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<sst xmlns="http://schemas.openxmlformats.org/spreadsheetml/2006/main" count="27141" uniqueCount="4426">
  <si>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</si>
  <si>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</si>
  <si>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</si>
  <si>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</si>
  <si>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</si>
  <si>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</si>
  <si>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</si>
  <si>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</si>
  <si>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</si>
  <si>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</si>
  <si>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</si>
  <si>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</si>
  <si>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</si>
  <si>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</si>
  <si>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</si>
  <si>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</si>
  <si>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</si>
  <si>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</si>
  <si>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</si>
  <si>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</si>
  <si>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</si>
  <si>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</si>
  <si>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</si>
  <si>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</si>
  <si>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</si>
  <si>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</si>
  <si>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</si>
  <si>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</si>
  <si>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</si>
  <si>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</si>
  <si>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</si>
  <si>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</si>
  <si>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</si>
  <si>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</si>
  <si>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</si>
  <si>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</si>
  <si>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</si>
  <si>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</si>
  <si>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</si>
  <si>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</si>
  <si>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</si>
  <si>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</si>
  <si>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</si>
  <si>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</si>
  <si>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</si>
  <si>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</si>
  <si>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</si>
  <si>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</si>
  <si>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</si>
  <si>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</si>
  <si>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</si>
  <si>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</si>
  <si>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</si>
  <si>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</si>
  <si>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</si>
  <si>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</si>
  <si>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</si>
  <si>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</si>
  <si>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</si>
  <si>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</si>
  <si>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</si>
  <si>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</si>
  <si>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</si>
  <si>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</si>
  <si>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</si>
  <si>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</si>
  <si>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</si>
  <si>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</si>
  <si>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</si>
  <si>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</si>
  <si>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</si>
  <si>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</si>
  <si>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</si>
  <si>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</si>
  <si>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</si>
  <si>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</si>
  <si>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</si>
  <si>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</si>
  <si>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</si>
  <si>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</si>
  <si>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</si>
  <si>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</si>
  <si>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</si>
  <si>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</si>
  <si>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</si>
  <si>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</si>
  <si>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</si>
  <si>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</si>
  <si>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</si>
  <si>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</si>
  <si>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</si>
  <si>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</si>
  <si>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</si>
  <si>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</si>
  <si>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</si>
  <si>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</si>
  <si>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</si>
  <si>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</si>
  <si>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</si>
  <si>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</si>
  <si>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</si>
  <si>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</si>
  <si>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</si>
  <si>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</si>
  <si>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</si>
  <si>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</si>
  <si>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</si>
  <si>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</si>
  <si>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</si>
  <si>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</si>
  <si>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</si>
  <si>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</si>
  <si>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</si>
  <si>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</si>
  <si>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</si>
  <si>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</si>
  <si>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</si>
  <si>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</si>
  <si>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</si>
  <si>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</si>
  <si>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</si>
  <si>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</si>
  <si>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</si>
  <si>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</si>
  <si>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</si>
  <si>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</si>
  <si>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</si>
  <si>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</si>
  <si>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</si>
  <si>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</si>
  <si>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</si>
  <si>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</si>
  <si>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</si>
  <si>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</si>
  <si>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</si>
  <si>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</si>
  <si>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</si>
  <si>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</si>
  <si>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</si>
  <si>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</si>
  <si>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</si>
  <si>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</si>
  <si>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</si>
  <si>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</si>
  <si>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</si>
  <si>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</si>
  <si>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</si>
  <si>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</si>
  <si>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</si>
  <si>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</si>
  <si>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</si>
  <si>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</si>
  <si>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</si>
  <si>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</si>
  <si>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</si>
  <si>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</si>
  <si>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</si>
  <si>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</si>
  <si>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</si>
  <si>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</si>
  <si>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</si>
  <si>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</si>
  <si>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</si>
  <si>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</si>
  <si>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</si>
  <si>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</si>
  <si>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</si>
  <si>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</si>
  <si>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</si>
  <si>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</si>
  <si>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</si>
  <si>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</si>
  <si>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</si>
  <si>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</si>
  <si>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</si>
  <si>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</si>
  <si>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</si>
  <si>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</si>
  <si>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</si>
  <si>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</si>
  <si>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</si>
  <si>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</si>
  <si>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</si>
  <si>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</si>
  <si>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</si>
  <si>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</si>
  <si>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</si>
  <si>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</si>
  <si>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</si>
  <si>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</si>
  <si>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</si>
  <si>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</si>
  <si>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</si>
  <si>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</si>
  <si>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</si>
  <si>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</si>
  <si>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</si>
  <si>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</si>
  <si>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</si>
  <si>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</si>
  <si>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</si>
  <si>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</si>
  <si>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</si>
  <si>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</si>
  <si>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</si>
  <si>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</si>
  <si>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</si>
  <si>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</si>
  <si>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</si>
  <si>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</si>
  <si>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</si>
  <si>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</si>
  <si>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stevieareuokay</t>
  </si>
  <si>
    <t>mollypeckler</t>
  </si>
  <si>
    <t>daymanforever</t>
  </si>
  <si>
    <t>pier__pizza</t>
  </si>
  <si>
    <t>courtneyblewis</t>
  </si>
  <si>
    <t>themrreynolds</t>
  </si>
  <si>
    <t>javierhasse</t>
  </si>
  <si>
    <t>bzcannabis</t>
  </si>
  <si>
    <t>k122n</t>
  </si>
  <si>
    <t>tanveerkalo</t>
  </si>
  <si>
    <t>anirvan</t>
  </si>
  <si>
    <t>saadaonline</t>
  </si>
  <si>
    <t>seti_x_</t>
  </si>
  <si>
    <t>mimosaishere</t>
  </si>
  <si>
    <t>yeomaine</t>
  </si>
  <si>
    <t>robbinsgroupllc</t>
  </si>
  <si>
    <t>willemneus</t>
  </si>
  <si>
    <t>gpchlorinator</t>
  </si>
  <si>
    <t>im_your_kid</t>
  </si>
  <si>
    <t>b4f35a2a51f34e1</t>
  </si>
  <si>
    <t>dvsblast</t>
  </si>
  <si>
    <t>faceofbass</t>
  </si>
  <si>
    <t>andrewsteven</t>
  </si>
  <si>
    <t>modemmex</t>
  </si>
  <si>
    <t>kelly_petch</t>
  </si>
  <si>
    <t>nathzjason110</t>
  </si>
  <si>
    <t>artsupport10</t>
  </si>
  <si>
    <t>estherlamarr</t>
  </si>
  <si>
    <t>daniel_oladipo7</t>
  </si>
  <si>
    <t>prestoneli2</t>
  </si>
  <si>
    <t>pikachuevie</t>
  </si>
  <si>
    <t>knimbis</t>
  </si>
  <si>
    <t>jamie1km</t>
  </si>
  <si>
    <t>schnizzzle</t>
  </si>
  <si>
    <t>johnjohnboy721</t>
  </si>
  <si>
    <t>goombata</t>
  </si>
  <si>
    <t>anticlmax1</t>
  </si>
  <si>
    <t>christellmarjo</t>
  </si>
  <si>
    <t>katerickey5</t>
  </si>
  <si>
    <t>goob_irl</t>
  </si>
  <si>
    <t>nalabear420</t>
  </si>
  <si>
    <t>queenleclerc</t>
  </si>
  <si>
    <t>jamesmcewan2016</t>
  </si>
  <si>
    <t>the_jenr</t>
  </si>
  <si>
    <t>cookhm81</t>
  </si>
  <si>
    <t>javierlavadogo1</t>
  </si>
  <si>
    <t>bluedragon97216</t>
  </si>
  <si>
    <t>vito_c_a</t>
  </si>
  <si>
    <t>rociosan1303</t>
  </si>
  <si>
    <t>lalo1979</t>
  </si>
  <si>
    <t>le_mortel_noir</t>
  </si>
  <si>
    <t>starladyqvill</t>
  </si>
  <si>
    <t>titanprime8</t>
  </si>
  <si>
    <t>orgmastron</t>
  </si>
  <si>
    <t>rudy__phelps</t>
  </si>
  <si>
    <t>jessenr42502751</t>
  </si>
  <si>
    <t>dominikharb1</t>
  </si>
  <si>
    <t>mariotardon</t>
  </si>
  <si>
    <t>keekokhan</t>
  </si>
  <si>
    <t>theamazingniko</t>
  </si>
  <si>
    <t>stemmy2</t>
  </si>
  <si>
    <t>kazv27</t>
  </si>
  <si>
    <t>ljs214</t>
  </si>
  <si>
    <t>fairywitchgirl</t>
  </si>
  <si>
    <t>drocktrot</t>
  </si>
  <si>
    <t>blasnavara</t>
  </si>
  <si>
    <t>iamdavidalves</t>
  </si>
  <si>
    <t>cru182</t>
  </si>
  <si>
    <t>lilyshelp1</t>
  </si>
  <si>
    <t>cotyfour0</t>
  </si>
  <si>
    <t>humanxtrashcan</t>
  </si>
  <si>
    <t>redwood87</t>
  </si>
  <si>
    <t>tamika44135676</t>
  </si>
  <si>
    <t>captnoobiepants</t>
  </si>
  <si>
    <t>zoesaldanafanp</t>
  </si>
  <si>
    <t>joserivera613</t>
  </si>
  <si>
    <t>thedullahman1</t>
  </si>
  <si>
    <t>footietwits</t>
  </si>
  <si>
    <t>mrandremarc</t>
  </si>
  <si>
    <t>monkeymasuda</t>
  </si>
  <si>
    <t>estefan02360596</t>
  </si>
  <si>
    <t>jorgeovallep</t>
  </si>
  <si>
    <t>glenny1016</t>
  </si>
  <si>
    <t>betuelmorales</t>
  </si>
  <si>
    <t>dephdareaper</t>
  </si>
  <si>
    <t>highergtv</t>
  </si>
  <si>
    <t>jdot_bd</t>
  </si>
  <si>
    <t>jerzv</t>
  </si>
  <si>
    <t>diangelobiaa</t>
  </si>
  <si>
    <t>laketahoevibes</t>
  </si>
  <si>
    <t>jeison361hd</t>
  </si>
  <si>
    <t>jebition</t>
  </si>
  <si>
    <t>india09281978</t>
  </si>
  <si>
    <t>starseedacademy</t>
  </si>
  <si>
    <t>jgarmanns</t>
  </si>
  <si>
    <t>a0giri_</t>
  </si>
  <si>
    <t>rohirrimaltun</t>
  </si>
  <si>
    <t>itsmechula</t>
  </si>
  <si>
    <t>jdanyq</t>
  </si>
  <si>
    <t>misskreyol</t>
  </si>
  <si>
    <t>zombogombo</t>
  </si>
  <si>
    <t>thegeekacademy_</t>
  </si>
  <si>
    <t>zoesaledana</t>
  </si>
  <si>
    <t>ben_cormican</t>
  </si>
  <si>
    <t>brett_dakin</t>
  </si>
  <si>
    <t>dylanbrickner</t>
  </si>
  <si>
    <t>emmzlayy</t>
  </si>
  <si>
    <t>dylannicely</t>
  </si>
  <si>
    <t>jergmehoff</t>
  </si>
  <si>
    <t>parks_emily_</t>
  </si>
  <si>
    <t>blacky9115</t>
  </si>
  <si>
    <t>djmattmuzik</t>
  </si>
  <si>
    <t>ajustphaight</t>
  </si>
  <si>
    <t>perupotprincess</t>
  </si>
  <si>
    <t>hampanyheter</t>
  </si>
  <si>
    <t>miguelnoble</t>
  </si>
  <si>
    <t>lil_jrice</t>
  </si>
  <si>
    <t>jason_pdx</t>
  </si>
  <si>
    <t>animeprincess06</t>
  </si>
  <si>
    <t>osujace</t>
  </si>
  <si>
    <t>roshamhany</t>
  </si>
  <si>
    <t>mschrn</t>
  </si>
  <si>
    <t>wolfiememes</t>
  </si>
  <si>
    <t>kelitos_way</t>
  </si>
  <si>
    <t>wangpup__</t>
  </si>
  <si>
    <t>mara_liz_</t>
  </si>
  <si>
    <t>palmafinserv</t>
  </si>
  <si>
    <t>jmcoss2</t>
  </si>
  <si>
    <t>gmiwhpodcast</t>
  </si>
  <si>
    <t>justlikeanovel</t>
  </si>
  <si>
    <t>wmcannabis</t>
  </si>
  <si>
    <t>moroneyes</t>
  </si>
  <si>
    <t>mjcrjdrvrsoonrf</t>
  </si>
  <si>
    <t>zoewilder</t>
  </si>
  <si>
    <t>laganjaestranja</t>
  </si>
  <si>
    <t>wolfiecomedy</t>
  </si>
  <si>
    <t>hail_mary_j</t>
  </si>
  <si>
    <t>pot_handbook</t>
  </si>
  <si>
    <t>jaredeasley</t>
  </si>
  <si>
    <t>bigthumbterry</t>
  </si>
  <si>
    <t>mgretailer</t>
  </si>
  <si>
    <t>britneyultra</t>
  </si>
  <si>
    <t>inez992</t>
  </si>
  <si>
    <t>alyssa_jezelle</t>
  </si>
  <si>
    <t>samtuthill</t>
  </si>
  <si>
    <t>toddcastpodcast</t>
  </si>
  <si>
    <t>detroitdeedee</t>
  </si>
  <si>
    <t>djmightymi</t>
  </si>
  <si>
    <t>wwntfcd</t>
  </si>
  <si>
    <t>lkfuehrerjr</t>
  </si>
  <si>
    <t>headgum</t>
  </si>
  <si>
    <t>jacobfitzroy</t>
  </si>
  <si>
    <t>dooshbagazine</t>
  </si>
  <si>
    <t>ron_spaced</t>
  </si>
  <si>
    <t>heresaprotip</t>
  </si>
  <si>
    <t>dutchmass</t>
  </si>
  <si>
    <t>nikkiallenpoe</t>
  </si>
  <si>
    <t>frostypeaches</t>
  </si>
  <si>
    <t>gabrus</t>
  </si>
  <si>
    <t>stillill1187</t>
  </si>
  <si>
    <t>ftmb_podcast</t>
  </si>
  <si>
    <t>freedomisgreen</t>
  </si>
  <si>
    <t>jdiaz103169</t>
  </si>
  <si>
    <t>trezz718</t>
  </si>
  <si>
    <t>robertabertric1</t>
  </si>
  <si>
    <t>even_pete</t>
  </si>
  <si>
    <t>elisemcd420</t>
  </si>
  <si>
    <t>mazedaakter2</t>
  </si>
  <si>
    <t>96584400b</t>
  </si>
  <si>
    <t>celestiedbestie</t>
  </si>
  <si>
    <t>groovyshally</t>
  </si>
  <si>
    <t>pppaly</t>
  </si>
  <si>
    <t>mazzkhaos</t>
  </si>
  <si>
    <t>ssssss2knocks</t>
  </si>
  <si>
    <t>willyt_ribbs</t>
  </si>
  <si>
    <t>chocolatemommy_</t>
  </si>
  <si>
    <t>warrenbobrow1</t>
  </si>
  <si>
    <t>spoke_media</t>
  </si>
  <si>
    <t>weare_campfire</t>
  </si>
  <si>
    <t>imtooeffinghigh</t>
  </si>
  <si>
    <t>jmazz1111</t>
  </si>
  <si>
    <t>dougbenson</t>
  </si>
  <si>
    <t>weedandgrub</t>
  </si>
  <si>
    <t>thisismaryjane_</t>
  </si>
  <si>
    <t>pinballdreams</t>
  </si>
  <si>
    <t>viceland</t>
  </si>
  <si>
    <t>derekm07</t>
  </si>
  <si>
    <t>rx_lxxv</t>
  </si>
  <si>
    <t>charluv2011</t>
  </si>
  <si>
    <t>medmarijuanabiz</t>
  </si>
  <si>
    <t>sir_blobfish</t>
  </si>
  <si>
    <t>kylemace22</t>
  </si>
  <si>
    <t>heinschristian</t>
  </si>
  <si>
    <t>zoesbrasill</t>
  </si>
  <si>
    <t>saiyanmarley</t>
  </si>
  <si>
    <t>littlemisspoops</t>
  </si>
  <si>
    <t>praveween</t>
  </si>
  <si>
    <t>timchamberlain</t>
  </si>
  <si>
    <t>oleraflores</t>
  </si>
  <si>
    <t>coralreefer420</t>
  </si>
  <si>
    <t>davidchiarelli</t>
  </si>
  <si>
    <t>wesstubbs</t>
  </si>
  <si>
    <t>sakenaribena</t>
  </si>
  <si>
    <t>therealljohnny1</t>
  </si>
  <si>
    <t>brownbearballin</t>
  </si>
  <si>
    <t>simmithinks</t>
  </si>
  <si>
    <t>ck1gamer</t>
  </si>
  <si>
    <t>nor_cotics</t>
  </si>
  <si>
    <t>sundancek1d</t>
  </si>
  <si>
    <t>majicjuan24</t>
  </si>
  <si>
    <t>cavwins</t>
  </si>
  <si>
    <t>kamikazejose</t>
  </si>
  <si>
    <t>manishakrishnan</t>
  </si>
  <si>
    <t>mcdaintbq</t>
  </si>
  <si>
    <t>princesskreet</t>
  </si>
  <si>
    <t>alyciajones1</t>
  </si>
  <si>
    <t>smilingwarrior7</t>
  </si>
  <si>
    <t>hixxon09</t>
  </si>
  <si>
    <t>vocnederland</t>
  </si>
  <si>
    <t>javitall</t>
  </si>
  <si>
    <t>john_kenney</t>
  </si>
  <si>
    <t>apaintedlyfe</t>
  </si>
  <si>
    <t>blackowt</t>
  </si>
  <si>
    <t>dominiquekdoug1</t>
  </si>
  <si>
    <t>hermansjoep</t>
  </si>
  <si>
    <t>tbaykinetics</t>
  </si>
  <si>
    <t>faisalejaz</t>
  </si>
  <si>
    <t>kendranicholson</t>
  </si>
  <si>
    <t>rebeccasaah</t>
  </si>
  <si>
    <t>drjkhokhar</t>
  </si>
  <si>
    <t>ericvondran</t>
  </si>
  <si>
    <t>icebergslim1047</t>
  </si>
  <si>
    <t>zoesaldana</t>
  </si>
  <si>
    <t>beseofficial</t>
  </si>
  <si>
    <t>supercottrell</t>
  </si>
  <si>
    <t>jaymansays</t>
  </si>
  <si>
    <t>elcidsunset</t>
  </si>
  <si>
    <t>imyourkid</t>
  </si>
  <si>
    <t>whitehouse</t>
  </si>
  <si>
    <t>willienelson</t>
  </si>
  <si>
    <t>napolen</t>
  </si>
  <si>
    <t>barackobama</t>
  </si>
  <si>
    <t>benzinga</t>
  </si>
  <si>
    <t>jordanpeele</t>
  </si>
  <si>
    <t>berniesanders</t>
  </si>
  <si>
    <t>ras_g</t>
  </si>
  <si>
    <t>sethrogen</t>
  </si>
  <si>
    <t>incredibowl</t>
  </si>
  <si>
    <t>theadamdunnshow</t>
  </si>
  <si>
    <t>chanceknits</t>
  </si>
  <si>
    <t>hrnsxj</t>
  </si>
  <si>
    <t>leafly</t>
  </si>
  <si>
    <t>high_times_mag</t>
  </si>
  <si>
    <t>vice</t>
  </si>
  <si>
    <t>forceghostbrad</t>
  </si>
  <si>
    <t>puffco</t>
  </si>
  <si>
    <t>podcastmovement</t>
  </si>
  <si>
    <t>tommychong</t>
  </si>
  <si>
    <t>gettingdoug</t>
  </si>
  <si>
    <t>corralvalerie</t>
  </si>
  <si>
    <t>gla</t>
  </si>
  <si>
    <t>doubleblindmag</t>
  </si>
  <si>
    <t>jimbelushi</t>
  </si>
  <si>
    <t>misstabstevens</t>
  </si>
  <si>
    <t>gldleaf</t>
  </si>
  <si>
    <t>bloomfarmscbd</t>
  </si>
  <si>
    <t>petnesscbd</t>
  </si>
  <si>
    <t>nicotortorella</t>
  </si>
  <si>
    <t>makeandmary</t>
  </si>
  <si>
    <t>nonnamarijuana</t>
  </si>
  <si>
    <t>wammsantacruz</t>
  </si>
  <si>
    <t>cannabisencyclo</t>
  </si>
  <si>
    <t>civilized_life</t>
  </si>
  <si>
    <t>bruvs</t>
  </si>
  <si>
    <t>alexhalperin</t>
  </si>
  <si>
    <t>weedweeknews</t>
  </si>
  <si>
    <t>jordanharbinger</t>
  </si>
  <si>
    <t>thepitchshow</t>
  </si>
  <si>
    <t>thealicemoon</t>
  </si>
  <si>
    <t>glazerboohoohoo</t>
  </si>
  <si>
    <t>canna_media</t>
  </si>
  <si>
    <t>leland_rad</t>
  </si>
  <si>
    <t>badlin</t>
  </si>
  <si>
    <t>davidrdowns</t>
  </si>
  <si>
    <t>randieseljay</t>
  </si>
  <si>
    <t>vinniechant</t>
  </si>
  <si>
    <t>applepodcasts</t>
  </si>
  <si>
    <t>cheechmarin</t>
  </si>
  <si>
    <t>gmiwh</t>
  </si>
  <si>
    <t>kcrw</t>
  </si>
  <si>
    <t>npr</t>
  </si>
  <si>
    <t>Mentions</t>
  </si>
  <si>
    <t>Replies to</t>
  </si>
  <si>
    <t>@ImYourKid @elcidsunset RT @ImYourKid: Look we been on hunger strike since the last https://t.co/eDO2UpK3d6 come to @elcidsunset this Wednesday at 7pm and feed us, please. @ El Cid on Sunset https://t.co/88rgeXCWsO 
_xD83D__xDE4C__xD83C__xDFFF__xD83D__xDE4C__xD83C__xDFFF__xD83D__xDE4C__xD83C__xDFFF__xD83D__xDC9A__xD83D__xDC9A__xD83D__xDC9A_</t>
  </si>
  <si>
    <t>@ImYourKid @elcidsunset RT @ImYourKid: Look we been on hunger strike since the last https://t.co/eDO2UpK3d6 come to @elcidsunset this Wednesday at 7pm and feed us, please. @ El Cid on Sunset https://t.co/88rgeXCWsO</t>
  </si>
  <si>
    <t>One of our favorite podcasts is returning for a second season TOMORROW! Congrats @pot_handbook and @ImYourKid! Can’t wait to celebrate _xD83D__xDD25_ https://t.co/SuiobDuzus</t>
  </si>
  <si>
    <t>@ImYourKid @WillieNelson @WhiteHouse @gmiwhpodcast #TeachPeople</t>
  </si>
  <si>
    <t>@ImYourKid @Napolen @napolen care to comment?</t>
  </si>
  <si>
    <t>@ImYourKid Now, this is some religion I can get behind.</t>
  </si>
  <si>
    <t>So excited @gmiwhpodcast is back! Such a fun, witty, intelligent show about WEED &amp;amp; I couldn’t be more excited for @spoke_media to be producing this with @ImYourKid &amp;amp; @pot_handbook!! 
Check out S2-Ep1 on @BarackObama’s relationship with cannabis https://t.co/4gdORY7DYv</t>
  </si>
  <si>
    <t>Season 2 Of 'Great Moments In #Weed History' Podcast Launches Today
Read about it in my latest @Benzinga #Cannabis story ft. @gmiwhpodcast, Abdullah (@imyourkid) &amp;amp; Bean (@pot_handbook)
#BZCannabis $AAPL
https://t.co/8gC7pGRQJy</t>
  </si>
  <si>
    <t>RT @JavierHasse: Season 2 Of 'Great Moments In #Weed History' Podcast Launches Today
Read about it in my latest @Benzinga #Cannabis story f…</t>
  </si>
  <si>
    <t>RT @gmiwhpodcast: Big news! We're back w/ Season 2, now part of the @spoke_media family. @imyourkid &amp;amp; @pot_handbook educate &amp;amp; entertain wit…</t>
  </si>
  <si>
    <t>RT @SAADAonline: SAADA's newest Tides article features an interview with one of our "Revolution Remix" performers, @SETI_X_  by @ImYourKid.…</t>
  </si>
  <si>
    <t>SAADA's newest Tides article features an interview with one of our "Revolution Remix" performers, @SETI_X_  by @ImYourKid. Read about Mandeep's journey in 'Brown Skin Rebel': https://t.co/fJfZz1DhiB https://t.co/qRkAsjNkGY</t>
  </si>
  <si>
    <t>@pot_handbook @BarackObama @ImYourKid @JordanPeele 4:20 long, niiiice...</t>
  </si>
  <si>
    <t>RT @pot_handbook: "Great Moments in Weed History w/ Abdullah (@ImYourKid) and Bean (@pot_handbook)" started as a DIY indie podcast labor of…</t>
  </si>
  <si>
    <t>RT @pot_handbook: I hosted this video about @BarackObama's weed years in Hawaii to promote the Season 2 premiere of my "Great Moments in We…</t>
  </si>
  <si>
    <t>@ImYourKid @BernieSanders I digged you on Vice dude. Its a humble thing to do what you did and leave them for the reasons you did. I'm telling you amigo, check out Andrew Yang. I was a Bernie guy in 2016, Yang is my boy now.</t>
  </si>
  <si>
    <t>@ImYourKid @SETI_X_ @Ras_G Man I miss you on bong appetit</t>
  </si>
  <si>
    <t>에슼에슼
https://t.co/H9RJO5sx24
https://t.co/H9RJO5sx24
https://t.co/H9RJO5sx24</t>
  </si>
  <si>
    <t>https://t.co/H9RJO5sx24
https://t.co/H9RJO5sx24
에슼에슼</t>
  </si>
  <si>
    <t>https://t.co/H9RJO5sx24
https://t.co/H9RJO5sx24
https://t.co/H9RJO5sx24
애슼애슼</t>
  </si>
  <si>
    <t>✉️ 킫스크 _xD83D__xDCEC_
https://t.co/H9RJO5sx24
https://t.co/H9RJO5sx24
https://t.co/H9RJO5sx24</t>
  </si>
  <si>
    <t>#Repost @imyourkid
・・・
What a fantastic idea. Thank you @sethrogen . Let’s get expungin’ expungementweek https://t.co/3qs7IMUEFR</t>
  </si>
  <si>
    <t>@ImYourKid they were doing WEED??? ohhhh shit that movie make mad sense now</t>
  </si>
  <si>
    <t>If you have never checked out the podcast I work on The @incredibowl then this week is a good time to check in. We have @imyourkid and ryanextracted and it's on and poppin at 4:20pm MT Friday hit up… https://t.co/EWB6yMUNOO</t>
  </si>
  <si>
    <t>Friday! We have Abdullah Saeed @ImYourKid calling in to @TheAdamDunnShow calling to fill us in on his latest canna-… https://t.co/yUlORzSu7e</t>
  </si>
  <si>
    <t>If you have never checked out the podcast I work on The @adamdunnshow then this week is a good time to check in. We have @imyourkid and @ryanextracted and it's on and poppin at 4:20pm MT Friday hit up https://t.co/Mn6MCkLftc (link in bio) subscribe and … https://t.co/IzXsj7pFJN https://t.co/12C1ytucMz</t>
  </si>
  <si>
    <t>Thanks for fun night @imyourkid. https://t.co/rmIbZfEa1Y https://t.co/yIF2OC3t52</t>
  </si>
  <si>
    <t>@ImYourKid So glad you’re back brother!!!</t>
  </si>
  <si>
    <t>@ImYourKid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t>
  </si>
  <si>
    <t>RT @zoesaldana: Human beings have been using cannabis for thousands of years. Yet it’s illegal in most of the world, including right here i…</t>
  </si>
  <si>
    <t>@zoesaldana @ImYourKid @beseofficial It's illegal because the government don't want relaxed chilled out people , they want us running around stressed to keep up the medical bills . 
Too much thinking when your stoned, people might begin to realise we are slaves.</t>
  </si>
  <si>
    <t>@zoesaldana @ImYourKid @beseofficial Es increíble que una planta sea ilegal !!! Acá tomando matesito !!!</t>
  </si>
  <si>
    <t>@zoesaldana @ImYourKid @beseofficial Death penalty has been used for thousands of yrs, so thank you for your support of that too</t>
  </si>
  <si>
    <t>@JamesMcEwan2016 @zoesaldana @ImYourKid @beseofficial Weird</t>
  </si>
  <si>
    <t>@zoesaldana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t>
  </si>
  <si>
    <t>@zoesaldana @ImYourKid @beseofficial The weed of 1000s of years ago, even 50 was skunk weed. Now its genetically processed to be very very potent. Not the same thing.</t>
  </si>
  <si>
    <t>@zoesaldana @ImYourKid @beseofficial In Alberta it legal</t>
  </si>
  <si>
    <t>RT @beseofficial: Human beings have been using cannabis for thousands of years. Yet it’s illegal in most of the world. So how did we get he…</t>
  </si>
  <si>
    <t>@zoesaldana @ImYourKid @beseofficial As a guardian me thinks you can sell that stuff in outer space, other worlds would love it</t>
  </si>
  <si>
    <t>@zoesaldana @ImYourKid @beseofficial Canada legalized it countrywide almost a year ago and it has had no negative affects. The highest demographic of people who started after legalization : seniors</t>
  </si>
  <si>
    <t>@zoesaldana @ImYourKid @beseofficial Heck yeah! Love this Zoe!</t>
  </si>
  <si>
    <t>@zoesaldana @ImYourKid @beseofficial Will do Zoe :)</t>
  </si>
  <si>
    <t>@ImYourKid @pot_handbook Just listened to your Podcast after watching you on GDWH, Episode 1 was brilliant, I have… https://t.co/NT3MSshCZW</t>
  </si>
  <si>
    <t>@ImYourKid bro Paula Abdul not Janet Jackson</t>
  </si>
  <si>
    <t>@zoesaldana @ImYourKid @beseofficial is he high when making the video? _xD83D__xDE05_</t>
  </si>
  <si>
    <t>@zoesaldana @ImYourKid @beseofficial was he high while filming? _xD83D__xDE05_</t>
  </si>
  <si>
    <t>@blacky9115 @zoesaldana @ImYourKid @beseofficial Abdullah is always high duh</t>
  </si>
  <si>
    <t>@ImYourKid @zoesaldana @beseofficial Keep up the knowledge brah! You need more TV shows!</t>
  </si>
  <si>
    <t>@zoesaldana @ImYourKid @beseofficial Been saying this for years yet it all started in the Caribbean and made its way here</t>
  </si>
  <si>
    <t>@chanceknits Wait until you discover Bong Appetite with @ImYourKid.</t>
  </si>
  <si>
    <t>@zoesaldana @ImYourKid @beseofficial I am disabled and I need Vespa equipped to move out
Can you buy it for me ?
Be… https://t.co/zwzTLUwHcH</t>
  </si>
  <si>
    <t>RT @wolfiecomedy: Host, actor, and standup comedian(@ImYourKid ) joins Chronic Relief this week. The conversation goes from favorite munchi…</t>
  </si>
  <si>
    <t>@hrnsxj imyourkid</t>
  </si>
  <si>
    <t>RT @zoesaldana: Human beings have been using cannabis for thousands of years. Yet itâ€™s illegal in most of the world, including right here iâ€¦</t>
  </si>
  <si>
    <t>@ImYourKid 
saludos!</t>
  </si>
  <si>
    <t>If you're new to the show, we're Abdullah Saeed (@imyourkid) and David Bienenstock (@pot_handbook)—two longtime cannabis journalists and media makers for @Vice, @HIGH_TIMES_Mag, @Leafly, and many others. We started this podcast because...</t>
  </si>
  <si>
    <t>Can’t wait to light one up and listen to my favorite stoners! @pot_handbook @ImYourKid</t>
  </si>
  <si>
    <t>I wish y’all would share the strain you’re smoking! @gmiwhpodcast @pot_handbook @ImYourKid</t>
  </si>
  <si>
    <t>@gmiwhpodcast @pot_handbook @ImYourKid Forever a groupie!</t>
  </si>
  <si>
    <t>@justlikeanovel @pot_handbook @ImYourKid That's going to be a season 3 feature, thanks for all of your support!</t>
  </si>
  <si>
    <t>@ImYourKid @gmiwhpodcast Dude, you gotta try out some of this True OG from this years light dep harvest. My office is 3 blocks from the comedy club.</t>
  </si>
  <si>
    <t>@ImYourKid @gmiwhpodcast Iâ€™ll see you there. I heard about the meet and greet at the dispensary too. You gonna be busy.</t>
  </si>
  <si>
    <t>@ImYourKid @WMcannabis Agreed!</t>
  </si>
  <si>
    <t>RT @spoke_media: On New Year's Eve 2016, Zach “Jesus Hands” Fernandez risked his life to change two letters on the world's most iconic sign…</t>
  </si>
  <si>
    <t>Thursday❤️ @MakeandMary @NicoTortorella @petnesscbd @BloomFarmsCBD @gldleaf @Misstabstevens @JimBelushi @doubleblindmag @glazerboohoohoo @thisismaryjane_ @LaganjaEstranja @Civilized_Life @wolfiecomedy @puffco @forceghostbrad @WarrenBobrow1 @weedandgrub @gmiwhpodcast @ImYourKid</t>
  </si>
  <si>
    <t>@wolfiecomedy @ImYourKid @gmiwhpodcast Me next bishhh</t>
  </si>
  <si>
    <t>Host, actor, and standup comedian(@ImYourKid ) joins Chronic Relief this week. The conversation goes from favorite munchies all the way to the realties of cannabis activism, education and to promote the new season of his pod @gmiwhpodcast. Listen here_xD83D__xDC47__xD83D__xDC47__xD83D__xDC47_https://t.co/uvPlOtU4Y4 https://t.co/hiZopXWxeO</t>
  </si>
  <si>
    <t>@LaganjaEstranja @ImYourKid @gmiwhpodcast Please I love you</t>
  </si>
  <si>
    <t>@gmiwhpodcast @spoke_media @ImYourKid @pot_handbook @BarackObama Will it still be available on Spotify?</t>
  </si>
  <si>
    <t>@hail_mary_j @gmiwhpodcast @spoke_media @ImYourKid @BarackObama Yes! Go on Spotify now and subscribe to make sure you get new EPA as soon as they drop!</t>
  </si>
  <si>
    <t>@hail_mary_j @gmiwhpodcast @spoke_media @ImYourKid @BarackObama Yes, absolutely will!</t>
  </si>
  <si>
    <t>@gmiwhpodcast @imyourkid @pot_handbook Hey! We (@podcastmovement) are doing a podcast meetup at the Arts District Brewing Company in LA on Wed, Oct 2 and would love for you to consider joining us if you are available. Info:
https://t.co/ruDUpYdiZv</t>
  </si>
  <si>
    <t>@jaredeasley @gmiwhpodcast @ImYourKid @PodcastMovement Wow this sounds fun! Thanks for the invite, going to try to make this work!</t>
  </si>
  <si>
    <t>@pot_handbook @ImYourKid @BarackObama @gmiwhpodcast @JordanPeele So great season 2 up in da house! Can’t wait for t… https://t.co/KLI39FncNX</t>
  </si>
  <si>
    <t>I hosted this video about @BarackObama's weed years in Hawaii to promote the Season 2 premiere of my "Great Moments in Weed History" podcast w/ @ImYourKid. Cameo by @JordanPeele https://t.co/sl6WKiPP82</t>
  </si>
  <si>
    <t>Heartfelt thanks to everyone who let me and @ImYourKid  know they enjoyed the @BarackObama episode of "Great Moments In Weed History" (@gmiwhpodcast). A new ep drops tomorrow, so "Don't sleep on Barry O. Don't ever sleep on Barry O." 
Right @JordanPeele? https://t.co/4AHoQPgyLX</t>
  </si>
  <si>
    <t>@BIGTHUMBTERRY @ImYourKid @BarackObama @gmiwhpodcast @JordanPeele Thanks! New episode on Thursday will require roll… https://t.co/ULAvN5H25n</t>
  </si>
  <si>
    <t>RT @pot_handbook: Here's @ImYourKid and yours truly getting seriously Doug'd while talking up "Great Moments in Weed History" (@gmiwhpodcas…</t>
  </si>
  <si>
    <t>@gmiwhpodcast @ImYourKid @pot_handbook They also received a free pound courtesy of  @tommychong I believe.</t>
  </si>
  <si>
    <t>Here's @ImYourKid and yours truly getting seriously Doug'd on "@GettingDoug With High" while talking weed history.… https://t.co/DMpRRS3kh2</t>
  </si>
  <si>
    <t>Here's @ImYourKid and yours truly getting seriously Doug'd on "@GettingDoug With High" while talking weed history.… https://t.co/sR57CBjyZD</t>
  </si>
  <si>
    <t>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</si>
  <si>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RT @ZoeWilder: Thursday❤️ @MakeandMary @NicoTortorella @petnesscbd @BloomFarmsCBD @gldleaf @Misstabstevens @JimBelushi @doubleblindmag @gla…</t>
  </si>
  <si>
    <t>@ImYourKid RIP Jasky. Such an amazing artist and human being.</t>
  </si>
  <si>
    <t>RT @pot_handbook: Left: Me (@pot_handbook) at @wammSantaCruz medical cannabis garden--circa 2015. 
Right: @ImYourKid w/ @NonnaMarijuana an…</t>
  </si>
  <si>
    <t>@Gabrus @ImYourKid @pot_handbook Cool name _xD83D__xDE0E_</t>
  </si>
  <si>
    <t>RT @Gabrus: New #HighandMighty w. my boys @ImYourKid &amp;amp; @pot_handbook talking #CannabisHistory
https://t.co/Q9BXP9UVCy</t>
  </si>
  <si>
    <t>@Gabrus @ImYourKid @pot_handbook @Gabrus I’m from San Diego. We called holding in the hit “ghosting”.</t>
  </si>
  <si>
    <t>@Gabrus @ImYourKid @pot_handbook When the bowl’s done it’s kicked, beat, cashed, or “close to gross.”</t>
  </si>
  <si>
    <t>@Gabrus @ImYourKid @pot_handbook We called smoking getting “perved” and the little hole in the pipe was a “choke”</t>
  </si>
  <si>
    <t>@Gabrus @ImYourKid @pot_handbook If we want to meet up it’s “burn one?” or “want to put something in the air?”</t>
  </si>
  <si>
    <t>Proud that decriminalization in #Philly has been honored as a @gmiwhpodcast. Have a listen. Special thanks to @ImYourKid who was on the scene that day https://t.co/q5ghv0hZ5r</t>
  </si>
  <si>
    <t>@Gabrus @ImYourKid @pot_handbook Before movies I’m always trying to time out edibles and then I end up crying at the beauty of ANY movie _xD83D__xDE02_</t>
  </si>
  <si>
    <t>@frostypeaches @ImYourKid @pot_handbook VERY relatable</t>
  </si>
  <si>
    <t>@Gabrus @ImYourKid @pot_handbook My slang: a “dollar holler”- those $1 Arizona iced tea cans. We’d smoke blunts and then go get those iced teas for our cotton mouth. Cheap and lotsa liquid. You can holler at your boy to get one if you’re too couchlocked- and they’re only a dollar!</t>
  </si>
  <si>
    <t>@Gabrus @ImYourKid @pot_handbook Smoking = gypse, gypsy, or gypsin. In Ohio but imported from LA</t>
  </si>
  <si>
    <t>via @ImYourKid = "Great Moments in Weed History" podcast about how we smoked #marijuana at the Liberty Bell...and then decriminalized Philly :) https://t.co/VJAbt1QMnW</t>
  </si>
  <si>
    <t>@Gabrus @ImYourKid @pot_handbook Kimchee is what what we used to call it with my Korean boyz back in college.</t>
  </si>
  <si>
    <t>Really miss having a legit cannabis culinary show @ImYourKid @CannabisEncyclo I learned so much from y'all!</t>
  </si>
  <si>
    <t>@Jmazz1111 It'd be great to hear @ImYourKid &amp;amp; @pot_handbook of @gmiwhpodcast make their own great moments on @imtooeffinghigh</t>
  </si>
  <si>
    <t>@thealicemoon @thepitchshow @JordanHarbinger @WeedWeekNews @alexhalperin @bruvs @Civilized_Life @gmiwhpodcast Great Moments in Weed History! With @ImYourKid &amp;amp; @pot_handbook</t>
  </si>
  <si>
    <t>RT @gmiwhpodcast: Make sure to catch @ImYourKid and @pot_handbook talking about 
our show on @DougBenson’s #GettingDougwithHigh podcast thi…</t>
  </si>
  <si>
    <t>I was out by Canters deli yesterday. I saw a snack truck outside the supreme store. Then I had a thought what about a dispensary on wheels store, then I thought about an all cannabis food truck! @ImYourKid</t>
  </si>
  <si>
    <t>@ImYourKid @gmiwhpodcast This is the content I'm looking for</t>
  </si>
  <si>
    <t>@zoesaldana @ImYourKid @beseofficial people need to be healed, 
the world needs it _xD83D__xDC9A_</t>
  </si>
  <si>
    <t>@WillyT_Ribbs @ImYourKid lol that’s awesome but tRob</t>
  </si>
  <si>
    <t>_xD83D__xDE02__xD83D__xDE02_ shit made my day, right on! @ImYourKid https://t.co/ZrTOGcgILa</t>
  </si>
  <si>
    <t>RT @WillyT_Ribbs: _xD83D__xDE02__xD83D__xDE02_ shit made my day, right on! @ImYourKid https://t.co/ZrTOGcgILa</t>
  </si>
  <si>
    <t>RT @gmiwhpodcast: On New Year's Eve 2016, Zach “Jesus Hands” Fernandez risked his life to change two letters on the world's most iconic sig…</t>
  </si>
  <si>
    <t>RT @pinballdreams: @VinnieChant @pot_handbook @ImYourKid @RanDieselJay @davidrdowns @badlin @leland_rad @gmiwhpodcast @canna_media continue…</t>
  </si>
  <si>
    <t>The season premiere of @gmiwhpodcast dropped this week! Ever wonder what @BarackObama was like as a pakalolo-smoking teen? @ImYourKid &amp;amp; @pot_handbook tell the story of Barry's time in the legendarily weed-friendly Choom Gang. Listen in @ApplePodcasts: https://t.co/BvE85LOBb3 https://t.co/4tUcO2qNJK</t>
  </si>
  <si>
    <t>The season premiere of @gmiwhpodcast dropped this week! Ever wonder what @BarackObama was like as a pakalolo-smoking teen? @ImYourKid &amp;amp; @pot_handbook
tell the story of Barry's time in the legendarily weed-friendly Choom Gang. Listen in @ApplePodcasts: https://t.co/Kufr5AQqQ7 https://t.co/fO26XZo0Hd</t>
  </si>
  <si>
    <t>So what did you think of the @gmiwhpodcast Season 2 premiere? @imyourkid and @pot_handbook tell the story of @BarackObama, who was a member of The Choom Gang at his upscale private college prep academy in Hawaii. Listen in @applepodcasts: https://t.co/ELaVmwwyeD https://t.co/13ewdHh294</t>
  </si>
  <si>
    <t>Big news! We're back w/ Season 2, now part of the @spoke_media family. @imyourkid &amp;amp; @pot_handbook educate &amp;amp; entertain with stories like 
@BarackObama's Choom Gang &amp;amp; how the Hollywood sign became Hollyweed. Hear a trailer &amp;amp; subscribe now, ep 1 drops 9/5: https://t.co/3pdXtcihon https://t.co/dhBsLc3F60</t>
  </si>
  <si>
    <t>The Season 2 premiere of @gmiwhpodcast, from Spoke, is out now! Ever wonder what @BarackObama was like as a pakalolo-smoking teenager in Hawaii? @ImYourKid &amp;amp; @pot_handbook dug deep into Barry's time in the legendarily weed-friendly Choom Gang. Listen: https://t.co/7huHwOKfXH https://t.co/bZDVrrbGIt</t>
  </si>
  <si>
    <t>RT @gmiwhpodcast: The season premiere of @gmiwhpodcast dropped this week! Ever wonder what @BarackObama was like as a pakalolo-smoking teen…</t>
  </si>
  <si>
    <t>.@ImYourKid (@gmiwhpodcast) joins @Jmazz1111 and DJ Blue Dream on this week's @imtooeffinghigh. Listen now:… https://t.co/VxYwynuuKg</t>
  </si>
  <si>
    <t>RT @WeAre_Campfire: .@ImYourKid (@gmiwhpodcast) joins @Jmazz1111 and DJ Blue Dream on this week's @imtooeffinghigh. Listen now: https://t.c…</t>
  </si>
  <si>
    <t>RT @Jmazz1111: This episode with @ImYourKid is really great. Wanna learn a bit about weed history? Give it a listen. https://t.co/5maMmIA8d9</t>
  </si>
  <si>
    <t>This week on the podcast, @gmiwhpodcast and Bong Appétit's Abdullah Saeed (@ImYourKid) joins @Jmazz1111 and DJ Blue… https://t.co/MZfLHlDXGD</t>
  </si>
  <si>
    <t>This episode with @ImYourKid is really great. Wanna learn a bit about weed history? Give it a listen. https://t.co/5maMmIA8d9</t>
  </si>
  <si>
    <t>Ever wonder how 'Up in Smoke' got made, despite having a plot that barely makes sense? @ImYourKid and @pot_handbook piece @tommychong and @CheechMarin's movie together on this @gmiwhpodcast: https://t.co/DOgg8js1FL https://t.co/PHF0gGIGaG</t>
  </si>
  <si>
    <t>Make sure to catch @ImYourKid and @pot_handbook talking about 
our show on @DougBenson’s #GettingDougwithHigh podcast this week! https://t.co/d1evq24jDv https://t.co/IucPu9JwwO</t>
  </si>
  <si>
    <t>Make sure to catch @ImYourKid and @pot_handbook talking about @gmiwhpodcast on @DougBenson’s #GettingDougwithHigh podcast this week! https://t.co/ZudQXhTe8q https://t.co/dnNhktTIZl</t>
  </si>
  <si>
    <t>New #HighandMighty w. my boys @ImYourKid &amp;amp; @pot_handbook talking #CannabisHistory
https://t.co/Q9BXP9UVCy</t>
  </si>
  <si>
    <t>@ImYourKid @pot_handbook check out their podcast @gmiwhpodcast i have learned a LOT from it</t>
  </si>
  <si>
    <t>RT @spoke_media: Check out @ImYourKid on the latest episode of @weedandgrub! He talks to @thisismaryjane_ and @glazerboohoohoo about @gmiwh…</t>
  </si>
  <si>
    <t>Check out @ImYourKid on the latest episode of @weedandgrub! He talks to @thisismaryjane_ and @glazerboohoohoo about… https://t.co/mku1h0B6Bj</t>
  </si>
  <si>
    <t>@VinnieChant @pot_handbook @ImYourKid @RanDieselJay @davidrdowns @badlin @leland_rad @gmiwhpodcast @canna_media con… https://t.co/r92BOkJj1I</t>
  </si>
  <si>
    <t>@VinnieChant @pot_handbook @ImYourKid @RanDieselJay @davidrdowns @badlin @leland_rad @gmiwhpodcast @canna_media… https://t.co/ndAf51QEKl</t>
  </si>
  <si>
    <t>@VinnieChant @pot_handbook @ImYourKid @RanDieselJay @davidrdowns @badlin @leland_rad @gmiwhpodcast @canna_media… https://t.co/ijcLz5oNSu</t>
  </si>
  <si>
    <t>@VinnieChant @pot_handbook @ImYourKid are my current favorites along with @RanDieselJay @davidrdowns @badlin… https://t.co/oKx1PIqmVT</t>
  </si>
  <si>
    <t>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t>
  </si>
  <si>
    <t>@gmiwhpodcast @spoke_media Thank you for telling this story - we need to amplify Hunter’s legacy more now than ever - no one spoke truth to power so poetically with such swagger. And Keith! There’s a voice I’ve been missing! @pot_handbook @ImYourKid - you carry the gonzo torch now. Keep going! Don’t stop!</t>
  </si>
  <si>
    <t>LISTENING NOTE: Tomorrow's new episode of "Great Moments in Weed History" is best paired with a comically oversized joint. 
Any guesses what Abdullah (@ImYourKid) and Bean (@pot_handbook) will be talking about?
https://t.co/lipeOtHvZK https://t.co/Aq7jRM4Jqe</t>
  </si>
  <si>
    <t>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</si>
  <si>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"Great Moments in Weed History w/ Abdullah (@ImYourKid) and Bean (@pot_handbook)" started as a DIY indie podcast labor of love. Here's what we did, why we did it, and what to look forward to in Season 2 starting tomorrow. Please share! https://t.co/YXjNpBcA8A</t>
  </si>
  <si>
    <t>RT @gmiwhpodcast: LISTENING NOTE: Tomorrow's new episode of "Great Moments in Weed History" is best paired with a comically oversized joint…</t>
  </si>
  <si>
    <t>Here's @ImYourKid and yours truly getting seriously Doug'd while talking up "Great Moments in Weed History" (… https://t.co/tNvM5OaaBc</t>
  </si>
  <si>
    <t>Hunter was one of the world’s most insightful and poetic humans. We are so lucky that his gifts remain with us to parse and be inspired by. A huge thank you to @gmiwhpodcast @pot_handbook @ImYourKid Vote Freak Power! https://t.co/M6SMRefF2E</t>
  </si>
  <si>
    <t>Infused honey from @ImYourKid and BONG APPETIT. https://t.co/1dEE4c4jwE</t>
  </si>
  <si>
    <t>RT @VICELAND: Infused honey from @ImYourKid and BONG APPETIT. https://t.co/1dEE4c4jwE</t>
  </si>
  <si>
    <t>RT @beseofficial: Some people in the U.S. are calling for the word "marijuana" to be cancelled because of its racist origins against Mexica…</t>
  </si>
  <si>
    <t>@ImYourKid @zoesaldana @beseofficial Easily one of my biggest pet peeves are government divisions using that term a… https://t.co/pLFngmYHP4</t>
  </si>
  <si>
    <t>@ImYourKid @zoesaldana @beseofficial Thanks for helping us educate others!</t>
  </si>
  <si>
    <t>RT @beseofficial: Some people in the U.S. are calling for the word "marijuana" to be cancelled because of its racist origins against Mexicaâ€¦</t>
  </si>
  <si>
    <t>@beseofficial @ManishaKrishnan @ImYourKid Thanks for this.  It is amazing how many Drug Warriors gloss over this history</t>
  </si>
  <si>
    <t>RT @beseofficial: Human beings have been using cannabis for thousands of years. Yet itâ€™s illegal in most of the world. So how did we get heâ€¦</t>
  </si>
  <si>
    <t>@beseofficial @ImYourKid Wtf</t>
  </si>
  <si>
    <t>@ImYourKid @beseofficial Great video! Thanks for making this, sir! https://t.co/po7De9fIBn</t>
  </si>
  <si>
    <t>Human beings have been using cannabis for thousands of years. Yet it’s illegal in most of the world, including right here in the U.S. So how did we get here? Abdullah Saeed @ImYourKid breaks it all down in BESE Explains. Watch it now on @beseofficial https://t.co/fdttpEECrA</t>
  </si>
  <si>
    <t>Human beings have been using cannabis for thousands of years. Yet it’s illegal in most of the world. So how did we get here? @imyourkid breaks it all down in this episode of BESE Explains. https://t.co/mZq2eU8aiE</t>
  </si>
  <si>
    <t>Some people in the U.S. are calling for the word "marijuana" to be cancelled because of its racist origins against Mexican immigrants. Watch @imyourkid tell us all about it in this episode of BESE Explains. https://t.co/pnEx5VUyTg</t>
  </si>
  <si>
    <t>@ImYourKid @zoesaldana @beseofficial My buddy is BACK</t>
  </si>
  <si>
    <t>@ImYourKid @NPR @kcrw _xD83D__xDD25__xD83D__xDD25__xD83D__xDD25_</t>
  </si>
  <si>
    <t>@ImYourKid @NPR @kcrw Awesome. Keep it real</t>
  </si>
  <si>
    <t>http://theshitshow.la https://www.instagram.com/p/B17FeT0BpwG/?igshid=dd3ac8de4ru7</t>
  </si>
  <si>
    <t>https://twitter.com/gmiwhpodcast/status/1169306687892672512</t>
  </si>
  <si>
    <t>https://podcasts.apple.com/us/podcast/great-moments-in-weed-history/id1350064353?i=1000448671319</t>
  </si>
  <si>
    <t>http://www.benzinga.com/z/14385043</t>
  </si>
  <si>
    <t>https://www.saada.org/tides/article/brown-skin-rebel</t>
  </si>
  <si>
    <t>https://asked.kr/imyourkid https://asked.kr/imyourkid https://asked.kr/imyourkid</t>
  </si>
  <si>
    <t>https://asked.kr/imyourkid https://asked.kr/imyourkid</t>
  </si>
  <si>
    <t>https://www.instagram.com/p/B2mbYUKHF8V/?igshid=1533vuj4fbc7p</t>
  </si>
  <si>
    <t>https://www.instagram.com/p/B2ny9GEA8-3/?igshid=11ciywv5umcv9</t>
  </si>
  <si>
    <t>https://twitter.com/i/web/status/1174925730058096641</t>
  </si>
  <si>
    <t>https://www.youtube.com/adamdunnshow https://www.instagram.com/p/B2ny9GEA8-3/</t>
  </si>
  <si>
    <t>https://www.instagram.com/p/B2qZSU5F6-q/</t>
  </si>
  <si>
    <t>https://twitter.com/i/web/status/1176632828286685184</t>
  </si>
  <si>
    <t>https://twitter.com/i/web/status/1177168416303718401</t>
  </si>
  <si>
    <t>https://podcasts.apple.com/us/podcast/chronic-relief-with-rachel-wolfson/id1460419552?i=1000451402738</t>
  </si>
  <si>
    <t>https://www.facebook.com/events/477926879727992/</t>
  </si>
  <si>
    <t>https://twitter.com/i/web/status/1171919528185532417</t>
  </si>
  <si>
    <t>https://twitter.com/nowthisnews/status/1169751814826352640</t>
  </si>
  <si>
    <t>https://megaphone.link/SPM2258453106</t>
  </si>
  <si>
    <t>https://twitter.com/i/web/status/1173836654479474688</t>
  </si>
  <si>
    <t>https://twitter.com/i/web/status/1176706945916518401</t>
  </si>
  <si>
    <t>https://twitter.com/i/web/status/1176707689046523904</t>
  </si>
  <si>
    <t>https://megaphone.link/SPM5479328420</t>
  </si>
  <si>
    <t>https://headgum.com/high-and-mighty/228-cannabis-history-with-david-bienenstock-and-abdullah-saeed</t>
  </si>
  <si>
    <t>https://twitter.com/gmiwhpodcast/status/1182657332091727874</t>
  </si>
  <si>
    <t>https://cms.megaphone.fm/channel/SPM3190486670?selected=SPM4708096140</t>
  </si>
  <si>
    <t>https://podcasts.apple.com/us/podcast/barack-obamas-weed-years/id1350064353?i=1000448671319</t>
  </si>
  <si>
    <t>https://megaphone.link/SPM8388699515</t>
  </si>
  <si>
    <t>https://twitter.com/i/web/status/1173996295859703808</t>
  </si>
  <si>
    <t>https://twitter.com/weare_campfire/status/1173996295859703808</t>
  </si>
  <si>
    <t>https://twitter.com/i/web/status/1174463110633132034</t>
  </si>
  <si>
    <t>https://megaphone.link/SPM7022728780</t>
  </si>
  <si>
    <t>https://podcasts.apple.com/us/podcast/ep-244-david-bienenstock-abdullah-saeed-getting-doug/id716402907?i=1000451049589</t>
  </si>
  <si>
    <t>https://twitter.com/i/web/status/1189543749514399744</t>
  </si>
  <si>
    <t>https://twitter.com/i/web/status/1187555933838168064</t>
  </si>
  <si>
    <t>https://twitter.com/i/web/status/1187570859789049856</t>
  </si>
  <si>
    <t>https://twitter.com/i/web/status/1187571757592432640</t>
  </si>
  <si>
    <t>https://twitter.com/i/web/status/1187538348711137283</t>
  </si>
  <si>
    <t>https://twitter.com/i/web/status/1176708631913480193</t>
  </si>
  <si>
    <t>https://twitter.com/gmiwhpodcast/status/1189893041366196226</t>
  </si>
  <si>
    <t>https://twitter.com/i/web/status/1190458793391341569</t>
  </si>
  <si>
    <t>theshitshow.la instagram.com</t>
  </si>
  <si>
    <t>twitter.com</t>
  </si>
  <si>
    <t>apple.com</t>
  </si>
  <si>
    <t>benzinga.com</t>
  </si>
  <si>
    <t>saada.org</t>
  </si>
  <si>
    <t>asked.kr asked.kr asked.kr</t>
  </si>
  <si>
    <t>asked.kr asked.kr</t>
  </si>
  <si>
    <t>instagram.com</t>
  </si>
  <si>
    <t>youtube.com instagram.com</t>
  </si>
  <si>
    <t>facebook.com</t>
  </si>
  <si>
    <t>megaphone.link</t>
  </si>
  <si>
    <t>headgum.com</t>
  </si>
  <si>
    <t>megaphone.fm</t>
  </si>
  <si>
    <t>teachpeople</t>
  </si>
  <si>
    <t>weed cannabis bzcannabis</t>
  </si>
  <si>
    <t>weed cannabis</t>
  </si>
  <si>
    <t>repost</t>
  </si>
  <si>
    <t>highandmighty cannabishistory</t>
  </si>
  <si>
    <t>philly</t>
  </si>
  <si>
    <t>marijuana</t>
  </si>
  <si>
    <t>gettingdougwithhigh</t>
  </si>
  <si>
    <t>https://pbs.twimg.com/media/EDzN9xNX4AM7baw.jpg</t>
  </si>
  <si>
    <t>https://pbs.twimg.com/media/EE5F9vLUEAA_Ji4.jpg</t>
  </si>
  <si>
    <t>https://pbs.twimg.com/media/EE-NABYXsAA2Vqe.jpg</t>
  </si>
  <si>
    <t>https://pbs.twimg.com/media/EFe9NCEUUAEIxYl.jpg</t>
  </si>
  <si>
    <t>https://pbs.twimg.com/media/EF_aavwU0AAGIzU.jpg</t>
  </si>
  <si>
    <t>https://pbs.twimg.com/ext_tw_video_thumb/1187861836483514368/pu/img/6kzN-y7g_K6WW2LN.jpg</t>
  </si>
  <si>
    <t>https://pbs.twimg.com/media/EDywTrwW4AEDQvr.png</t>
  </si>
  <si>
    <t>https://pbs.twimg.com/media/EDz0rziXUAI5M4_.png</t>
  </si>
  <si>
    <t>https://pbs.twimg.com/media/EEIGqWaUYAEs1Dw.jpg</t>
  </si>
  <si>
    <t>https://pbs.twimg.com/media/EClT9VAXYAABt3y.jpg</t>
  </si>
  <si>
    <t>https://pbs.twimg.com/ext_tw_video_thumb/1169686088895684609/pu/img/tv0LsN6TkXjzikDH.jpg</t>
  </si>
  <si>
    <t>https://pbs.twimg.com/media/EFFJ0KGWwAUmKqp.png</t>
  </si>
  <si>
    <t>https://pbs.twimg.com/media/EFV8i2jXoAA7dJ3.jpg</t>
  </si>
  <si>
    <t>https://pbs.twimg.com/media/EFV7eroWsAAMWmf.jpg</t>
  </si>
  <si>
    <t>https://pbs.twimg.com/ext_tw_video_thumb/1179764460589850624/pu/img/OE9W9ULJEklDWcaZ.jpg</t>
  </si>
  <si>
    <t>https://pbs.twimg.com/media/EEyTdpvU8AAF1xv.jpg</t>
  </si>
  <si>
    <t>https://pbs.twimg.com/ext_tw_video_thumb/1179753804243316736/pu/img/ZUkN-RZW80Odb_mN.jpg</t>
  </si>
  <si>
    <t>https://pbs.twimg.com/amplify_video_thumb/811644749069357058/img/oDDXpAKLs9sMllNK.jpg</t>
  </si>
  <si>
    <t>https://pbs.twimg.com/tweet_video_thumb/EFLQPjOXUAAhClT.jpg</t>
  </si>
  <si>
    <t>https://pbs.twimg.com/ext_tw_video_thumb/1176241964598976512/pu/img/2MEKABx4DS9q7rhN.jpg</t>
  </si>
  <si>
    <t>https://pbs.twimg.com/media/EFKGWuNU4AAQh1B.jpg</t>
  </si>
  <si>
    <t>https://pbs.twimg.com/media/EIQl2X9U8AILCej.jpg</t>
  </si>
  <si>
    <t>http://pbs.twimg.com/profile_images/822856694590009349/yMznDuA3_normal.jpg</t>
  </si>
  <si>
    <t>http://pbs.twimg.com/profile_images/1186848416644493317/sfDcTbB0_normal.jpg</t>
  </si>
  <si>
    <t>http://pbs.twimg.com/profile_images/716050975337889792/1DB7DKl1_normal.jpg</t>
  </si>
  <si>
    <t>http://pbs.twimg.com/profile_images/1093566535862345728/E5KN4ZFo_normal.jpg</t>
  </si>
  <si>
    <t>http://pbs.twimg.com/profile_images/1115415865766359040/eNhcvK13_normal.jpg</t>
  </si>
  <si>
    <t>http://pbs.twimg.com/profile_images/2828785203/a097d038f964b0a6125a95c0a0e8ff7d_normal.jpeg</t>
  </si>
  <si>
    <t>http://pbs.twimg.com/profile_images/1107772679711535106/ttA9bBFQ_normal.jpg</t>
  </si>
  <si>
    <t>http://pbs.twimg.com/profile_images/1100843594997362688/JR-W-Xo-_normal.png</t>
  </si>
  <si>
    <t>http://pbs.twimg.com/profile_images/1006571501808545792/w3qp1SIZ_normal.jpg</t>
  </si>
  <si>
    <t>http://pbs.twimg.com/profile_images/1134913029794074624/yp9yD4p1_normal.jpg</t>
  </si>
  <si>
    <t>http://pbs.twimg.com/profile_images/1130989388249255936/RTUjm-p__normal.jpg</t>
  </si>
  <si>
    <t>http://pbs.twimg.com/profile_images/1101232968234725376/KP_fvxSx_normal.jpg</t>
  </si>
  <si>
    <t>http://pbs.twimg.com/profile_images/3399321557/b2a4ed707655c4b396094d4de0afe341_normal.jpeg</t>
  </si>
  <si>
    <t>http://pbs.twimg.com/profile_images/1100092996668645376/VSYHIif1_normal.jpg</t>
  </si>
  <si>
    <t>http://pbs.twimg.com/profile_images/909005228778725376/-j_kpowy_normal.jpg</t>
  </si>
  <si>
    <t>http://pbs.twimg.com/profile_images/1017767367366119424/upt4a2te_normal.jpg</t>
  </si>
  <si>
    <t>http://pbs.twimg.com/profile_images/1139367073275154433/NkAhkodf_normal.jpg</t>
  </si>
  <si>
    <t>http://pbs.twimg.com/profile_images/1157723455350956032/CiUhZbPv_normal.jpg</t>
  </si>
  <si>
    <t>http://abs.twimg.com/sticky/default_profile_images/default_profile_normal.png</t>
  </si>
  <si>
    <t>http://pbs.twimg.com/profile_images/607981569916026881/roZR_wmK_normal.jpg</t>
  </si>
  <si>
    <t>http://pbs.twimg.com/profile_images/924417146087661569/ATGRFouc_normal.jpg</t>
  </si>
  <si>
    <t>http://pbs.twimg.com/profile_images/1766568555/85026208_l_normal.jpg</t>
  </si>
  <si>
    <t>http://pbs.twimg.com/profile_images/1169032807181692928/CI3jtDse_normal.jpg</t>
  </si>
  <si>
    <t>http://pbs.twimg.com/profile_images/1164495333533081600/0t-n7quc_normal.jpg</t>
  </si>
  <si>
    <t>http://pbs.twimg.com/profile_images/905504442488938497/5Z_WPFNV_normal.jpg</t>
  </si>
  <si>
    <t>http://pbs.twimg.com/profile_images/1175269002693742592/C5B5bvQ0_normal.jpg</t>
  </si>
  <si>
    <t>http://pbs.twimg.com/profile_images/1190698425253289985/jIXqQQFl_normal.jpg</t>
  </si>
  <si>
    <t>http://pbs.twimg.com/profile_images/1039160444429058049/0tJlW8p4_normal.jpg</t>
  </si>
  <si>
    <t>http://pbs.twimg.com/profile_images/1080980351063740416/0vhe7oRk_normal.jpg</t>
  </si>
  <si>
    <t>http://pbs.twimg.com/profile_images/1181870976214142976/VH1q31rC_normal.jpg</t>
  </si>
  <si>
    <t>http://pbs.twimg.com/profile_images/1174211172301758464/_hi0uvmz_normal.jpg</t>
  </si>
  <si>
    <t>http://pbs.twimg.com/profile_images/1138934260532989952/4Spl0Jsf_normal.jpg</t>
  </si>
  <si>
    <t>http://pbs.twimg.com/profile_images/1001850060257325057/R2IT2ZD5_normal.jpg</t>
  </si>
  <si>
    <t>http://pbs.twimg.com/profile_images/1175871007468507137/5LOoa71T_normal.jpg</t>
  </si>
  <si>
    <t>http://pbs.twimg.com/profile_images/753400792846110723/nbTRCuVh_normal.jpg</t>
  </si>
  <si>
    <t>http://pbs.twimg.com/profile_images/1126289618746335237/cJ21G0p3_normal.jpg</t>
  </si>
  <si>
    <t>http://pbs.twimg.com/profile_images/1187433279537983490/VU9HDc3x_normal.jpg</t>
  </si>
  <si>
    <t>http://pbs.twimg.com/profile_images/1037468592571338752/5EchBg9V_normal.jpg</t>
  </si>
  <si>
    <t>http://pbs.twimg.com/profile_images/788832735196434432/UizNxq9Q_normal.jpg</t>
  </si>
  <si>
    <t>http://pbs.twimg.com/profile_images/996126487513198592/BEL9dbL4_normal.jpg</t>
  </si>
  <si>
    <t>http://pbs.twimg.com/profile_images/1190138069481078787/h76mxLai_normal.jpg</t>
  </si>
  <si>
    <t>http://pbs.twimg.com/profile_images/1116723482115620864/BcBrarCy_normal.jpg</t>
  </si>
  <si>
    <t>http://pbs.twimg.com/profile_images/1088863993177853952/7SbNPaSy_normal.jpg</t>
  </si>
  <si>
    <t>http://pbs.twimg.com/profile_images/1171070963628290048/yjfWpF_h_normal.jpg</t>
  </si>
  <si>
    <t>http://pbs.twimg.com/profile_images/1058102081351892992/B99wCX0__normal.jpg</t>
  </si>
  <si>
    <t>http://pbs.twimg.com/profile_images/1187763345463664640/9zx1_Ve5_normal.jpg</t>
  </si>
  <si>
    <t>http://pbs.twimg.com/profile_images/1169253089129443329/VxbOUvvi_normal.jpg</t>
  </si>
  <si>
    <t>http://pbs.twimg.com/profile_images/1174827865948528640/ogPqf9CH_normal.jpg</t>
  </si>
  <si>
    <t>http://pbs.twimg.com/profile_images/1153789591377178631/OH1cWd8i_normal.jpg</t>
  </si>
  <si>
    <t>http://pbs.twimg.com/profile_images/1137691367084191744/TTFSryGe_normal.png</t>
  </si>
  <si>
    <t>http://pbs.twimg.com/profile_images/902993749600604166/ialVhNtt_normal.jpg</t>
  </si>
  <si>
    <t>http://pbs.twimg.com/profile_images/1162875131896717312/pPcTZn06_normal.jpg</t>
  </si>
  <si>
    <t>http://pbs.twimg.com/profile_images/1190212673717358595/NyVWWXdt_normal.jpg</t>
  </si>
  <si>
    <t>http://pbs.twimg.com/profile_images/1156431666925019136/RIZM078y_normal.jpg</t>
  </si>
  <si>
    <t>http://pbs.twimg.com/profile_images/1156885689356738560/qqs83LRt_normal.jpg</t>
  </si>
  <si>
    <t>http://pbs.twimg.com/profile_images/1171578713835745282/00qV4KLk_normal.jpg</t>
  </si>
  <si>
    <t>http://pbs.twimg.com/profile_images/1652704477/2994azNj_normal</t>
  </si>
  <si>
    <t>http://pbs.twimg.com/profile_images/1183027608944041985/BjFs7dWo_normal.jpg</t>
  </si>
  <si>
    <t>http://pbs.twimg.com/profile_images/1140179537415700480/bJ2hml60_normal.jpg</t>
  </si>
  <si>
    <t>http://pbs.twimg.com/profile_images/1190653490080694273/FqZXFbnS_normal.jpg</t>
  </si>
  <si>
    <t>http://pbs.twimg.com/profile_images/1166389210393317377/AHSN27mD_normal.jpg</t>
  </si>
  <si>
    <t>http://pbs.twimg.com/profile_images/1187786461015355394/iOyESBMV_normal.png</t>
  </si>
  <si>
    <t>http://pbs.twimg.com/profile_images/1175107556274049024/xaWBQvFX_normal.jpg</t>
  </si>
  <si>
    <t>http://pbs.twimg.com/profile_images/950551159470661632/I48dnx-9_normal.jpg</t>
  </si>
  <si>
    <t>http://pbs.twimg.com/profile_images/1176981360000585729/FWyhvZ3s_normal.jpg</t>
  </si>
  <si>
    <t>http://pbs.twimg.com/profile_images/1149597815846268928/oNGDc5Rz_normal.jpg</t>
  </si>
  <si>
    <t>http://pbs.twimg.com/profile_images/458963836599427073/u4XCRSyB_normal.jpeg</t>
  </si>
  <si>
    <t>http://pbs.twimg.com/profile_images/1175545826443051008/hilgvbXu_normal.jpg</t>
  </si>
  <si>
    <t>http://pbs.twimg.com/profile_images/1150774019425222656/DpD1UrHk_normal.jpg</t>
  </si>
  <si>
    <t>http://pbs.twimg.com/profile_images/1116050067809558533/j5zAKX-P_normal.jpg</t>
  </si>
  <si>
    <t>http://pbs.twimg.com/profile_images/1116530770393354240/f46L2-cG_normal.jpg</t>
  </si>
  <si>
    <t>http://pbs.twimg.com/profile_images/1191339508484186112/Rx2qNZ0r_normal.jpg</t>
  </si>
  <si>
    <t>http://pbs.twimg.com/profile_images/1151702922801143808/yCpupRup_normal.jpg</t>
  </si>
  <si>
    <t>http://pbs.twimg.com/profile_images/1116171289901690880/6IyPn8y5_normal.jpg</t>
  </si>
  <si>
    <t>http://pbs.twimg.com/profile_images/1140474088873320448/DSbcGAiB_normal.jpg</t>
  </si>
  <si>
    <t>http://pbs.twimg.com/profile_images/1154876271513538560/y1LuGOYm_normal.jpg</t>
  </si>
  <si>
    <t>http://pbs.twimg.com/profile_images/1159628875183337472/58CAz46W_normal.jpg</t>
  </si>
  <si>
    <t>http://pbs.twimg.com/profile_images/923549065983549442/oRodfGAz_normal.jpg</t>
  </si>
  <si>
    <t>http://pbs.twimg.com/profile_images/1059168417440129024/dEhfCvkQ_normal.jpg</t>
  </si>
  <si>
    <t>http://pbs.twimg.com/profile_images/3212295890/8a2c15a8ba9882379aa3e8fe733e9081_normal.jpeg</t>
  </si>
  <si>
    <t>http://pbs.twimg.com/profile_images/648710640748511232/EwDFBVaZ_normal.jpg</t>
  </si>
  <si>
    <t>http://pbs.twimg.com/profile_images/946233014824128513/ShS2eo8B_normal.jpg</t>
  </si>
  <si>
    <t>http://pbs.twimg.com/profile_images/858099397489504256/b-9OyRkq_normal.jpg</t>
  </si>
  <si>
    <t>http://pbs.twimg.com/profile_images/1162783907999338499/phn5DuvT_normal.jpg</t>
  </si>
  <si>
    <t>http://pbs.twimg.com/profile_images/1174193840716156933/DSZkBOHc_normal.jpg</t>
  </si>
  <si>
    <t>http://pbs.twimg.com/profile_images/940366704760246272/ugFeMIrS_normal.jpg</t>
  </si>
  <si>
    <t>http://pbs.twimg.com/profile_images/1110148208334782464/2iW3BZxF_normal.jpg</t>
  </si>
  <si>
    <t>http://pbs.twimg.com/profile_images/1177046210944917509/_KKOuYas_normal.jpg</t>
  </si>
  <si>
    <t>http://pbs.twimg.com/profile_images/1073818435757400064/rTcYNz6T_normal.jpg</t>
  </si>
  <si>
    <t>http://pbs.twimg.com/profile_images/676096406172471296/ikGNYDMz_normal.jpg</t>
  </si>
  <si>
    <t>http://pbs.twimg.com/profile_images/1177607987189301248/PKnkVqtU_normal.jpg</t>
  </si>
  <si>
    <t>http://pbs.twimg.com/profile_images/1177492658526142464/tBMSxoCR_normal.jpg</t>
  </si>
  <si>
    <t>http://pbs.twimg.com/profile_images/1103522481992880130/jlOkrY7t_normal.jpg</t>
  </si>
  <si>
    <t>http://pbs.twimg.com/profile_images/1157667540417548289/qMSJ55qG_normal.jpg</t>
  </si>
  <si>
    <t>http://pbs.twimg.com/profile_images/1181791696830390272/Sv8wOGjP_normal.jpg</t>
  </si>
  <si>
    <t>http://pbs.twimg.com/profile_images/111482472/I_just_Jizzed_in_My_Pants_normal.jpg</t>
  </si>
  <si>
    <t>http://pbs.twimg.com/profile_images/1006707726523617281/lnbpwGNP_normal.jpg</t>
  </si>
  <si>
    <t>http://pbs.twimg.com/profile_images/1009126526200270851/GjTUhPQx_normal.jpg</t>
  </si>
  <si>
    <t>http://pbs.twimg.com/profile_images/1009409822784217089/VDZdBZ3x_normal.jpg</t>
  </si>
  <si>
    <t>http://pbs.twimg.com/profile_images/1042950830524121088/FLJBOOeB_normal.jpg</t>
  </si>
  <si>
    <t>http://pbs.twimg.com/profile_images/1183906353590558720/FomiZ6Zs_normal.jpg</t>
  </si>
  <si>
    <t>http://pbs.twimg.com/profile_images/785966656543596544/Zvkc9aNh_normal.jpg</t>
  </si>
  <si>
    <t>http://pbs.twimg.com/profile_images/1178883203043643393/lDJj10t__normal.jpg</t>
  </si>
  <si>
    <t>http://pbs.twimg.com/profile_images/1185514091214970880/F0dSyc_i_normal.jpg</t>
  </si>
  <si>
    <t>http://pbs.twimg.com/profile_images/1181141519018991616/jrSCVxPN_normal.jpg</t>
  </si>
  <si>
    <t>http://pbs.twimg.com/profile_images/954451857044398081/xkfP6faI_normal.jpg</t>
  </si>
  <si>
    <t>http://pbs.twimg.com/profile_images/835643103293943809/zlP0oqUi_normal.jpg</t>
  </si>
  <si>
    <t>http://pbs.twimg.com/profile_images/1139398254544556032/iVfX-pUx_normal.jpg</t>
  </si>
  <si>
    <t>http://pbs.twimg.com/profile_images/1164933254975283200/tuiNWPrZ_normal.jpg</t>
  </si>
  <si>
    <t>http://pbs.twimg.com/profile_images/1065018289884061697/DWnQPjOy_normal.jpg</t>
  </si>
  <si>
    <t>http://pbs.twimg.com/profile_images/1183230651455234048/k_5GQ7cB_normal.jpg</t>
  </si>
  <si>
    <t>http://pbs.twimg.com/profile_images/1153017875415752704/3QpgC4YA_normal.jpg</t>
  </si>
  <si>
    <t>http://pbs.twimg.com/profile_images/1172721075609686016/mJBaquy7_normal.jpg</t>
  </si>
  <si>
    <t>http://pbs.twimg.com/profile_images/1038623677598904320/a9GZEEBN_normal.jpg</t>
  </si>
  <si>
    <t>http://pbs.twimg.com/profile_images/1174303038909140993/MsebXomS_normal.jpg</t>
  </si>
  <si>
    <t>http://pbs.twimg.com/profile_images/936120513566527488/rSTsAXex_normal.jpg</t>
  </si>
  <si>
    <t>http://pbs.twimg.com/profile_images/1135024741608112132/QOdFvHG8_normal.jpg</t>
  </si>
  <si>
    <t>http://pbs.twimg.com/profile_images/1190261821283930112/_wxapkQb_normal.jpg</t>
  </si>
  <si>
    <t>http://pbs.twimg.com/profile_images/1187529028938289152/EYCBSCWR_normal.jpg</t>
  </si>
  <si>
    <t>http://pbs.twimg.com/profile_images/1178061291266674688/RNz9JSm2_normal.jpg</t>
  </si>
  <si>
    <t>http://pbs.twimg.com/profile_images/1121059037238448130/uBQjrQNG_normal.jpg</t>
  </si>
  <si>
    <t>http://pbs.twimg.com/profile_images/195454480/Jorge_normal.jpg</t>
  </si>
  <si>
    <t>http://pbs.twimg.com/profile_images/1164317021884096513/3c2haRRg_normal.jpg</t>
  </si>
  <si>
    <t>http://pbs.twimg.com/profile_images/1173778671196180480/YxFntxir_normal.jpg</t>
  </si>
  <si>
    <t>http://pbs.twimg.com/profile_images/708895429337829376/AfVhYSMY_normal.jpg</t>
  </si>
  <si>
    <t>http://pbs.twimg.com/profile_images/935978578218381312/yyLdFYaV_normal.jpg</t>
  </si>
  <si>
    <t>http://pbs.twimg.com/profile_images/1192048236032335872/Gl_V47A0_normal.jpg</t>
  </si>
  <si>
    <t>http://pbs.twimg.com/profile_images/1117607772495859712/-L3WTOfT_normal.png</t>
  </si>
  <si>
    <t>http://pbs.twimg.com/profile_images/1063316802279809026/VW4MMzI3_normal.jpg</t>
  </si>
  <si>
    <t>http://pbs.twimg.com/profile_images/1130266308904308736/1J2iSxYR_normal.jpg</t>
  </si>
  <si>
    <t>http://pbs.twimg.com/profile_images/1148911326229684224/OcyYH17-_normal.jpg</t>
  </si>
  <si>
    <t>http://pbs.twimg.com/profile_images/672284754499076097/0GfLtvGS_normal.jpg</t>
  </si>
  <si>
    <t>http://pbs.twimg.com/profile_images/1178365376960352257/oa6wj1UH_normal.jpg</t>
  </si>
  <si>
    <t>http://pbs.twimg.com/profile_images/1121169434415128576/ItaCruUL_normal.jpg</t>
  </si>
  <si>
    <t>http://pbs.twimg.com/profile_images/1070102465247244288/yqx24qTM_normal.jpg</t>
  </si>
  <si>
    <t>http://pbs.twimg.com/profile_images/1180307487850815488/u_idW9gY_normal.jpg</t>
  </si>
  <si>
    <t>http://pbs.twimg.com/profile_images/1180343795738648576/lDEHjm3g_normal.jpg</t>
  </si>
  <si>
    <t>http://pbs.twimg.com/profile_images/1179175182788960256/afWEnDP5_normal.jpg</t>
  </si>
  <si>
    <t>http://pbs.twimg.com/profile_images/1167863606173503488/vJeHzg2F_normal.jpg</t>
  </si>
  <si>
    <t>http://pbs.twimg.com/profile_images/955538458965032962/mlR0Mr3D_normal.jpg</t>
  </si>
  <si>
    <t>http://pbs.twimg.com/profile_images/1175751112676335618/tncleKDU_normal.jpg</t>
  </si>
  <si>
    <t>http://pbs.twimg.com/profile_images/1176160222286503936/Dvu12EVQ_normal.jpg</t>
  </si>
  <si>
    <t>http://pbs.twimg.com/profile_images/703321604567101440/984obsut_normal.jpg</t>
  </si>
  <si>
    <t>http://pbs.twimg.com/profile_images/1182298622899232771/61Fa_MH4_normal.jpg</t>
  </si>
  <si>
    <t>http://pbs.twimg.com/profile_images/851543367716671489/2bEZ_jI1_normal.jpg</t>
  </si>
  <si>
    <t>http://pbs.twimg.com/profile_images/859864563092738050/Cff7fdEk_normal.jpg</t>
  </si>
  <si>
    <t>http://pbs.twimg.com/profile_images/1157663021365436416/CPSL_-Du_normal.jpg</t>
  </si>
  <si>
    <t>http://pbs.twimg.com/profile_images/572633552958840832/cOMACaJ3_normal.jpeg</t>
  </si>
  <si>
    <t>http://pbs.twimg.com/profile_images/1173993443594592257/GOWlT-ND_normal.jpg</t>
  </si>
  <si>
    <t>http://pbs.twimg.com/profile_images/1177385733960720384/gtOJZzDD_normal.jpg</t>
  </si>
  <si>
    <t>http://pbs.twimg.com/profile_images/1184648239938785283/iyxz8yYU_normal.jpg</t>
  </si>
  <si>
    <t>http://pbs.twimg.com/profile_images/697195172925304832/t5nik0jk_normal.jpg</t>
  </si>
  <si>
    <t>http://pbs.twimg.com/profile_images/1060605387219656704/i_EpXqyR_normal.jpg</t>
  </si>
  <si>
    <t>http://pbs.twimg.com/profile_images/872968392835293187/Eed7aj2A_normal.jpg</t>
  </si>
  <si>
    <t>http://pbs.twimg.com/profile_images/2604086615/5pi5yaikfi858vajej1b_normal.jpeg</t>
  </si>
  <si>
    <t>http://pbs.twimg.com/profile_images/1178688209808773121/BBD4k1b5_normal.jpg</t>
  </si>
  <si>
    <t>http://pbs.twimg.com/profile_images/974048391020908545/Sjv1mYtG_normal.jpg</t>
  </si>
  <si>
    <t>http://pbs.twimg.com/profile_images/892980444781621248/vWEVTogP_normal.jpg</t>
  </si>
  <si>
    <t>http://pbs.twimg.com/profile_images/1183788931554467841/zpc90Bwk_normal.jpg</t>
  </si>
  <si>
    <t>http://pbs.twimg.com/profile_images/1181766013676711936/zTtGLiff_normal.jpg</t>
  </si>
  <si>
    <t>http://pbs.twimg.com/profile_images/1182377972482752514/u_3VDckI_normal.jpg</t>
  </si>
  <si>
    <t>http://pbs.twimg.com/profile_images/864454653848592384/6tYRaY6v_normal.jpg</t>
  </si>
  <si>
    <t>http://pbs.twimg.com/profile_images/1170512704487903232/VCNNbMse_normal.jpg</t>
  </si>
  <si>
    <t>http://pbs.twimg.com/profile_images/604299847533920256/rqNlXlHE_normal.jpg</t>
  </si>
  <si>
    <t>http://pbs.twimg.com/profile_images/1177223890508091392/SyDUtQTI_normal.jpg</t>
  </si>
  <si>
    <t>http://pbs.twimg.com/profile_images/1119017262776770560/b0ghKk2c_normal.png</t>
  </si>
  <si>
    <t>http://pbs.twimg.com/profile_images/978374385533796352/L6O3bvoK_normal.jpg</t>
  </si>
  <si>
    <t>http://pbs.twimg.com/profile_images/1116800639198060549/sl3M3Xu5_normal.png</t>
  </si>
  <si>
    <t>http://pbs.twimg.com/profile_images/829117894202007553/YJkhdijS_normal.jpg</t>
  </si>
  <si>
    <t>http://pbs.twimg.com/profile_images/1192803252678512640/kDhneF1R_normal.jpg</t>
  </si>
  <si>
    <t>http://pbs.twimg.com/profile_images/976330524560994304/9neT-Xri_normal.jpg</t>
  </si>
  <si>
    <t>http://pbs.twimg.com/profile_images/1160128834982707202/f7ZULeeT_normal.jpg</t>
  </si>
  <si>
    <t>http://pbs.twimg.com/profile_images/981956002739179520/Hb6GpCT9_normal.jpg</t>
  </si>
  <si>
    <t>http://pbs.twimg.com/profile_images/1145195333972090880/f9pS-mQF_normal.jpg</t>
  </si>
  <si>
    <t>http://pbs.twimg.com/profile_images/1082899332733460481/D3C5WdXo_normal.jpg</t>
  </si>
  <si>
    <t>http://pbs.twimg.com/profile_images/1098326869257175040/MWGZJaWQ_normal.jpg</t>
  </si>
  <si>
    <t>http://pbs.twimg.com/profile_images/620011370440970240/SgZWb8mr_normal.jpg</t>
  </si>
  <si>
    <t>http://pbs.twimg.com/profile_images/1163885911471509504/otv1Uzx6_normal.jpg</t>
  </si>
  <si>
    <t>http://pbs.twimg.com/profile_images/1176627194539499525/5Mf0NMdG_normal.jpg</t>
  </si>
  <si>
    <t>http://pbs.twimg.com/profile_images/1189565327472021508/FqC5RZGB_normal.jpg</t>
  </si>
  <si>
    <t>http://pbs.twimg.com/profile_images/1131427062999396352/K8mRmuLs_normal.jpg</t>
  </si>
  <si>
    <t>http://pbs.twimg.com/profile_images/1178302688758550529/onoCMQVK_normal.jpg</t>
  </si>
  <si>
    <t>http://pbs.twimg.com/profile_images/1181460935812104192/Suu9UqGC_normal.jpg</t>
  </si>
  <si>
    <t>http://pbs.twimg.com/profile_images/534388380402855936/qgSAMg_w_normal.jpeg</t>
  </si>
  <si>
    <t>http://pbs.twimg.com/profile_images/1114898884742901762/z7Wz2XR3_normal.jpg</t>
  </si>
  <si>
    <t>http://pbs.twimg.com/profile_images/1189632208111308802/h09ZJFOT_normal.jpg</t>
  </si>
  <si>
    <t>http://pbs.twimg.com/profile_images/1103361364007907328/CsI-oCur_normal.jpg</t>
  </si>
  <si>
    <t>http://pbs.twimg.com/profile_images/1166748760405348352/jGO6Yqfh_normal.jpg</t>
  </si>
  <si>
    <t>http://pbs.twimg.com/profile_images/1154866084006248454/g_Uv4gmU_normal.jpg</t>
  </si>
  <si>
    <t>http://pbs.twimg.com/profile_images/1080562577082527744/R2rt_i50_normal.jpg</t>
  </si>
  <si>
    <t>http://pbs.twimg.com/profile_images/378800000527954250/8fafbb8ae32236ab5349ff6f54dbc9e6_normal.jpeg</t>
  </si>
  <si>
    <t>http://pbs.twimg.com/profile_images/1029735311058718721/dXEd80bb_normal.jpg</t>
  </si>
  <si>
    <t>http://pbs.twimg.com/profile_images/1004784103479218181/Hb22divN_normal.jpg</t>
  </si>
  <si>
    <t>http://pbs.twimg.com/profile_images/1156819763525541888/9McqmTGj_normal.jpg</t>
  </si>
  <si>
    <t>http://pbs.twimg.com/profile_images/1075429951757869056/mUKC1ot9_normal.jpg</t>
  </si>
  <si>
    <t>http://pbs.twimg.com/profile_images/1054387673526345730/3rQO3Evv_normal.jpg</t>
  </si>
  <si>
    <t>http://pbs.twimg.com/profile_images/1131114261940449280/8_8X32aL_normal.png</t>
  </si>
  <si>
    <t>http://pbs.twimg.com/profile_images/1088369887754383360/B8lguPBS_normal.jpg</t>
  </si>
  <si>
    <t>http://pbs.twimg.com/profile_images/849722194745860096/Cu3C1Bf5_normal.jpg</t>
  </si>
  <si>
    <t>http://pbs.twimg.com/profile_images/652312324292739072/cjFc_mPq_normal.jpg</t>
  </si>
  <si>
    <t>http://pbs.twimg.com/profile_images/1179010149035335680/94oGLjvH_normal.jpg</t>
  </si>
  <si>
    <t>http://pbs.twimg.com/profile_images/1160182820695941121/yLeckn0q_normal.jpg</t>
  </si>
  <si>
    <t>http://pbs.twimg.com/profile_images/941660590589620225/K8qTe9MT_normal.jpg</t>
  </si>
  <si>
    <t>http://pbs.twimg.com/profile_images/376115582/orlando_2009_100_normal.JPG</t>
  </si>
  <si>
    <t>http://pbs.twimg.com/profile_images/968880480962654209/rwV32z_t_normal.jpg</t>
  </si>
  <si>
    <t>http://pbs.twimg.com/profile_images/3178159097/bd3994c7837df60377379ab26e18238e_normal.jpeg</t>
  </si>
  <si>
    <t>http://pbs.twimg.com/profile_images/1172061130635776000/oDXQAhAL_normal.jpg</t>
  </si>
  <si>
    <t>http://pbs.twimg.com/profile_images/1189943328269320195/ThxANKGw_normal.jpg</t>
  </si>
  <si>
    <t>http://pbs.twimg.com/profile_images/928217202238672896/60ZqSzMt_normal.jpg</t>
  </si>
  <si>
    <t>http://pbs.twimg.com/profile_images/1109502906535997440/orWWyMCm_normal.jpg</t>
  </si>
  <si>
    <t>http://pbs.twimg.com/profile_images/1388813989/IMG_0481_normal.jpg</t>
  </si>
  <si>
    <t>http://pbs.twimg.com/profile_images/1106755207118114816/qYIeerlA_normal.jpg</t>
  </si>
  <si>
    <t>http://pbs.twimg.com/profile_images/378800000509926956/fb52756cc89f8e1ff4ef9a2b2c3f41f0_normal.jpeg</t>
  </si>
  <si>
    <t>http://pbs.twimg.com/profile_images/1133003926943490048/DtgH0bm1_normal.png</t>
  </si>
  <si>
    <t>http://pbs.twimg.com/profile_images/1183502383491338241/-mS3mMx0_normal.jpg</t>
  </si>
  <si>
    <t>http://pbs.twimg.com/profile_images/1012078768012210176/rMTurRwL_normal.jpg</t>
  </si>
  <si>
    <t>http://pbs.twimg.com/profile_images/1189241426380345345/MlI9cjou_normal.jpg</t>
  </si>
  <si>
    <t>http://pbs.twimg.com/profile_images/868429673008693248/yLh-Kr-Y_normal.jpg</t>
  </si>
  <si>
    <t>http://pbs.twimg.com/profile_images/1146066544134221824/34e2jQRf_normal.png</t>
  </si>
  <si>
    <t>http://pbs.twimg.com/profile_images/2450433607/image_normal.jpg</t>
  </si>
  <si>
    <t>http://pbs.twimg.com/profile_images/578194464453308416/sMl5EGvh_normal.jpeg</t>
  </si>
  <si>
    <t>https://twitter.com/#!/stevieareuokay/status/1168634892772663297</t>
  </si>
  <si>
    <t>https://twitter.com/#!/stevieareuokay/status/1168639207818039296</t>
  </si>
  <si>
    <t>https://twitter.com/#!/mollypeckler/status/1169364120144973824</t>
  </si>
  <si>
    <t>https://twitter.com/#!/daymanforever/status/1169371381093556224</t>
  </si>
  <si>
    <t>https://twitter.com/#!/pier__pizza/status/1169496249050906624</t>
  </si>
  <si>
    <t>https://twitter.com/#!/courtneyblewis/status/1169550832095944704</t>
  </si>
  <si>
    <t>https://twitter.com/#!/themrreynolds/status/1169625531521933312</t>
  </si>
  <si>
    <t>https://twitter.com/#!/javierhasse/status/1169689409412894720</t>
  </si>
  <si>
    <t>https://twitter.com/#!/bzcannabis/status/1169690030870339588</t>
  </si>
  <si>
    <t>https://twitter.com/#!/k122n/status/1169991350147846150</t>
  </si>
  <si>
    <t>https://twitter.com/#!/tanveerkalo/status/1170037562355912704</t>
  </si>
  <si>
    <t>https://twitter.com/#!/anirvan/status/1170734540811362308</t>
  </si>
  <si>
    <t>https://twitter.com/#!/saadaonline/status/1170036465545469953</t>
  </si>
  <si>
    <t>https://twitter.com/#!/seti_x_/status/1170119581609783296</t>
  </si>
  <si>
    <t>https://twitter.com/#!/mimosaishere/status/1170734884903632898</t>
  </si>
  <si>
    <t>https://twitter.com/#!/yeomaine/status/1171177800725909511</t>
  </si>
  <si>
    <t>https://twitter.com/#!/robbinsgroupllc/status/1169368138523144192</t>
  </si>
  <si>
    <t>https://twitter.com/#!/robbinsgroupllc/status/1171177918409478144</t>
  </si>
  <si>
    <t>https://twitter.com/#!/willemneus/status/1172262206072938496</t>
  </si>
  <si>
    <t>https://twitter.com/#!/gpchlorinator/status/1172467741669961728</t>
  </si>
  <si>
    <t>https://twitter.com/#!/im_your_kid/status/1169192085489979392</t>
  </si>
  <si>
    <t>https://twitter.com/#!/im_your_kid/status/1170594570716905472</t>
  </si>
  <si>
    <t>https://twitter.com/#!/im_your_kid/status/1173476044017262593</t>
  </si>
  <si>
    <t>https://twitter.com/#!/im_your_kid/status/1174636908007190528</t>
  </si>
  <si>
    <t>https://twitter.com/#!/b4f35a2a51f34e1/status/1174730650185805829</t>
  </si>
  <si>
    <t>https://twitter.com/#!/dvsblast/status/1174880308145152000</t>
  </si>
  <si>
    <t>https://twitter.com/#!/faceofbass/status/1174922940061634562</t>
  </si>
  <si>
    <t>https://twitter.com/#!/faceofbass/status/1174925730058096641</t>
  </si>
  <si>
    <t>https://twitter.com/#!/faceofbass/status/1174953480777158656</t>
  </si>
  <si>
    <t>https://twitter.com/#!/andrewsteven/status/1175313060355039234</t>
  </si>
  <si>
    <t>https://twitter.com/#!/modemmex/status/1176227577318522880</t>
  </si>
  <si>
    <t>https://twitter.com/#!/kelly_petch/status/1176229050299191296</t>
  </si>
  <si>
    <t>https://twitter.com/#!/nathzjason110/status/1176242276974104577</t>
  </si>
  <si>
    <t>https://twitter.com/#!/artsupport10/status/1176242338328272897</t>
  </si>
  <si>
    <t>https://twitter.com/#!/estherlamarr/status/1176242339821621248</t>
  </si>
  <si>
    <t>https://twitter.com/#!/daniel_oladipo7/status/1176242428199784449</t>
  </si>
  <si>
    <t>https://twitter.com/#!/prestoneli2/status/1176242438882627589</t>
  </si>
  <si>
    <t>https://twitter.com/#!/pikachuevie/status/1176242566070587392</t>
  </si>
  <si>
    <t>https://twitter.com/#!/knimbis/status/1176242616364486656</t>
  </si>
  <si>
    <t>https://twitter.com/#!/jamie1km/status/1176242629513830400</t>
  </si>
  <si>
    <t>https://twitter.com/#!/schnizzzle/status/1176242885441671169</t>
  </si>
  <si>
    <t>https://twitter.com/#!/johnjohnboy721/status/1176243246135201793</t>
  </si>
  <si>
    <t>https://twitter.com/#!/goombata/status/1176243294482980866</t>
  </si>
  <si>
    <t>https://twitter.com/#!/anticlmax1/status/1176243313516732418</t>
  </si>
  <si>
    <t>https://twitter.com/#!/christellmarjo/status/1176243365425360896</t>
  </si>
  <si>
    <t>https://twitter.com/#!/katerickey5/status/1176243381338394625</t>
  </si>
  <si>
    <t>https://twitter.com/#!/goob_irl/status/1176243526205607936</t>
  </si>
  <si>
    <t>https://twitter.com/#!/nalabear420/status/1176243697320517633</t>
  </si>
  <si>
    <t>https://twitter.com/#!/queenleclerc/status/1176243738169020417</t>
  </si>
  <si>
    <t>https://twitter.com/#!/jamesmcewan2016/status/1176243502612701187</t>
  </si>
  <si>
    <t>https://twitter.com/#!/the_jenr/status/1176243801301704704</t>
  </si>
  <si>
    <t>https://twitter.com/#!/cookhm81/status/1176243964636274690</t>
  </si>
  <si>
    <t>https://twitter.com/#!/javierlavadogo1/status/1176244301698871298</t>
  </si>
  <si>
    <t>https://twitter.com/#!/bluedragon97216/status/1176244683321688064</t>
  </si>
  <si>
    <t>https://twitter.com/#!/vito_c_a/status/1176244781099507714</t>
  </si>
  <si>
    <t>https://twitter.com/#!/rociosan1303/status/1176244944341630977</t>
  </si>
  <si>
    <t>https://twitter.com/#!/lalo1979/status/1176246153286959104</t>
  </si>
  <si>
    <t>https://twitter.com/#!/le_mortel_noir/status/1176246510062854144</t>
  </si>
  <si>
    <t>https://twitter.com/#!/starladyqvill/status/1176246898346340352</t>
  </si>
  <si>
    <t>https://twitter.com/#!/titanprime8/status/1176247059734659072</t>
  </si>
  <si>
    <t>https://twitter.com/#!/orgmastron/status/1176247631372324864</t>
  </si>
  <si>
    <t>https://twitter.com/#!/rudy__phelps/status/1176247705582129153</t>
  </si>
  <si>
    <t>https://twitter.com/#!/jessenr42502751/status/1176247792961912832</t>
  </si>
  <si>
    <t>https://twitter.com/#!/dominikharb1/status/1176248263604756480</t>
  </si>
  <si>
    <t>https://twitter.com/#!/mariotardon/status/1176248741894000641</t>
  </si>
  <si>
    <t>https://twitter.com/#!/keekokhan/status/1176248886098194432</t>
  </si>
  <si>
    <t>https://twitter.com/#!/theamazingniko/status/1176249727240851457</t>
  </si>
  <si>
    <t>https://twitter.com/#!/stemmy2/status/1176249785927553024</t>
  </si>
  <si>
    <t>https://twitter.com/#!/kazv27/status/1176250262794788864</t>
  </si>
  <si>
    <t>https://twitter.com/#!/ljs214/status/1176250426829590528</t>
  </si>
  <si>
    <t>https://twitter.com/#!/fairywitchgirl/status/1176251506837921792</t>
  </si>
  <si>
    <t>https://twitter.com/#!/drocktrot/status/1176251737629515777</t>
  </si>
  <si>
    <t>https://twitter.com/#!/blasnavara/status/1176251757825069056</t>
  </si>
  <si>
    <t>https://twitter.com/#!/iamdavidalves/status/1176251858546900992</t>
  </si>
  <si>
    <t>https://twitter.com/#!/cru182/status/1176254683058327552</t>
  </si>
  <si>
    <t>https://twitter.com/#!/lilyshelp1/status/1176255317732200451</t>
  </si>
  <si>
    <t>https://twitter.com/#!/cotyfour0/status/1176255758582919169</t>
  </si>
  <si>
    <t>https://twitter.com/#!/humanxtrashcan/status/1176256394992861184</t>
  </si>
  <si>
    <t>https://twitter.com/#!/redwood87/status/1176264521951993858</t>
  </si>
  <si>
    <t>https://twitter.com/#!/tamika44135676/status/1176265111360552960</t>
  </si>
  <si>
    <t>https://twitter.com/#!/captnoobiepants/status/1176266961157857283</t>
  </si>
  <si>
    <t>https://twitter.com/#!/zoesaldanafanp/status/1176195134893043716</t>
  </si>
  <si>
    <t>https://twitter.com/#!/zoesaldanafanp/status/1176269085774090245</t>
  </si>
  <si>
    <t>https://twitter.com/#!/joserivera613/status/1176271075103166469</t>
  </si>
  <si>
    <t>https://twitter.com/#!/thedullahman1/status/1176283849657073664</t>
  </si>
  <si>
    <t>https://twitter.com/#!/footietwits/status/1176294786023792640</t>
  </si>
  <si>
    <t>https://twitter.com/#!/mrandremarc/status/1176298505893138433</t>
  </si>
  <si>
    <t>https://twitter.com/#!/monkeymasuda/status/1176300061275279361</t>
  </si>
  <si>
    <t>https://twitter.com/#!/estefan02360596/status/1176300631885275136</t>
  </si>
  <si>
    <t>https://twitter.com/#!/jorgeovallep/status/1176302902895403008</t>
  </si>
  <si>
    <t>https://twitter.com/#!/glenny1016/status/1176304972830560256</t>
  </si>
  <si>
    <t>https://twitter.com/#!/betuelmorales/status/1176307285259247617</t>
  </si>
  <si>
    <t>https://twitter.com/#!/dephdareaper/status/1176310019291320320</t>
  </si>
  <si>
    <t>https://twitter.com/#!/highergtv/status/1176316907634352129</t>
  </si>
  <si>
    <t>https://twitter.com/#!/jdot_bd/status/1176317877223378944</t>
  </si>
  <si>
    <t>https://twitter.com/#!/jerzv/status/1176318359786401792</t>
  </si>
  <si>
    <t>https://twitter.com/#!/diangelobiaa/status/1176323157608796160</t>
  </si>
  <si>
    <t>https://twitter.com/#!/laketahoevibes/status/1176332045460492288</t>
  </si>
  <si>
    <t>https://twitter.com/#!/jeison361hd/status/1176345746699763713</t>
  </si>
  <si>
    <t>https://twitter.com/#!/jebition/status/1176349581451202560</t>
  </si>
  <si>
    <t>https://twitter.com/#!/india09281978/status/1176371788873445376</t>
  </si>
  <si>
    <t>https://twitter.com/#!/starseedacademy/status/1176375977611448320</t>
  </si>
  <si>
    <t>https://twitter.com/#!/starseedacademy/status/1176376298769244161</t>
  </si>
  <si>
    <t>https://twitter.com/#!/jgarmanns/status/1176380482331824128</t>
  </si>
  <si>
    <t>https://twitter.com/#!/a0giri_/status/1176392310428323840</t>
  </si>
  <si>
    <t>https://twitter.com/#!/rohirrimaltun/status/1176484713030127617</t>
  </si>
  <si>
    <t>https://twitter.com/#!/itsmechula/status/1176496312881229824</t>
  </si>
  <si>
    <t>https://twitter.com/#!/jdanyq/status/1176519753843793921</t>
  </si>
  <si>
    <t>https://twitter.com/#!/misskreyol/status/1176522725646450688</t>
  </si>
  <si>
    <t>https://twitter.com/#!/zombogombo/status/1176551051928850432</t>
  </si>
  <si>
    <t>https://twitter.com/#!/thegeekacademy_/status/1176551200411414528</t>
  </si>
  <si>
    <t>https://twitter.com/#!/zoesaledana/status/1176557163088613381</t>
  </si>
  <si>
    <t>https://twitter.com/#!/ben_cormican/status/1176601898478198785</t>
  </si>
  <si>
    <t>https://twitter.com/#!/brett_dakin/status/1176632828286685184</t>
  </si>
  <si>
    <t>https://twitter.com/#!/dylanbrickner/status/1176636030952386560</t>
  </si>
  <si>
    <t>https://twitter.com/#!/emmzlayy/status/1176676054993428480</t>
  </si>
  <si>
    <t>https://twitter.com/#!/dylannicely/status/1176676114183282688</t>
  </si>
  <si>
    <t>https://twitter.com/#!/jergmehoff/status/1176677168413364224</t>
  </si>
  <si>
    <t>https://twitter.com/#!/parks_emily_/status/1176679822971588609</t>
  </si>
  <si>
    <t>https://twitter.com/#!/blacky9115/status/1176243497285881857</t>
  </si>
  <si>
    <t>https://twitter.com/#!/blacky9115/status/1176244769678401537</t>
  </si>
  <si>
    <t>https://twitter.com/#!/djmattmuzik/status/1176692516155904000</t>
  </si>
  <si>
    <t>https://twitter.com/#!/ajustphaight/status/1176720992737157120</t>
  </si>
  <si>
    <t>https://twitter.com/#!/perupotprincess/status/1176740018179588096</t>
  </si>
  <si>
    <t>https://twitter.com/#!/hampanyheter/status/1176796434848460800</t>
  </si>
  <si>
    <t>https://twitter.com/#!/miguelnoble/status/1176980270140022784</t>
  </si>
  <si>
    <t>https://twitter.com/#!/lil_jrice/status/1176983462768775168</t>
  </si>
  <si>
    <t>https://twitter.com/#!/jason_pdx/status/1176999001465352192</t>
  </si>
  <si>
    <t>https://twitter.com/#!/animeprincess06/status/1177042408351002624</t>
  </si>
  <si>
    <t>https://twitter.com/#!/osujace/status/1177044567729876994</t>
  </si>
  <si>
    <t>https://twitter.com/#!/roshamhany/status/1177168416303718401</t>
  </si>
  <si>
    <t>https://twitter.com/#!/mschrn/status/1177439745363927040</t>
  </si>
  <si>
    <t>https://twitter.com/#!/wolfiememes/status/1177618012850905089</t>
  </si>
  <si>
    <t>https://twitter.com/#!/kelitos_way/status/1177618357312458757</t>
  </si>
  <si>
    <t>https://twitter.com/#!/wangpup__/status/1177960594617405440</t>
  </si>
  <si>
    <t>https://twitter.com/#!/mara_liz_/status/1178063528672059392</t>
  </si>
  <si>
    <t>https://twitter.com/#!/palmafinserv/status/1179305996662923264</t>
  </si>
  <si>
    <t>https://twitter.com/#!/jmcoss2/status/1179431785576435715</t>
  </si>
  <si>
    <t>https://twitter.com/#!/gmiwhpodcast/status/1169306692862922752</t>
  </si>
  <si>
    <t>https://twitter.com/#!/justlikeanovel/status/1170015856278962176</t>
  </si>
  <si>
    <t>https://twitter.com/#!/justlikeanovel/status/1170066863235031040</t>
  </si>
  <si>
    <t>https://twitter.com/#!/justlikeanovel/status/1170422443418107906</t>
  </si>
  <si>
    <t>https://twitter.com/#!/gmiwhpodcast/status/1170419870858534912</t>
  </si>
  <si>
    <t>https://twitter.com/#!/wmcannabis/status/1179275998744981504</t>
  </si>
  <si>
    <t>https://twitter.com/#!/wmcannabis/status/1179595624456409089</t>
  </si>
  <si>
    <t>https://twitter.com/#!/gmiwhpodcast/status/1179576640793264129</t>
  </si>
  <si>
    <t>https://twitter.com/#!/moroneyes/status/1179771686779936768</t>
  </si>
  <si>
    <t>https://twitter.com/#!/mjcrjdrvrsoonrf/status/1179775276462624768</t>
  </si>
  <si>
    <t>https://twitter.com/#!/zoewilder/status/1179864924123623424</t>
  </si>
  <si>
    <t>https://twitter.com/#!/laganjaestranja/status/1178067615391961088</t>
  </si>
  <si>
    <t>https://twitter.com/#!/wolfiecomedy/status/1177617867224707072</t>
  </si>
  <si>
    <t>https://twitter.com/#!/wolfiecomedy/status/1178068443783843841</t>
  </si>
  <si>
    <t>https://twitter.com/#!/hail_mary_j/status/1168144840762253315</t>
  </si>
  <si>
    <t>https://twitter.com/#!/pot_handbook/status/1168178200121184256</t>
  </si>
  <si>
    <t>https://twitter.com/#!/pot_handbook/status/1169309406770515969</t>
  </si>
  <si>
    <t>https://twitter.com/#!/jaredeasley/status/1172366784474697729</t>
  </si>
  <si>
    <t>https://twitter.com/#!/pot_handbook/status/1173836411079802880</t>
  </si>
  <si>
    <t>https://twitter.com/#!/bigthumbterry/status/1171919528185532417</t>
  </si>
  <si>
    <t>https://twitter.com/#!/pot_handbook/status/1171176413870772224</t>
  </si>
  <si>
    <t>https://twitter.com/#!/pot_handbook/status/1171903373362118656</t>
  </si>
  <si>
    <t>https://twitter.com/#!/pot_handbook/status/1173836654479474688</t>
  </si>
  <si>
    <t>https://twitter.com/#!/bigthumbterry/status/1176810188650745856</t>
  </si>
  <si>
    <t>https://twitter.com/#!/bigthumbterry/status/1179785038709309442</t>
  </si>
  <si>
    <t>https://twitter.com/#!/pot_handbook/status/1176706945916518401</t>
  </si>
  <si>
    <t>https://twitter.com/#!/pot_handbook/status/1176707689046523904</t>
  </si>
  <si>
    <t>https://twitter.com/#!/pot_handbook/status/1179901783579062272</t>
  </si>
  <si>
    <t>https://twitter.com/#!/mgretailer/status/1179966078950109185</t>
  </si>
  <si>
    <t>https://twitter.com/#!/britneyultra/status/1180486947011284992</t>
  </si>
  <si>
    <t>https://twitter.com/#!/inez992/status/1180622523047825409</t>
  </si>
  <si>
    <t>https://twitter.com/#!/alyssa_jezelle/status/1180855442471362561</t>
  </si>
  <si>
    <t>https://twitter.com/#!/samtuthill/status/1181699452790288385</t>
  </si>
  <si>
    <t>https://twitter.com/#!/toddcastpodcast/status/1181974512381775872</t>
  </si>
  <si>
    <t>https://twitter.com/#!/detroitdeedee/status/1182042987548860417</t>
  </si>
  <si>
    <t>https://twitter.com/#!/djmightymi/status/1182327318116569088</t>
  </si>
  <si>
    <t>https://twitter.com/#!/wwntfcd/status/1182327355026497536</t>
  </si>
  <si>
    <t>https://twitter.com/#!/lkfuehrerjr/status/1182328313379000320</t>
  </si>
  <si>
    <t>https://twitter.com/#!/headgum/status/1182328515074695168</t>
  </si>
  <si>
    <t>https://twitter.com/#!/jacobfitzroy/status/1182339073400115200</t>
  </si>
  <si>
    <t>https://twitter.com/#!/dooshbagazine/status/1182440230789505030</t>
  </si>
  <si>
    <t>https://twitter.com/#!/ron_spaced/status/1182469630994124805</t>
  </si>
  <si>
    <t>https://twitter.com/#!/heresaprotip/status/1182659784635490304</t>
  </si>
  <si>
    <t>https://twitter.com/#!/dutchmass/status/1182661152142254080</t>
  </si>
  <si>
    <t>https://twitter.com/#!/nikkiallenpoe/status/1182682823775391747</t>
  </si>
  <si>
    <t>https://twitter.com/#!/frostypeaches/status/1182683210741776386</t>
  </si>
  <si>
    <t>https://twitter.com/#!/gabrus/status/1182689136735424513</t>
  </si>
  <si>
    <t>https://twitter.com/#!/stillill1187/status/1182750227197026306</t>
  </si>
  <si>
    <t>https://twitter.com/#!/ftmb_podcast/status/1182795183903166464</t>
  </si>
  <si>
    <t>https://twitter.com/#!/freedomisgreen/status/1183007551996215298</t>
  </si>
  <si>
    <t>https://twitter.com/#!/jdiaz103169/status/1183132753082105856</t>
  </si>
  <si>
    <t>https://twitter.com/#!/trezz718/status/1183140306230894593</t>
  </si>
  <si>
    <t>https://twitter.com/#!/robertabertric1/status/1183420351881121799</t>
  </si>
  <si>
    <t>https://twitter.com/#!/even_pete/status/1184306167348191232</t>
  </si>
  <si>
    <t>https://twitter.com/#!/elisemcd420/status/1179931237936291840</t>
  </si>
  <si>
    <t>https://twitter.com/#!/elisemcd420/status/1184482979550154752</t>
  </si>
  <si>
    <t>https://twitter.com/#!/elisemcd420/status/1176993250621571072</t>
  </si>
  <si>
    <t>https://twitter.com/#!/mazedaakter2/status/1184841670380183555</t>
  </si>
  <si>
    <t>https://twitter.com/#!/96584400b/status/1184895309836509184</t>
  </si>
  <si>
    <t>https://twitter.com/#!/celestiedbestie/status/1184933339481817088</t>
  </si>
  <si>
    <t>https://twitter.com/#!/groovyshally/status/1185106811713515520</t>
  </si>
  <si>
    <t>https://twitter.com/#!/groovyshally/status/1185107712977190912</t>
  </si>
  <si>
    <t>https://twitter.com/#!/pppaly/status/1185109423674445824</t>
  </si>
  <si>
    <t>https://twitter.com/#!/mazzkhaos/status/1185197898100690944</t>
  </si>
  <si>
    <t>https://twitter.com/#!/ssssss2knocks/status/1188090957197119488</t>
  </si>
  <si>
    <t>https://twitter.com/#!/willyt_ribbs/status/1187861899293147138</t>
  </si>
  <si>
    <t>https://twitter.com/#!/chocolatemommy_/status/1188091947161923585</t>
  </si>
  <si>
    <t>https://twitter.com/#!/warrenbobrow1/status/1180653908709896192</t>
  </si>
  <si>
    <t>https://twitter.com/#!/zoewilder/status/1179760772517257216</t>
  </si>
  <si>
    <t>https://twitter.com/#!/warrenbobrow1/status/1188454045507375105</t>
  </si>
  <si>
    <t>https://twitter.com/#!/gmiwhpodcast/status/1170003857600131074</t>
  </si>
  <si>
    <t>https://twitter.com/#!/spoke_media/status/1170079050309734401</t>
  </si>
  <si>
    <t>https://twitter.com/#!/spoke_media/status/1171506180960579588</t>
  </si>
  <si>
    <t>https://twitter.com/#!/gmiwhpodcast/status/1164554306927898624</t>
  </si>
  <si>
    <t>https://twitter.com/#!/spoke_media/status/1169686982664040448</t>
  </si>
  <si>
    <t>https://twitter.com/#!/spoke_media/status/1170413949105430528</t>
  </si>
  <si>
    <t>https://twitter.com/#!/weare_campfire/status/1173996295859703808</t>
  </si>
  <si>
    <t>https://twitter.com/#!/imtooeffinghigh/status/1173999384385613825</t>
  </si>
  <si>
    <t>https://twitter.com/#!/imtooeffinghigh/status/1174051874019762176</t>
  </si>
  <si>
    <t>https://twitter.com/#!/imtooeffinghigh/status/1174463110633132034</t>
  </si>
  <si>
    <t>https://twitter.com/#!/spoke_media/status/1174024194834804741</t>
  </si>
  <si>
    <t>https://twitter.com/#!/jmazz1111/status/1174003400750456833</t>
  </si>
  <si>
    <t>https://twitter.com/#!/spoke_media/status/1174320039648026625</t>
  </si>
  <si>
    <t>https://twitter.com/#!/spoke_media/status/1175802140087992322</t>
  </si>
  <si>
    <t>https://twitter.com/#!/dougbenson/status/1176710589307072513</t>
  </si>
  <si>
    <t>https://twitter.com/#!/gmiwhpodcast/status/1176983817367752706</t>
  </si>
  <si>
    <t>https://twitter.com/#!/spoke_media/status/1176982646678855683</t>
  </si>
  <si>
    <t>https://twitter.com/#!/gabrus/status/1182327095046758402</t>
  </si>
  <si>
    <t>https://twitter.com/#!/gabrus/status/1182327268326035456</t>
  </si>
  <si>
    <t>https://twitter.com/#!/spoke_media/status/1182716670986592256</t>
  </si>
  <si>
    <t>https://twitter.com/#!/weedandgrub/status/1189611959651430400</t>
  </si>
  <si>
    <t>https://twitter.com/#!/thisismaryjane_/status/1189613180386869248</t>
  </si>
  <si>
    <t>https://twitter.com/#!/spoke_media/status/1189631072390336514</t>
  </si>
  <si>
    <t>https://twitter.com/#!/spoke_media/status/1189543749514399744</t>
  </si>
  <si>
    <t>https://twitter.com/#!/pinballdreams/status/1187555933838168064</t>
  </si>
  <si>
    <t>https://twitter.com/#!/pinballdreams/status/1187570859789049856</t>
  </si>
  <si>
    <t>https://twitter.com/#!/pinballdreams/status/1187571757592432640</t>
  </si>
  <si>
    <t>https://twitter.com/#!/pinballdreams/status/1187538348711137283</t>
  </si>
  <si>
    <t>https://twitter.com/#!/gmiwhpodcast/status/1169670201685639168</t>
  </si>
  <si>
    <t>https://twitter.com/#!/spoke_media/status/1179765672903135232</t>
  </si>
  <si>
    <t>https://twitter.com/#!/pinballdreams/status/1189952791143301120</t>
  </si>
  <si>
    <t>https://twitter.com/#!/gmiwhpodcast/status/1174475746040958976</t>
  </si>
  <si>
    <t>https://twitter.com/#!/gmiwhpodcast/status/1179753918735233030</t>
  </si>
  <si>
    <t>https://twitter.com/#!/pot_handbook/status/1169309284145844224</t>
  </si>
  <si>
    <t>https://twitter.com/#!/pot_handbook/status/1174475869001117696</t>
  </si>
  <si>
    <t>https://twitter.com/#!/pot_handbook/status/1176708631913480193</t>
  </si>
  <si>
    <t>https://twitter.com/#!/pot_handbook/status/1179773688494747649</t>
  </si>
  <si>
    <t>https://twitter.com/#!/pinballdreams/status/1189962384204423168</t>
  </si>
  <si>
    <t>https://twitter.com/#!/viceland/status/811647452453343235</t>
  </si>
  <si>
    <t>https://twitter.com/#!/derekm07/status/1190059678220328966</t>
  </si>
  <si>
    <t>https://twitter.com/#!/rx_lxxv/status/1190232432827604993</t>
  </si>
  <si>
    <t>https://twitter.com/#!/charluv2011/status/1190315053909590016</t>
  </si>
  <si>
    <t>https://twitter.com/#!/medmarijuanabiz/status/1190330032725659653</t>
  </si>
  <si>
    <t>https://twitter.com/#!/sir_blobfish/status/1190338926743105536</t>
  </si>
  <si>
    <t>https://twitter.com/#!/kylemace22/status/1190339897653112836</t>
  </si>
  <si>
    <t>https://twitter.com/#!/heinschristian/status/1190350173131726848</t>
  </si>
  <si>
    <t>https://twitter.com/#!/zoesbrasill/status/1176464597357858816</t>
  </si>
  <si>
    <t>https://twitter.com/#!/zoesbrasill/status/1176464622066552832</t>
  </si>
  <si>
    <t>https://twitter.com/#!/zoesbrasill/status/1190351670120779777</t>
  </si>
  <si>
    <t>https://twitter.com/#!/saiyanmarley/status/1190358520975253504</t>
  </si>
  <si>
    <t>https://twitter.com/#!/littlemisspoops/status/1190395039920340993</t>
  </si>
  <si>
    <t>https://twitter.com/#!/praveween/status/1190448853884911616</t>
  </si>
  <si>
    <t>https://twitter.com/#!/timchamberlain/status/1190458793391341569</t>
  </si>
  <si>
    <t>https://twitter.com/#!/oleraflores/status/1190461021581795329</t>
  </si>
  <si>
    <t>https://twitter.com/#!/coralreefer420/status/1190461725503455232</t>
  </si>
  <si>
    <t>https://twitter.com/#!/davidchiarelli/status/1190465516932083712</t>
  </si>
  <si>
    <t>https://twitter.com/#!/wesstubbs/status/1190641863461613568</t>
  </si>
  <si>
    <t>https://twitter.com/#!/sakenaribena/status/1190673563612782593</t>
  </si>
  <si>
    <t>https://twitter.com/#!/therealljohnny1/status/1191028644409274369</t>
  </si>
  <si>
    <t>https://twitter.com/#!/brownbearballin/status/1191044517740322816</t>
  </si>
  <si>
    <t>https://twitter.com/#!/simmithinks/status/1191044523821948928</t>
  </si>
  <si>
    <t>https://twitter.com/#!/ck1gamer/status/1191045029529292802</t>
  </si>
  <si>
    <t>https://twitter.com/#!/nor_cotics/status/1191047430025953280</t>
  </si>
  <si>
    <t>https://twitter.com/#!/sundancek1d/status/1176768424250400771</t>
  </si>
  <si>
    <t>https://twitter.com/#!/sundancek1d/status/1191055766934949890</t>
  </si>
  <si>
    <t>https://twitter.com/#!/majicjuan24/status/1191058805989228554</t>
  </si>
  <si>
    <t>https://twitter.com/#!/cavwins/status/1191063741103792128</t>
  </si>
  <si>
    <t>https://twitter.com/#!/kamikazejose/status/1191066998148497408</t>
  </si>
  <si>
    <t>https://twitter.com/#!/manishakrishnan/status/1191054136944549891</t>
  </si>
  <si>
    <t>https://twitter.com/#!/mcdaintbq/status/1191070702352228352</t>
  </si>
  <si>
    <t>https://twitter.com/#!/princesskreet/status/1191074102884233217</t>
  </si>
  <si>
    <t>https://twitter.com/#!/alyciajones1/status/1191076664920416257</t>
  </si>
  <si>
    <t>https://twitter.com/#!/alyciajones1/status/1191076844147269633</t>
  </si>
  <si>
    <t>https://twitter.com/#!/smilingwarrior7/status/1191095293560926208</t>
  </si>
  <si>
    <t>https://twitter.com/#!/hixxon09/status/1191101777191546883</t>
  </si>
  <si>
    <t>https://twitter.com/#!/hixxon09/status/1191101810183946241</t>
  </si>
  <si>
    <t>https://twitter.com/#!/vocnederland/status/1176231428184518656</t>
  </si>
  <si>
    <t>https://twitter.com/#!/vocnederland/status/1191103049168805889</t>
  </si>
  <si>
    <t>https://twitter.com/#!/javitall/status/1191105572365623298</t>
  </si>
  <si>
    <t>https://twitter.com/#!/john_kenney/status/1191112647036620802</t>
  </si>
  <si>
    <t>https://twitter.com/#!/apaintedlyfe/status/1191120021335883776</t>
  </si>
  <si>
    <t>https://twitter.com/#!/blackowt/status/1191131639067398144</t>
  </si>
  <si>
    <t>https://twitter.com/#!/dominiquekdoug1/status/1191132801929744384</t>
  </si>
  <si>
    <t>https://twitter.com/#!/hermansjoep/status/1191133385890119681</t>
  </si>
  <si>
    <t>https://twitter.com/#!/tbaykinetics/status/1191158143226699776</t>
  </si>
  <si>
    <t>https://twitter.com/#!/faisalejaz/status/1191203456742121472</t>
  </si>
  <si>
    <t>https://twitter.com/#!/kendranicholson/status/1191397845871579137</t>
  </si>
  <si>
    <t>https://twitter.com/#!/rebeccasaah/status/1191550898813562882</t>
  </si>
  <si>
    <t>https://twitter.com/#!/drjkhokhar/status/1191552624950161409</t>
  </si>
  <si>
    <t>https://twitter.com/#!/ericvondran/status/1191603095400112128</t>
  </si>
  <si>
    <t>https://twitter.com/#!/icebergslim1047/status/1192525563765899269</t>
  </si>
  <si>
    <t>https://twitter.com/#!/zoesaldana/status/1176242238113771520</t>
  </si>
  <si>
    <t>https://twitter.com/#!/beseofficial/status/1176152994141720577</t>
  </si>
  <si>
    <t>https://twitter.com/#!/beseofficial/status/1176255543742124032</t>
  </si>
  <si>
    <t>https://twitter.com/#!/beseofficial/status/1190315022909505536</t>
  </si>
  <si>
    <t>https://twitter.com/#!/supercottrell/status/1190453103050592266</t>
  </si>
  <si>
    <t>https://twitter.com/#!/supercottrell/status/1190453156129497088</t>
  </si>
  <si>
    <t>https://twitter.com/#!/supercottrell/status/1192945404247236609</t>
  </si>
  <si>
    <t>https://twitter.com/#!/jaymansays/status/1192954440602542080</t>
  </si>
  <si>
    <t>1168634892772663297</t>
  </si>
  <si>
    <t>1168639207818039296</t>
  </si>
  <si>
    <t>1169364120144973824</t>
  </si>
  <si>
    <t>1169371381093556224</t>
  </si>
  <si>
    <t>1169496249050906624</t>
  </si>
  <si>
    <t>1169550832095944704</t>
  </si>
  <si>
    <t>1169625531521933312</t>
  </si>
  <si>
    <t>1169689409412894720</t>
  </si>
  <si>
    <t>1169690030870339588</t>
  </si>
  <si>
    <t>1169991350147846150</t>
  </si>
  <si>
    <t>1170037562355912704</t>
  </si>
  <si>
    <t>1170734540811362308</t>
  </si>
  <si>
    <t>1170036465545469953</t>
  </si>
  <si>
    <t>1170119581609783296</t>
  </si>
  <si>
    <t>1170734884903632898</t>
  </si>
  <si>
    <t>1171177800725909511</t>
  </si>
  <si>
    <t>1169368138523144192</t>
  </si>
  <si>
    <t>1171177918409478144</t>
  </si>
  <si>
    <t>1172262206072938496</t>
  </si>
  <si>
    <t>1172467741669961728</t>
  </si>
  <si>
    <t>1169192085489979392</t>
  </si>
  <si>
    <t>1170594570716905472</t>
  </si>
  <si>
    <t>1173476044017262593</t>
  </si>
  <si>
    <t>1174636908007190528</t>
  </si>
  <si>
    <t>1174730650185805829</t>
  </si>
  <si>
    <t>1174880308145152000</t>
  </si>
  <si>
    <t>1174922940061634562</t>
  </si>
  <si>
    <t>1174925730058096641</t>
  </si>
  <si>
    <t>1174953480777158656</t>
  </si>
  <si>
    <t>1175313060355039234</t>
  </si>
  <si>
    <t>1176227577318522880</t>
  </si>
  <si>
    <t>1176229050299191296</t>
  </si>
  <si>
    <t>1176242276974104577</t>
  </si>
  <si>
    <t>1176242338328272897</t>
  </si>
  <si>
    <t>1176242339821621248</t>
  </si>
  <si>
    <t>1176242428199784449</t>
  </si>
  <si>
    <t>1176242438882627589</t>
  </si>
  <si>
    <t>1176242566070587392</t>
  </si>
  <si>
    <t>1176242616364486656</t>
  </si>
  <si>
    <t>1176242629513830400</t>
  </si>
  <si>
    <t>1176242885441671169</t>
  </si>
  <si>
    <t>1176243246135201793</t>
  </si>
  <si>
    <t>1176243294482980866</t>
  </si>
  <si>
    <t>1176243313516732418</t>
  </si>
  <si>
    <t>1176243365425360896</t>
  </si>
  <si>
    <t>1176243381338394625</t>
  </si>
  <si>
    <t>1176243526205607936</t>
  </si>
  <si>
    <t>1176243697320517633</t>
  </si>
  <si>
    <t>1176243738169020417</t>
  </si>
  <si>
    <t>1176243502612701187</t>
  </si>
  <si>
    <t>1176243801301704704</t>
  </si>
  <si>
    <t>1176243964636274690</t>
  </si>
  <si>
    <t>1176244301698871298</t>
  </si>
  <si>
    <t>1176244683321688064</t>
  </si>
  <si>
    <t>1176244781099507714</t>
  </si>
  <si>
    <t>1176244944341630977</t>
  </si>
  <si>
    <t>1176246153286959104</t>
  </si>
  <si>
    <t>1176246510062854144</t>
  </si>
  <si>
    <t>1176246898346340352</t>
  </si>
  <si>
    <t>1176247059734659072</t>
  </si>
  <si>
    <t>1176247631372324864</t>
  </si>
  <si>
    <t>1176247705582129153</t>
  </si>
  <si>
    <t>1176247792961912832</t>
  </si>
  <si>
    <t>1176248263604756480</t>
  </si>
  <si>
    <t>1176248741894000641</t>
  </si>
  <si>
    <t>1176248886098194432</t>
  </si>
  <si>
    <t>1176249727240851457</t>
  </si>
  <si>
    <t>1176249785927553024</t>
  </si>
  <si>
    <t>1176250262794788864</t>
  </si>
  <si>
    <t>1176250426829590528</t>
  </si>
  <si>
    <t>1176251506837921792</t>
  </si>
  <si>
    <t>1176251737629515777</t>
  </si>
  <si>
    <t>1176251757825069056</t>
  </si>
  <si>
    <t>1176251858546900992</t>
  </si>
  <si>
    <t>1176254683058327552</t>
  </si>
  <si>
    <t>1176255317732200451</t>
  </si>
  <si>
    <t>1176255758582919169</t>
  </si>
  <si>
    <t>1176256394992861184</t>
  </si>
  <si>
    <t>1176264521951993858</t>
  </si>
  <si>
    <t>1176265111360552960</t>
  </si>
  <si>
    <t>1176266961157857283</t>
  </si>
  <si>
    <t>1176195134893043716</t>
  </si>
  <si>
    <t>1176269085774090245</t>
  </si>
  <si>
    <t>1176271075103166469</t>
  </si>
  <si>
    <t>1176283849657073664</t>
  </si>
  <si>
    <t>1176294786023792640</t>
  </si>
  <si>
    <t>1176298505893138433</t>
  </si>
  <si>
    <t>1176300061275279361</t>
  </si>
  <si>
    <t>1176300631885275136</t>
  </si>
  <si>
    <t>1176302902895403008</t>
  </si>
  <si>
    <t>1176304972830560256</t>
  </si>
  <si>
    <t>1176307285259247617</t>
  </si>
  <si>
    <t>1176310019291320320</t>
  </si>
  <si>
    <t>1176316907634352129</t>
  </si>
  <si>
    <t>1176317877223378944</t>
  </si>
  <si>
    <t>1176318359786401792</t>
  </si>
  <si>
    <t>1176323157608796160</t>
  </si>
  <si>
    <t>1176332045460492288</t>
  </si>
  <si>
    <t>1176345746699763713</t>
  </si>
  <si>
    <t>1176349581451202560</t>
  </si>
  <si>
    <t>1176371788873445376</t>
  </si>
  <si>
    <t>1176375977611448320</t>
  </si>
  <si>
    <t>1176376298769244161</t>
  </si>
  <si>
    <t>1176380482331824128</t>
  </si>
  <si>
    <t>1176392310428323840</t>
  </si>
  <si>
    <t>1176484713030127617</t>
  </si>
  <si>
    <t>1176496312881229824</t>
  </si>
  <si>
    <t>1176519753843793921</t>
  </si>
  <si>
    <t>1176522725646450688</t>
  </si>
  <si>
    <t>1176551051928850432</t>
  </si>
  <si>
    <t>1176551200411414528</t>
  </si>
  <si>
    <t>1176557163088613381</t>
  </si>
  <si>
    <t>1176601898478198785</t>
  </si>
  <si>
    <t>1176632828286685184</t>
  </si>
  <si>
    <t>1176636030952386560</t>
  </si>
  <si>
    <t>1176676054993428480</t>
  </si>
  <si>
    <t>1176676114183282688</t>
  </si>
  <si>
    <t>1176677168413364224</t>
  </si>
  <si>
    <t>1176679822971588609</t>
  </si>
  <si>
    <t>1176243497285881857</t>
  </si>
  <si>
    <t>1176244769678401537</t>
  </si>
  <si>
    <t>1176692516155904000</t>
  </si>
  <si>
    <t>1176720992737157120</t>
  </si>
  <si>
    <t>1176740018179588096</t>
  </si>
  <si>
    <t>1176796434848460800</t>
  </si>
  <si>
    <t>1176980270140022784</t>
  </si>
  <si>
    <t>1176983462768775168</t>
  </si>
  <si>
    <t>1176999001465352192</t>
  </si>
  <si>
    <t>1177042408351002624</t>
  </si>
  <si>
    <t>1177044567729876994</t>
  </si>
  <si>
    <t>1177168416303718401</t>
  </si>
  <si>
    <t>1177439745363927040</t>
  </si>
  <si>
    <t>1177618012850905089</t>
  </si>
  <si>
    <t>1177618357312458757</t>
  </si>
  <si>
    <t>1177960594617405440</t>
  </si>
  <si>
    <t>1178063528672059392</t>
  </si>
  <si>
    <t>1179305996662923264</t>
  </si>
  <si>
    <t>1179431785576435715</t>
  </si>
  <si>
    <t>1169306692862922752</t>
  </si>
  <si>
    <t>1170015856278962176</t>
  </si>
  <si>
    <t>1170066863235031040</t>
  </si>
  <si>
    <t>1170422443418107906</t>
  </si>
  <si>
    <t>1170419870858534912</t>
  </si>
  <si>
    <t>1179275998744981504</t>
  </si>
  <si>
    <t>1179595624456409089</t>
  </si>
  <si>
    <t>1179576640793264129</t>
  </si>
  <si>
    <t>1179771686779936768</t>
  </si>
  <si>
    <t>1179775276462624768</t>
  </si>
  <si>
    <t>1179864924123623424</t>
  </si>
  <si>
    <t>1178067615391961088</t>
  </si>
  <si>
    <t>1177617867224707072</t>
  </si>
  <si>
    <t>1178068443783843841</t>
  </si>
  <si>
    <t>1168144840762253315</t>
  </si>
  <si>
    <t>1168178200121184256</t>
  </si>
  <si>
    <t>1169309406770515969</t>
  </si>
  <si>
    <t>1172366784474697729</t>
  </si>
  <si>
    <t>1173836411079802880</t>
  </si>
  <si>
    <t>1171919528185532417</t>
  </si>
  <si>
    <t>1171176413870772224</t>
  </si>
  <si>
    <t>1171903373362118656</t>
  </si>
  <si>
    <t>1173836654479474688</t>
  </si>
  <si>
    <t>1176810188650745856</t>
  </si>
  <si>
    <t>1179785038709309442</t>
  </si>
  <si>
    <t>1176706945916518401</t>
  </si>
  <si>
    <t>1176707689046523904</t>
  </si>
  <si>
    <t>1179901783579062272</t>
  </si>
  <si>
    <t>1179966078950109185</t>
  </si>
  <si>
    <t>1180486947011284992</t>
  </si>
  <si>
    <t>1180622523047825409</t>
  </si>
  <si>
    <t>1180855442471362561</t>
  </si>
  <si>
    <t>1181699452790288385</t>
  </si>
  <si>
    <t>1181974512381775872</t>
  </si>
  <si>
    <t>1182042987548860417</t>
  </si>
  <si>
    <t>1182327318116569088</t>
  </si>
  <si>
    <t>1182327355026497536</t>
  </si>
  <si>
    <t>1182328313379000320</t>
  </si>
  <si>
    <t>1182328515074695168</t>
  </si>
  <si>
    <t>1182339073400115200</t>
  </si>
  <si>
    <t>1182440230789505030</t>
  </si>
  <si>
    <t>1182469630994124805</t>
  </si>
  <si>
    <t>1182659784635490304</t>
  </si>
  <si>
    <t>1182661152142254080</t>
  </si>
  <si>
    <t>1182682823775391747</t>
  </si>
  <si>
    <t>1182683210741776386</t>
  </si>
  <si>
    <t>1182689136735424513</t>
  </si>
  <si>
    <t>1182750227197026306</t>
  </si>
  <si>
    <t>1182795183903166464</t>
  </si>
  <si>
    <t>1183007551996215298</t>
  </si>
  <si>
    <t>1183132753082105856</t>
  </si>
  <si>
    <t>1183140306230894593</t>
  </si>
  <si>
    <t>1183420351881121799</t>
  </si>
  <si>
    <t>1184306167348191232</t>
  </si>
  <si>
    <t>1179931237936291840</t>
  </si>
  <si>
    <t>1184482979550154752</t>
  </si>
  <si>
    <t>1176993250621571072</t>
  </si>
  <si>
    <t>1184841670380183555</t>
  </si>
  <si>
    <t>1184895309836509184</t>
  </si>
  <si>
    <t>1184933339481817088</t>
  </si>
  <si>
    <t>1185106811713515520</t>
  </si>
  <si>
    <t>1185107712977190912</t>
  </si>
  <si>
    <t>1185109423674445824</t>
  </si>
  <si>
    <t>1185197898100690944</t>
  </si>
  <si>
    <t>1188090957197119488</t>
  </si>
  <si>
    <t>1187861899293147138</t>
  </si>
  <si>
    <t>1188091947161923585</t>
  </si>
  <si>
    <t>1180653908709896192</t>
  </si>
  <si>
    <t>1179760772517257216</t>
  </si>
  <si>
    <t>1188454045507375105</t>
  </si>
  <si>
    <t>1170003857600131074</t>
  </si>
  <si>
    <t>1170079050309734401</t>
  </si>
  <si>
    <t>1171506180960579588</t>
  </si>
  <si>
    <t>1164554306927898624</t>
  </si>
  <si>
    <t>1169686982664040448</t>
  </si>
  <si>
    <t>1170413949105430528</t>
  </si>
  <si>
    <t>1173996295859703808</t>
  </si>
  <si>
    <t>1173999384385613825</t>
  </si>
  <si>
    <t>1174051874019762176</t>
  </si>
  <si>
    <t>1174463110633132034</t>
  </si>
  <si>
    <t>1174024194834804741</t>
  </si>
  <si>
    <t>1174003400750456833</t>
  </si>
  <si>
    <t>1174320039648026625</t>
  </si>
  <si>
    <t>1175802140087992322</t>
  </si>
  <si>
    <t>1176710589307072513</t>
  </si>
  <si>
    <t>1176983817367752706</t>
  </si>
  <si>
    <t>1176982646678855683</t>
  </si>
  <si>
    <t>1182327095046758402</t>
  </si>
  <si>
    <t>1182327268326035456</t>
  </si>
  <si>
    <t>1182716670986592256</t>
  </si>
  <si>
    <t>1189611959651430400</t>
  </si>
  <si>
    <t>1189613180386869248</t>
  </si>
  <si>
    <t>1189631072390336514</t>
  </si>
  <si>
    <t>1189543749514399744</t>
  </si>
  <si>
    <t>1187555933838168064</t>
  </si>
  <si>
    <t>1187570859789049856</t>
  </si>
  <si>
    <t>1187571757592432640</t>
  </si>
  <si>
    <t>1187538348711137283</t>
  </si>
  <si>
    <t>1169670201685639168</t>
  </si>
  <si>
    <t>1179765672903135232</t>
  </si>
  <si>
    <t>1189952791143301120</t>
  </si>
  <si>
    <t>1174475746040958976</t>
  </si>
  <si>
    <t>1179753918735233030</t>
  </si>
  <si>
    <t>1169309284145844224</t>
  </si>
  <si>
    <t>1174475869001117696</t>
  </si>
  <si>
    <t>1176708631913480193</t>
  </si>
  <si>
    <t>1179773688494747649</t>
  </si>
  <si>
    <t>1189962384204423168</t>
  </si>
  <si>
    <t>811647452453343235</t>
  </si>
  <si>
    <t>1190059678220328966</t>
  </si>
  <si>
    <t>1190232432827604993</t>
  </si>
  <si>
    <t>1190315053909590016</t>
  </si>
  <si>
    <t>1190330032725659653</t>
  </si>
  <si>
    <t>1190338926743105536</t>
  </si>
  <si>
    <t>1190339897653112836</t>
  </si>
  <si>
    <t>1190350173131726848</t>
  </si>
  <si>
    <t>1176464597357858816</t>
  </si>
  <si>
    <t>1176464622066552832</t>
  </si>
  <si>
    <t>1190351670120779777</t>
  </si>
  <si>
    <t>1190358520975253504</t>
  </si>
  <si>
    <t>1190395039920340993</t>
  </si>
  <si>
    <t>1190448853884911616</t>
  </si>
  <si>
    <t>1190458793391341569</t>
  </si>
  <si>
    <t>1190461021581795329</t>
  </si>
  <si>
    <t>1190461725503455232</t>
  </si>
  <si>
    <t>1190465516932083712</t>
  </si>
  <si>
    <t>1190641863461613568</t>
  </si>
  <si>
    <t>1190673563612782593</t>
  </si>
  <si>
    <t>1191028644409274369</t>
  </si>
  <si>
    <t>1191044517740322816</t>
  </si>
  <si>
    <t>1191044523821948928</t>
  </si>
  <si>
    <t>1191045029529292802</t>
  </si>
  <si>
    <t>1191047430025953280</t>
  </si>
  <si>
    <t>1176768424250400771</t>
  </si>
  <si>
    <t>1191055766934949890</t>
  </si>
  <si>
    <t>1191058805989228554</t>
  </si>
  <si>
    <t>1191063741103792128</t>
  </si>
  <si>
    <t>1191066998148497408</t>
  </si>
  <si>
    <t>1191054136944549891</t>
  </si>
  <si>
    <t>1191070702352228352</t>
  </si>
  <si>
    <t>1191074102884233217</t>
  </si>
  <si>
    <t>1191076664920416257</t>
  </si>
  <si>
    <t>1191076844147269633</t>
  </si>
  <si>
    <t>1191095293560926208</t>
  </si>
  <si>
    <t>1191101777191546883</t>
  </si>
  <si>
    <t>1191101810183946241</t>
  </si>
  <si>
    <t>1176231428184518656</t>
  </si>
  <si>
    <t>1191103049168805889</t>
  </si>
  <si>
    <t>1191105572365623298</t>
  </si>
  <si>
    <t>1191112647036620802</t>
  </si>
  <si>
    <t>1191120021335883776</t>
  </si>
  <si>
    <t>1191131639067398144</t>
  </si>
  <si>
    <t>1191132801929744384</t>
  </si>
  <si>
    <t>1191133385890119681</t>
  </si>
  <si>
    <t>1191158143226699776</t>
  </si>
  <si>
    <t>1191203456742121472</t>
  </si>
  <si>
    <t>1191397845871579137</t>
  </si>
  <si>
    <t>1191550898813562882</t>
  </si>
  <si>
    <t>1191552624950161409</t>
  </si>
  <si>
    <t>1191603095400112128</t>
  </si>
  <si>
    <t>1192525563765899269</t>
  </si>
  <si>
    <t>1176242238113771520</t>
  </si>
  <si>
    <t>1176152994141720577</t>
  </si>
  <si>
    <t>1176255543742124032</t>
  </si>
  <si>
    <t>1190315022909505536</t>
  </si>
  <si>
    <t>1190453103050592266</t>
  </si>
  <si>
    <t>1190453156129497088</t>
  </si>
  <si>
    <t>1192945404247236609</t>
  </si>
  <si>
    <t>1192954440602542080</t>
  </si>
  <si>
    <t>1168630484399775746</t>
  </si>
  <si>
    <t>1169320341371359232</t>
  </si>
  <si>
    <t>1169492538278809600</t>
  </si>
  <si>
    <t>1169334179462443013</t>
  </si>
  <si>
    <t>1172257329888268288</t>
  </si>
  <si>
    <t>1172401235078438912</t>
  </si>
  <si>
    <t>1174880070588088321</t>
  </si>
  <si>
    <t>1176223290081402885</t>
  </si>
  <si>
    <t>1176675420898353154</t>
  </si>
  <si>
    <t>1176997165039837184</t>
  </si>
  <si>
    <t>1177931748912422912</t>
  </si>
  <si>
    <t>1169306687892672512</t>
  </si>
  <si>
    <t>1179169797214486528</t>
  </si>
  <si>
    <t>1179527223520452611</t>
  </si>
  <si>
    <t>1181648089012150274</t>
  </si>
  <si>
    <t>1184269558892265472</t>
  </si>
  <si>
    <t>1184931848755040256</t>
  </si>
  <si>
    <t>1187355465132326913</t>
  </si>
  <si>
    <t>1189893041366196226</t>
  </si>
  <si>
    <t>1190328512139288576</t>
  </si>
  <si>
    <t>1176223981969371136</t>
  </si>
  <si>
    <t>1192943541955133440</t>
  </si>
  <si>
    <t>105347801</t>
  </si>
  <si>
    <t/>
  </si>
  <si>
    <t>27671107</t>
  </si>
  <si>
    <t>102278356</t>
  </si>
  <si>
    <t>776102045518487552</t>
  </si>
  <si>
    <t>776839566749790208</t>
  </si>
  <si>
    <t>1155312089830961154</t>
  </si>
  <si>
    <t>1122509872698810368</t>
  </si>
  <si>
    <t>948328566747312128</t>
  </si>
  <si>
    <t>863540534</t>
  </si>
  <si>
    <t>169617289</t>
  </si>
  <si>
    <t>562248311</t>
  </si>
  <si>
    <t>1091151515732140033</t>
  </si>
  <si>
    <t>280233654</t>
  </si>
  <si>
    <t>300377616</t>
  </si>
  <si>
    <t>145320485</t>
  </si>
  <si>
    <t>23168962</t>
  </si>
  <si>
    <t>43936408</t>
  </si>
  <si>
    <t>3064245746</t>
  </si>
  <si>
    <t>369305907</t>
  </si>
  <si>
    <t>389963034</t>
  </si>
  <si>
    <t>375061885</t>
  </si>
  <si>
    <t>890331952087052288</t>
  </si>
  <si>
    <t>en</t>
  </si>
  <si>
    <t>und</t>
  </si>
  <si>
    <t>ko</t>
  </si>
  <si>
    <t>es</t>
  </si>
  <si>
    <t>in</t>
  </si>
  <si>
    <t>ht</t>
  </si>
  <si>
    <t>1169751814826352640</t>
  </si>
  <si>
    <t>1182657332091727874</t>
  </si>
  <si>
    <t>Plume for Android</t>
  </si>
  <si>
    <t>Twitter for iPhone</t>
  </si>
  <si>
    <t>Twitter Web App</t>
  </si>
  <si>
    <t>TweetDeck</t>
  </si>
  <si>
    <t>Buffer</t>
  </si>
  <si>
    <t>Twitter for Android</t>
  </si>
  <si>
    <t>Instagram</t>
  </si>
  <si>
    <t>UberSocial for Android</t>
  </si>
  <si>
    <t>Twitter Web Client</t>
  </si>
  <si>
    <t>IFTTT</t>
  </si>
  <si>
    <t>Twidere for Android #7</t>
  </si>
  <si>
    <t>Twitter for iPad</t>
  </si>
  <si>
    <t>Hootsuite Inc.</t>
  </si>
  <si>
    <t>Twitter Media Studio</t>
  </si>
  <si>
    <t>Tweetbot for iÎŸS</t>
  </si>
  <si>
    <t>Tweetbot for Mac</t>
  </si>
  <si>
    <t>Retweet</t>
  </si>
  <si>
    <t>-86.348441,39.631677 
-86.348441,39.927448 
-85.937404,39.927448 
-85.937404,39.631677</t>
  </si>
  <si>
    <t>United States</t>
  </si>
  <si>
    <t>US</t>
  </si>
  <si>
    <t>Indianapolis, IN</t>
  </si>
  <si>
    <t>018929347840059e</t>
  </si>
  <si>
    <t>Indianapolis</t>
  </si>
  <si>
    <t>city</t>
  </si>
  <si>
    <t>https://api.twitter.com/1.1/geo/id/018929347840059e.json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</si>
  <si>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</si>
  <si>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</si>
  <si>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</si>
  <si>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</si>
  <si>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</si>
  <si>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</si>
  <si>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</si>
  <si>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</si>
  <si>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</si>
  <si>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</si>
  <si>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</si>
  <si>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</si>
  <si>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</si>
  <si>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</si>
  <si>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</si>
  <si>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</si>
  <si>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</si>
  <si>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</si>
  <si>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</si>
  <si>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</si>
  <si>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</si>
  <si>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StEviE LOuis _xD83C__xDFF3_️‍_xD83C__xDF08_</t>
  </si>
  <si>
    <t>El Cid</t>
  </si>
  <si>
    <t>Abdullah</t>
  </si>
  <si>
    <t>Molly Peckler</t>
  </si>
  <si>
    <t>David Bienenstock</t>
  </si>
  <si>
    <t>Crunchy B _xD83C__xDF0C__xD83C__xDFB7__xD83E__xDD84__xD83C__xDF34__xD83C__xDF44_</t>
  </si>
  <si>
    <t>The White House</t>
  </si>
  <si>
    <t>Willie Nelson</t>
  </si>
  <si>
    <t>Great Moments in Weed History (Podcast)</t>
  </si>
  <si>
    <t>píer pizza</t>
  </si>
  <si>
    <t>Napoleón Ramírez</t>
  </si>
  <si>
    <t>Courtney Lewis</t>
  </si>
  <si>
    <t>Mr. Reynolds</t>
  </si>
  <si>
    <t>Barack Obama</t>
  </si>
  <si>
    <t>Spoke Media</t>
  </si>
  <si>
    <t>Javier Hasse</t>
  </si>
  <si>
    <t>Benzinga</t>
  </si>
  <si>
    <t>Benzinga Cannabis</t>
  </si>
  <si>
    <t>Kris Norvet</t>
  </si>
  <si>
    <t>Tanveer Kalo</t>
  </si>
  <si>
    <t>SETI X</t>
  </si>
  <si>
    <t>SAADA</t>
  </si>
  <si>
    <t>Anirvan Chatterjee</t>
  </si>
  <si>
    <t>Operatic Abundance</t>
  </si>
  <si>
    <t>_xD835__xDE72__xD835__xDE91__xD835__xDE8A__xD835__xDE9B__xD835__xDE95__xD835__xDE92__xD835__xDE8E_ _xD835__xDE75__xD835__xDE98__xD835__xDE9C__xD835__xDE9D__xD835__xDE8E__xD835__xDE9B_</t>
  </si>
  <si>
    <t>Jordan Peele</t>
  </si>
  <si>
    <t>Curt Robbins</t>
  </si>
  <si>
    <t>Bernie Sanders</t>
  </si>
  <si>
    <t>GenePool Chlorinator</t>
  </si>
  <si>
    <t>Ras_G  ☥  The A.S.P.</t>
  </si>
  <si>
    <t>키드</t>
  </si>
  <si>
    <t>Chris Martin</t>
  </si>
  <si>
    <t>Seth Rogen</t>
  </si>
  <si>
    <t>DVS</t>
  </si>
  <si>
    <t>Mark Perez</t>
  </si>
  <si>
    <t>The Incredibowl</t>
  </si>
  <si>
    <t>The Adam Dunn Show</t>
  </si>
  <si>
    <t>Andrew Steven</t>
  </si>
  <si>
    <t>m verdugo</t>
  </si>
  <si>
    <t>Kelly Petch</t>
  </si>
  <si>
    <t>Nathan Jason Moodley</t>
  </si>
  <si>
    <t>Zoe Saldana</t>
  </si>
  <si>
    <t>artSupport</t>
  </si>
  <si>
    <t>on/off ™ _xD83D__xDDA4__xD83D__xDC99_</t>
  </si>
  <si>
    <t>Daniel Oladipo</t>
  </si>
  <si>
    <t>preston eli</t>
  </si>
  <si>
    <t>Pikachueevie</t>
  </si>
  <si>
    <t>Nimbis _xD83C__xDFF3_️‍_xD83C__xDF08_</t>
  </si>
  <si>
    <t>Jamie Torture Chambers</t>
  </si>
  <si>
    <t>people who drink egg nog also eat ass</t>
  </si>
  <si>
    <t>Johnny Jedi 72</t>
  </si>
  <si>
    <t>BESE</t>
  </si>
  <si>
    <t>Pete’s Gritty Reboot</t>
  </si>
  <si>
    <t>Chucho</t>
  </si>
  <si>
    <t>Christell marjorie</t>
  </si>
  <si>
    <t>Kate Rickey</t>
  </si>
  <si>
    <t>alejandro.</t>
  </si>
  <si>
    <t>jeny w</t>
  </si>
  <si>
    <t>Candice LeClerc</t>
  </si>
  <si>
    <t>James</t>
  </si>
  <si>
    <t>⚡️</t>
  </si>
  <si>
    <t>Heather _xD83C__xDF84__xD83E__xDD36__xD83C__xDFFC__xD83C__xDF81_</t>
  </si>
  <si>
    <t>Javi</t>
  </si>
  <si>
    <t>Dreamy_one</t>
  </si>
  <si>
    <t>Victoria</t>
  </si>
  <si>
    <t>Rocio Sandoval</t>
  </si>
  <si>
    <t>Leandro Pérez</t>
  </si>
  <si>
    <t>BlackGohan Fifa 20 J-3</t>
  </si>
  <si>
    <t>Star-Lord ⭐ | Sam _xD83E__xDD84_</t>
  </si>
  <si>
    <t>Nick</t>
  </si>
  <si>
    <t>_xD83D__xDD1E_ Brendon @ _xD83C__xDF35__xD83D__xDE8C_ _xD83D__xDD1E_</t>
  </si>
  <si>
    <t>Rudy Phelps</t>
  </si>
  <si>
    <t>Jesús Enrique</t>
  </si>
  <si>
    <t>Dominik</t>
  </si>
  <si>
    <t>Mario Tardón</t>
  </si>
  <si>
    <t>Mohammed Irfan</t>
  </si>
  <si>
    <t>Niko Milosavljević</t>
  </si>
  <si>
    <t>Stemmy2</t>
  </si>
  <si>
    <t>Bill</t>
  </si>
  <si>
    <t>Len Sneatlum</t>
  </si>
  <si>
    <t>_xD83D__xDC9C__xD83D__xDC15__xD83E__xDD96_Marisol Jaimes_xD83C__xDF38__xD83E__xDD95__xD83D__xDD2E_</t>
  </si>
  <si>
    <t>d-rock trot</t>
  </si>
  <si>
    <t>BNA.</t>
  </si>
  <si>
    <t>David Alves</t>
  </si>
  <si>
    <t>edgar  benavides</t>
  </si>
  <si>
    <t>Lilyshelp</t>
  </si>
  <si>
    <t>Coty</t>
  </si>
  <si>
    <t>sonora wells-wedge-_xD835__xDCC2__xD835__xDCB6__xD835__xDCCD__xD835__xDCBE__xD835__xDCC2__xD835__xDC5C__xD835__xDCBB__xD835__xDCBB_</t>
  </si>
  <si>
    <t>Woody</t>
  </si>
  <si>
    <t>tamika</t>
  </si>
  <si>
    <t>Bobs Ur-Uncle</t>
  </si>
  <si>
    <t>Zoe Saldana Fan Page</t>
  </si>
  <si>
    <t>Jose E. Rivera Rosa</t>
  </si>
  <si>
    <t>Dullah Man_xD83C__xDDEC__xD83C__xDDE7__xD83C__xDDF5__xD83C__xDDF0__xD83C__xDDE9__xD83C__xDDF0_</t>
  </si>
  <si>
    <t>FootieTwits⚽️</t>
  </si>
  <si>
    <t>André Marc</t>
  </si>
  <si>
    <t>MONKEYMASUDA_xD83D__xDC8E_</t>
  </si>
  <si>
    <t>Estefania</t>
  </si>
  <si>
    <t>Jorge</t>
  </si>
  <si>
    <t>Glenny</t>
  </si>
  <si>
    <t>Mr Bee</t>
  </si>
  <si>
    <t>X-plicit Kontent!!!!</t>
  </si>
  <si>
    <t>Higher Ground</t>
  </si>
  <si>
    <t>Joey Stephens</t>
  </si>
  <si>
    <t>UnderFuckingRated</t>
  </si>
  <si>
    <t>dory da efalante</t>
  </si>
  <si>
    <t>Melissa S</t>
  </si>
  <si>
    <t>Elprimo361R.D</t>
  </si>
  <si>
    <t>JamesEbition</t>
  </si>
  <si>
    <t>India</t>
  </si>
  <si>
    <t>AlphaMale</t>
  </si>
  <si>
    <t>Janto Garmannslund</t>
  </si>
  <si>
    <t>梧</t>
  </si>
  <si>
    <t>Peter B. Parker</t>
  </si>
  <si>
    <t>Itsmechula Cordova</t>
  </si>
  <si>
    <t>Danila Mitin</t>
  </si>
  <si>
    <t>ZomboGombo</t>
  </si>
  <si>
    <t>The Geek Academy LLC</t>
  </si>
  <si>
    <t>Ben Cormican</t>
  </si>
  <si>
    <t>Brett Dakin</t>
  </si>
  <si>
    <t>Dylan Brickner</t>
  </si>
  <si>
    <t>Emmz_xD83D__xDDA4_</t>
  </si>
  <si>
    <t>D. Nicely</t>
  </si>
  <si>
    <t>gramma nutt</t>
  </si>
  <si>
    <t>Emily</t>
  </si>
  <si>
    <t>Mohamed_xD83C__xDDF8__xD83C__xDDE9__xD83C__xDDF3__xD83C__xDDEC_</t>
  </si>
  <si>
    <t>Matt Sims</t>
  </si>
  <si>
    <t>Jordan Haight</t>
  </si>
  <si>
    <t>Lindsey B</t>
  </si>
  <si>
    <t>Hampa &amp; Cannabis Nyheter</t>
  </si>
  <si>
    <t>SpiritualNobleNinja</t>
  </si>
  <si>
    <t>Lil JRice</t>
  </si>
  <si>
    <t>Jason L.</t>
  </si>
  <si>
    <t>Alicia</t>
  </si>
  <si>
    <t>Jace Chambers</t>
  </si>
  <si>
    <t>Rosha Mhany</t>
  </si>
  <si>
    <t>MONIQUE</t>
  </si>
  <si>
    <t>wolfie⚡️</t>
  </si>
  <si>
    <t>Rachel Wolfson</t>
  </si>
  <si>
    <t>The Kelito 69cent</t>
  </si>
  <si>
    <t>bin, ngopi yuk!</t>
  </si>
  <si>
    <t>ipee, follback</t>
  </si>
  <si>
    <t>Mara ( LIZ )</t>
  </si>
  <si>
    <t>Miguel Palma</t>
  </si>
  <si>
    <t>jorge  gonzalez</t>
  </si>
  <si>
    <t>Leafly</t>
  </si>
  <si>
    <t>High Times</t>
  </si>
  <si>
    <t>VICE</t>
  </si>
  <si>
    <t>Susu</t>
  </si>
  <si>
    <t>Wes Martin</t>
  </si>
  <si>
    <t>Brown Scott Bakula</t>
  </si>
  <si>
    <t>Michael Jackson</t>
  </si>
  <si>
    <t>Zoe Wilder</t>
  </si>
  <si>
    <t>Brad Bogus</t>
  </si>
  <si>
    <t>Puffco</t>
  </si>
  <si>
    <t>Laganja Estranja</t>
  </si>
  <si>
    <t>Mary</t>
  </si>
  <si>
    <t>Jared Easley #PM19</t>
  </si>
  <si>
    <t>Podcast Movement</t>
  </si>
  <si>
    <t>81G7HUM8733RY</t>
  </si>
  <si>
    <t>Tommy Chong</t>
  </si>
  <si>
    <t>GettingDougWithHigh</t>
  </si>
  <si>
    <t>Valerie Corral</t>
  </si>
  <si>
    <t>mg retailer</t>
  </si>
  <si>
    <t>GLA - Glasgow</t>
  </si>
  <si>
    <t>DoubleBlind</t>
  </si>
  <si>
    <t>Jim Belushi</t>
  </si>
  <si>
    <t>Tabitha Stevens</t>
  </si>
  <si>
    <t>Goldleaf</t>
  </si>
  <si>
    <t>Bloom Farms CBD</t>
  </si>
  <si>
    <t>Petness CBD</t>
  </si>
  <si>
    <t>Nico Tortorella</t>
  </si>
  <si>
    <t>MakeandMary</t>
  </si>
  <si>
    <t>✨_xD83D__xDD6F_Ultra-Lord Pretty Britney✨_xD83D__xDD6F_</t>
  </si>
  <si>
    <t>Inez99</t>
  </si>
  <si>
    <t>Alyssa_xD83E__xDD96_</t>
  </si>
  <si>
    <t>Samuel Tuthill</t>
  </si>
  <si>
    <t>Todd Hancock</t>
  </si>
  <si>
    <t>Nonna Marijuana</t>
  </si>
  <si>
    <t>WAMM</t>
  </si>
  <si>
    <t>mercedes</t>
  </si>
  <si>
    <t>Milo Berger</t>
  </si>
  <si>
    <t>gabrus_xD83D__xDEBD_</t>
  </si>
  <si>
    <t>Night-TimeFoamCorner</t>
  </si>
  <si>
    <t>JustTheDoctor83</t>
  </si>
  <si>
    <t>HeadGum</t>
  </si>
  <si>
    <t>Jacob Eggert</t>
  </si>
  <si>
    <t>DoucheBagazine</t>
  </si>
  <si>
    <t>SPACED_coyote</t>
  </si>
  <si>
    <t>_xD83D__xDC2C_Intensified Porpoises_xD83D__xDC2C_ _xD83C__xDF83__xD83D__xDC80_</t>
  </si>
  <si>
    <t>Dutch _xD83D__xDE0E_</t>
  </si>
  <si>
    <t>N.A. Poe</t>
  </si>
  <si>
    <t>Frosty Screeches _xD83E__xDD87_</t>
  </si>
  <si>
    <t>J.N.</t>
  </si>
  <si>
    <t>FTMB Podcast</t>
  </si>
  <si>
    <t>Chris Goldstein</t>
  </si>
  <si>
    <t>Janette D</t>
  </si>
  <si>
    <t>Carl Trezza</t>
  </si>
  <si>
    <t>Roberta_Bert_Rice</t>
  </si>
  <si>
    <t>Ry Prichard</t>
  </si>
  <si>
    <t>Peter Evenson</t>
  </si>
  <si>
    <t>I'm Too Effing High</t>
  </si>
  <si>
    <t>James Mastraieni</t>
  </si>
  <si>
    <t>Elise McDonough</t>
  </si>
  <si>
    <t>Civilized</t>
  </si>
  <si>
    <t>Ricardo Baca</t>
  </si>
  <si>
    <t>Alex Halperin</t>
  </si>
  <si>
    <t>WeedWeek</t>
  </si>
  <si>
    <t>Jordan Harbinger</t>
  </si>
  <si>
    <t>The Pitch</t>
  </si>
  <si>
    <t>Alice Moon</t>
  </si>
  <si>
    <t>Doug Loves Movies in L.A. Tuessday at UCB at 8:00!</t>
  </si>
  <si>
    <t>Mazeda Akter</t>
  </si>
  <si>
    <t>Celeste Padron</t>
  </si>
  <si>
    <t>Santa Shally _xD83D__xDC7B__xD83C__xDF83_ HAPPY HALLOWEED</t>
  </si>
  <si>
    <t>PALY</t>
  </si>
  <si>
    <t>Brandon</t>
  </si>
  <si>
    <t>ssssss(2knocks)</t>
  </si>
  <si>
    <t>jason waterfalls</t>
  </si>
  <si>
    <t>prudence blackwood _xD83D__xDDA4_</t>
  </si>
  <si>
    <t>Warren Bobrow</t>
  </si>
  <si>
    <t>Mary Jane</t>
  </si>
  <si>
    <t>mike glazer</t>
  </si>
  <si>
    <t>Future Cannabis</t>
  </si>
  <si>
    <t>Leland Radovanovic</t>
  </si>
  <si>
    <t>Ben Adlin</t>
  </si>
  <si>
    <t>David Downs</t>
  </si>
  <si>
    <t>Randy Robinson</t>
  </si>
  <si>
    <t>_xD835__xDC7D__xD835__xDC70__xD835__xDC75__xD835__xDC6A__xD835__xDC6C_</t>
  </si>
  <si>
    <t>Michael Robinson</t>
  </si>
  <si>
    <t>Apple Podcasts</t>
  </si>
  <si>
    <t>Campfire Media</t>
  </si>
  <si>
    <t>Cheech Marin</t>
  </si>
  <si>
    <t>Gim</t>
  </si>
  <si>
    <t>VICELAND</t>
  </si>
  <si>
    <t>D</t>
  </si>
  <si>
    <t>Pure True Love _xD83D__xDC95_ _xD83C__xDDE7__xD83C__xDDFF_ _xD83D__xDC95_</t>
  </si>
  <si>
    <t>Cannabis Creates Jobs</t>
  </si>
  <si>
    <t>WFD</t>
  </si>
  <si>
    <t>I am fuel, you are friends</t>
  </si>
  <si>
    <t>Mono Heins</t>
  </si>
  <si>
    <t>Zoë Saldaña BR _xD83C__xDF83_</t>
  </si>
  <si>
    <t>Vegeta Skywalker</t>
  </si>
  <si>
    <t>Aubrey Lynn</t>
  </si>
  <si>
    <t>Praveen</t>
  </si>
  <si>
    <t>Tim Chamberlain</t>
  </si>
  <si>
    <t>SmellingLikeFlowers</t>
  </si>
  <si>
    <t>Coral</t>
  </si>
  <si>
    <t>David Chiarelli</t>
  </si>
  <si>
    <t>Wesley Stubblefield</t>
  </si>
  <si>
    <t>Sakena</t>
  </si>
  <si>
    <t>Tanveer Singh</t>
  </si>
  <si>
    <t>Dhaval Patel</t>
  </si>
  <si>
    <t>Simmi dhillon</t>
  </si>
  <si>
    <t>Global warming is real_xD83C__xDFF3_️‍_xD83C__xDF08_</t>
  </si>
  <si>
    <t>noramarxx</t>
  </si>
  <si>
    <t>Sundance Says...</t>
  </si>
  <si>
    <t>Cheeksy Hussle</t>
  </si>
  <si>
    <t>CavTheeThoroughbred</t>
  </si>
  <si>
    <t>The Mexecutioner</t>
  </si>
  <si>
    <t>_xD835__xDC26__xD835__xDC1A__xD835__xDC27__xD835__xDC22__xD835__xDC2C__xD835__xDC21__xD835__xDC1A_ _xD835__xDC24__xD835__xDC2B__xD835__xDC22__xD835__xDC2C__xD835__xDC21__xD835__xDC27__xD835__xDC1A__xD835__xDC27_</t>
  </si>
  <si>
    <t>Dain McDain</t>
  </si>
  <si>
    <t>Debt agent collectstacy</t>
  </si>
  <si>
    <t>Alycia Jones</t>
  </si>
  <si>
    <t>Stick the landing hold for applause ¯\_(ツ)_/¯</t>
  </si>
  <si>
    <t>Francisco Alejandro</t>
  </si>
  <si>
    <t>VOC Nederland</t>
  </si>
  <si>
    <t>Javí G.</t>
  </si>
  <si>
    <t>John Kenney _xD83C__xDF0D_ #VoteLabour</t>
  </si>
  <si>
    <t>Apaintedlyfe</t>
  </si>
  <si>
    <t>Blackowt</t>
  </si>
  <si>
    <t>Dominique K. Douglas</t>
  </si>
  <si>
    <t>Joep Hermans</t>
  </si>
  <si>
    <t>The Last Snowbender</t>
  </si>
  <si>
    <t>Popa Pardasi</t>
  </si>
  <si>
    <t>Kendra</t>
  </si>
  <si>
    <t>Rebecca Haines-Saah</t>
  </si>
  <si>
    <t>Jibran Khokhar</t>
  </si>
  <si>
    <t>Eric Vondran</t>
  </si>
  <si>
    <t>icey ❤️ _xD83D__xDCAF__xD83C__xDDFA__xD83C__xDDF8_</t>
  </si>
  <si>
    <t>Throwey Joey Fan Acct.</t>
  </si>
  <si>
    <t>KCRW</t>
  </si>
  <si>
    <t>NPR</t>
  </si>
  <si>
    <t>jay carvalho</t>
  </si>
  <si>
    <t>#MJFAM | #Comics | #Art | #Foodie | #Music | #Gamer | #HenryCavill | #Lambily | And I'm Preparing for the #ZombieApocalypse #RESIST ✊_xD83C__xDFFE_</t>
  </si>
  <si>
    <t>El Cid is a historic restaurant and bar, live venue, and flamenco supper club located in the heart of Silver Lake in Los Angeles.</t>
  </si>
  <si>
    <t>mgmt: russell@regardingentertainment.com</t>
  </si>
  <si>
    <t>Cannabis Friendly Love Expert &amp; Matchmaker. Founder of Highly Devoted. I host events and help people connect over cannabis.</t>
  </si>
  <si>
    <t>Co-Host of "Great Moments in Weed History" Podcast @gmiwhpodcast,  frequent @VICE contributor and author of "How to Smoke Pot (Properly)" (from @penguinrandom)</t>
  </si>
  <si>
    <t>I like to eat things and go places.</t>
  </si>
  <si>
    <t>Welcome to @WhiteHouse! Follow for the latest from President @realDonaldTrump and his Administration. Tweets may be archived: http://whitehouse.gov/privacy</t>
  </si>
  <si>
    <t>Official Willie Nelson 
I didn't come here, and I ain't leaving.</t>
  </si>
  <si>
    <t>Great Moments in Weed History w/ Abdullah (@imyourkid) &amp; Bean (@pot_handbook) is a new podcast series exploring humanity's 10,000+ year relationship w/ cannabis</t>
  </si>
  <si>
    <t>Very Low</t>
  </si>
  <si>
    <t>not fragile like a flower. fragile like a bomb.</t>
  </si>
  <si>
    <t>Founder &amp; President, Spoke Media</t>
  </si>
  <si>
    <t>Dad, husband, President, citizen.</t>
  </si>
  <si>
    <t>Tell great stories and pass the _xD83C__xDFA4_ We make #TheLeftEar, @FamGhoShow, #UntitledDadProject, @TheRomPod, @SoBobPod, @BreachPodcast, @fakenews_update, @gmiwhpodcast</t>
  </si>
  <si>
    <t>Best-Selling Cannabis Book Author @Entrepreneur | Managing Director @BZCannabis | Weed Reporter @Forbes @ChicagoTribune @Playboy @CNBC etc | @Billboard-charter</t>
  </si>
  <si>
    <t>Financial news. Creator of @BenzingaPro: http://pro.benzinga.com Investment guide marketplace: http://marketfy.com  For data APIs, call 877-440-9464</t>
  </si>
  <si>
    <t>BZCannabis - The Official Account For @Benzinga's Cannabis, Marijuana, Hemp &amp; CBD Related News</t>
  </si>
  <si>
    <t>Director of Entertainment @ Virgin Hotels Dallas // “Experience: that most brutal of teachers. But you learn, my God do you learn.” - C.S. Lewis</t>
  </si>
  <si>
    <t>Comic book nerd, Jr. research &amp; media strategist @stuloeser, @StlawrenceU alum, and reviewer @multiversitycom. All opinions are mine.</t>
  </si>
  <si>
    <t>Artist | Educator | https://t.co/PwGfXiTkQN management@setixsounds.com</t>
  </si>
  <si>
    <t>So that yesterday's and today's struggles for equality, inclusion, and representation are not the same struggles we leave to our children.</t>
  </si>
  <si>
    <t>Built a tech company. Read 1700 books. Curating the Berkeley South Asian rad history tour. Digging into climate justice + dirty aviation @avjustice. #Bernie2020</t>
  </si>
  <si>
    <t>2019 @ALALibrary Emerging Leader// Samosa-wallah &amp; actual library worker /// Culture nerd &amp; lover of museums /// Views my own /// She-Her</t>
  </si>
  <si>
    <t>Do you ever feel like you just landed On this earth? See the creatures all do their dances Back and forth.</t>
  </si>
  <si>
    <t>@Monkeypaw Productions. ’Us’, ‘GET OUT', 'BlacKkKlansman', ‘The Twilight Zone’, ‘Wendell &amp; Wild’, ‘Lorena’, ‘The Hunt’, ’Candyman’, ‘Lovecraft Country’</t>
  </si>
  <si>
    <t>Technical Writer/Trainer: Content marketing + instructional design + compliance docs for cannabis + hemp businesses. 500 articles/40 books. #LearnAndTeachOthers</t>
  </si>
  <si>
    <t>#YangGang</t>
  </si>
  <si>
    <t>U.S. Senator from Vermont and candidate for President of the United States.</t>
  </si>
  <si>
    <t>☥Afrikan Space Program/GateKeeper of SPACEBASE US booking - rasgeezy@gmail.com UK/Europe booking- marie@zoobook-agency.com</t>
  </si>
  <si>
    <t>MCU | _xD83C__xDF52_ 토니피터 _xD83C__xDF52_ | 가끔 연성</t>
  </si>
  <si>
    <t>I... Tweet!!!!!!</t>
  </si>
  <si>
    <t>Overthrow Entertainment. Rap guy extraordinaire.
LISTEN TO DVTV http://t.co/VZOgJGN8sA</t>
  </si>
  <si>
    <t>A little bit of this, a little bit of that.  Bassist, Podcast Engineer for @TheAdamDunnshow, and permaguest on @brothersbrer. Championing all that is Colorado</t>
  </si>
  <si>
    <t>19-time Cannabis Cup winners - - The cannasseur's choice - Truly Original, Truly Incredibowl. http://incredibowlstore.com</t>
  </si>
  <si>
    <t>A weekly podcast with an entertaining in-depth look at the intersection of mainstream news and cannabis culture featuring cannabis industry icon Adam Dunn.</t>
  </si>
  <si>
    <t>"Amateur explorer, expert coffee drinker, and podcast maker..." — Vulture</t>
  </si>
  <si>
    <t>Videographer, musician, DJ, techie, https://t.co/TMwy5bCzAV, https://t.co/G2lN6SxuSP</t>
  </si>
  <si>
    <t>https://t.co/zYZk3HLzb2 https://t.co/UwC3eN58pw</t>
  </si>
  <si>
    <t>Hi Everyone! Thanks for following me on my official twitter...have a beautiful day! Besos Xx ;)</t>
  </si>
  <si>
    <t>Page ....</t>
  </si>
  <si>
    <t>@GetRightService _xD83C__xDF33_ Est. 1996 _xD83C__xDDF3__xD83C__xDDEC_ Listen to Standby today _xD83D__xDEEB_ Roll one. _xD83D__xDCE7_⤵️ daniel.oladipo@getrightservices.com</t>
  </si>
  <si>
    <t>thought provoker</t>
  </si>
  <si>
    <t>"Drugs are for mugs, folks."</t>
  </si>
  <si>
    <t>sci/fi fantasy anime enthusiast, exploring my inner geek:  Anime, RPGs, MMOs, Seahawk 12th fan, NBA fan #valleyboyz #ripcity , coffee addict, forks up!</t>
  </si>
  <si>
    <t>At 8 years old I entered a writing contest and started playing Dungeons &amp; Dragons, setting up the rest of my life. Dad, storyteller, professional nerd.</t>
  </si>
  <si>
    <t>skincare shawty; a licensed esthetician. follow @tmcesthetics on IG for skincare content _xD83D__xDC99_</t>
  </si>
  <si>
    <t>likes - The glasgow Rangers, the Spurs , the Bowie , the Floyd , the being a chef , the Guinness , the everything 60's and 70's.           dislikes- the Celtic</t>
  </si>
  <si>
    <t>BESE’s mission is to broaden and reshape the existing narrative by shining light on the untold stories that reflect today’s America.</t>
  </si>
  <si>
    <t>The Dude With The Eagles Tattoo</t>
  </si>
  <si>
    <t>Nada</t>
  </si>
  <si>
    <t>I’m from The USA I’m a Special Oylimpic athlete I’m also an ambassador for people with disabilities also for Trimet bus Portland Oregon USA.</t>
  </si>
  <si>
    <t>alhado? sounds about right — starbucks barista</t>
  </si>
  <si>
    <t>Woman Funeral Director,  mom of 2 boys 16 years apart!! and his Crazy wife!</t>
  </si>
  <si>
    <t>I came here to be the fangirl who can't be on FB. _xD83C__xDF3F__xD83D__xDCF8__xD83C__xDFAC__xD83C__xDFA8__xD83D__xDC3E_ I make typos. #BlameItOnMyADD</t>
  </si>
  <si>
    <t>_xD83C__xDFB5_ It’s the most wonderful time of the year _xD83C__xDFB6_</t>
  </si>
  <si>
    <t>Life is the flower for which love is the honey. - Victor Hugo_xD83C__xDDFA__xD83C__xDDF8_</t>
  </si>
  <si>
    <t>19 años_xD83D__xDC26_
No se que poner aquí, solo imagina que puse algo bacan y original.</t>
  </si>
  <si>
    <t>Bostero, veinticinqueño y gunner. ✌</t>
  </si>
  <si>
    <t>J'aime pas les ningens bye _xD83D__xDD90__xD83C__xDFFE_( par contre j'adore Gohan ) Congo Brazzavile la base _xD83C__xDDE8__xD83C__xDDEC__xD83C__xDDE8__xD83C__xDDEC__xD83C__xDDE8__xD83C__xDDEC_</t>
  </si>
  <si>
    <t>{ Spread Love. Not Hate. } | #J2#Wincest#TeamIvar#Skarsgårds#Dobrevic#Marvel#Starmora</t>
  </si>
  <si>
    <t>A shy awkward doofus trying to make sense of it all. Lurker in LRR/DB fam streams.
All opinions my own. No TERFs, No Nazis.
Bi | Genderfluid (They/Them)</t>
  </si>
  <si>
    <t>Ay up ye big Chuffin Cocker! Be nice or fuck off!!   Capon Debaser off of RAWK #LFC #Sausages (No DM's)_xD83D__xDC4D_</t>
  </si>
  <si>
    <t>fanático de marvel</t>
  </si>
  <si>
    <t>I have autistm</t>
  </si>
  <si>
    <t>Actor: Animales sin collar, The man who killed Don Quixote, Risen, The promise, Wild Oats, Borgia, El ministerio del tiempo o el vídeo de mi primera comunión.</t>
  </si>
  <si>
    <t>The hardest choices require the strongest wills</t>
  </si>
  <si>
    <t>Human Being _xD83C__xDF0E__xD83C__xDF0D__xD83C__xDF0F_</t>
  </si>
  <si>
    <t>Trying to be decent in an indecent time</t>
  </si>
  <si>
    <t>Love is always the badass weapon</t>
  </si>
  <si>
    <t>Aspiring Actor/Music&amp;Movie lover/Businessman/Love Life &amp; the Celebrities in it/WWE Supporter/Credits: starred in Spike Lee's movie Red Hook Summer</t>
  </si>
  <si>
    <t>DR. ARCHITECT.❄️</t>
  </si>
  <si>
    <t>Christian, U.S. Army veteran. Enjoy the beauty in movies, music, and weed.</t>
  </si>
  <si>
    <t>soy edgar benavides, pero tal vez me conozcas como cru o becerro... ludopata de corazon y excelente en cualquier deporte ... abierto a tomar unos pistilos 24/7</t>
  </si>
  <si>
    <t>Nottingham born Arsenal raised 
COME ON YOU GUNNERS!!! _xD83D__xDD34_
PSN - coty40 _xD83C__xDFAE_</t>
  </si>
  <si>
    <t>_xD83D__xDC95_I just keep on coming back to you_xD83D__xDC95__xD83D__xDC9E_ _xD83C__xDF2B_sı ɥɔʇıʇs ɐ ǝʞıl uǝʞoɹq ǝɹɐ sǝsıɯoɹd_xD83C__xDF2B_</t>
  </si>
  <si>
    <t>KTVI Fox 2 Emmy nominated television news director 1997-2012. Quadriplegic since June 2012. Planning to recover. Kappa Alpha Psi</t>
  </si>
  <si>
    <t>im a youtuber</t>
  </si>
  <si>
    <t>Amateur gamer/amateur chef “I don’t get it” -Phili J. Fry</t>
  </si>
  <si>
    <t>We are dedicated to bringing you the latest information, news, videos, pictures and more of Zoe at Zoe Saldana Fan Page - Follow Zoe @zoesaldana ❤️</t>
  </si>
  <si>
    <t>Just a random guy that loves his sons... ♊</t>
  </si>
  <si>
    <t>_xD83C__xDF0D__xD83C__xDFDE__xD83C__xDF33__xD83C__xDFD5__xD83D__xDE98__xD83D__xDEE3__xD83C__xDF03__xD83C__xDFCB__xD83C__xDFFE_‍♂️☕_xD83C__xDF4E_⌚☪️_xD83C__xDDEC__xD83C__xDDE7__xD83C__xDDE9__xD83C__xDDF0__xD83C__xDDF5__xD83C__xDDF0__xD83D__xDDFA_</t>
  </si>
  <si>
    <t>Helping promote the Canadian Premier League and the beautiful game in Canada.
@Cplsoccer @CanadaSoccerEN @bartonbattalion 
#Canpl #ForgeFC</t>
  </si>
  <si>
    <t>Incorporating love and the expansion of the ever present moment into every aspect of life.</t>
  </si>
  <si>
    <t>simple✨here now 2 create Peace Love &amp; Positivity thru TRUTH, LOVE &amp; ART inspired by this world &amp; all it's creatures. Wabi-Sabi Artist</t>
  </si>
  <si>
    <t>Scripta Manent _xD83D__xDCD6__xD83C__xDF0C_ ♑️_xD83D__xDC7D__xD83D__xDC41_⚡️</t>
  </si>
  <si>
    <t>Fa 07' S.S.R.S.O.K Captain Phiness 
Killa Rhymez Lieutenant
φβΣ the great ΕΠ chapter
ΔφΔ spr' 2006 D.S.7.D.S 22 Inchez 
ΒΦΡ Win' 2013 3 Musketeers</t>
  </si>
  <si>
    <t>Higher Ground is the World’s first satirical news program highlighting the revolutionary changes related to the legalization of cannabis. @michaelstusser</t>
  </si>
  <si>
    <t>the “Love of my Life” has two L’s in it and I’m just a weirdo that plays the drums &amp; bass.</t>
  </si>
  <si>
    <t>Fluent In Sarcasm &amp; Getting Blocked For My Opinions</t>
  </si>
  <si>
    <t>Mom to five.  Enjoying life in the Sierra Nevada.  21+  Nothing for sale, everything purchased legally in California.  Opinions are my own.</t>
  </si>
  <si>
    <t>Perdón si no cumplo tus expectativas , estoy cumpliendo las mías....Lo importante no es saber, sino tener el telefono del Quien tu sabe!!! soltero</t>
  </si>
  <si>
    <t>Owner &amp; Operator of Star Seed Academy, Shamanic Practitioner Author, Energetic Healer, Ordained Minister, Seeker of Truth &amp; Servant of God.</t>
  </si>
  <si>
    <t>Husband,father,musican and gamer. Jack of many trades. Star Wars nerd. Atheist. 4CD. TESD listener. Movie Trivia Schmoedownfan.</t>
  </si>
  <si>
    <t>洋画にどハマり中 一推しはヴィクター ・ポルスター！！！！！！ジェレミー・レナー ポール・ラッド トム・ハーディ クリス・プラット がとても好き！</t>
  </si>
  <si>
    <t>Sabanci University - Computer Science &amp; Engineering</t>
  </si>
  <si>
    <t>♓ _xD83E__xDD31__xD83C__xDFFF_☮☯️_xD83C__xDF10__xD83D__xDD2C_
_xD83D__xDE0D__xD83D__xDE0D_ :☕ Mr Cordova, _xD83C__xDF49__xD83E__xDD53__xD83C__xDFD6_
_xD83C__xDFF3_️‍_xD83C__xDF08_ I really like flirting from the comfort of my phone. It makes me HAPPY. If see you follow, I wait 30 days.</t>
  </si>
  <si>
    <t>Official Tweeter of future actor, amateur Marvel &amp; DC and just a good person.</t>
  </si>
  <si>
    <t>10.12.15 heaven gained an angel my Mommy</t>
  </si>
  <si>
    <t>I make movies and write filth!</t>
  </si>
  <si>
    <t>Bringing Geek Culture to YOU!</t>
  </si>
  <si>
    <t>Hi Everyone! Thanks for following ..have a beautiful day! Besos Xx ;)</t>
  </si>
  <si>
    <t>haudenosaunee | Oneida _xD83D__xDC22_ clan | Aries_xD83C__xDF0C_|_xD83D__xDC69_‍_xD83D__xDC67_ZMR _xD83C__xDF3A_| I have no idea how to explain myself other than I’m kind of a big deal ¯\_(ツ)_/¯;)</t>
  </si>
  <si>
    <t>stabbing the shit out of a capri sun</t>
  </si>
  <si>
    <t>I'm Bangkok Dangerous. sc: emily_parksxx</t>
  </si>
  <si>
    <t>lost soul in this cruel world #الحصة_وطن</t>
  </si>
  <si>
    <t>I'm big daddy long stroke an ya mans pee wee herman</t>
  </si>
  <si>
    <t>Author of The Broken Moon Saga: Scattered Shadows / Blogger / Writer / Movie, TV and Comic enthusiast</t>
  </si>
  <si>
    <t>Just my service dog Packer, my cat Steve french,&amp; I making the best of life living with a #pituitarytumor #Arachnoiditis #EDS &amp; #PCOS thanks to medical cannabis</t>
  </si>
  <si>
    <t>Relevant &amp; Forskningsbaserad Information om Cannabis Sativa Linnaeus</t>
  </si>
  <si>
    <t>I am that I am</t>
  </si>
  <si>
    <t>You need to persevere so that when you've done the will of God, you will receive what he has promised--Hebrews 10:36.</t>
  </si>
  <si>
    <t>48, Interdisciplinary gerontologist, politically exhausted, queer-centric, with a loving husband of 19 years. Leave transgender people alone. Cannabis saves.</t>
  </si>
  <si>
    <t>He/Him. Gay. Transgender. Knitter. Kinkster. Medicinal cannabis patient. Former weedtuber, now on YT.</t>
  </si>
  <si>
    <t>at 42 I have survived 7strokes/TIA’s &amp; a heart attack, 4 heart surgeries,epilepsy, a brain tumor, multiple auto immune diseases,&amp; AIDS all since 2009#survivor</t>
  </si>
  <si>
    <t>I am disabled and I need a medically equipped Vespa to move out
and I have no money to buy it</t>
  </si>
  <si>
    <t>♌️</t>
  </si>
  <si>
    <t>cohost of the @buddfeed potcast with @thelivalexander bylines @playboy @high_times_mag</t>
  </si>
  <si>
    <t>420 friendly •male comic ™️ @wolfiememes #raisedbywolves •host of Chronic Relief with Rachel Wolfson</t>
  </si>
  <si>
    <t>CEO of MY LIFE _xD83E__xDD13_ PhD in Sarcasm, Contrarian, Author of his own thoughts #REDSOX, #BRUINS, #CELTICS, #49ERS, #TEXANS, #HUSKERS #neverPATRIOTS</t>
  </si>
  <si>
    <t>bukan chinnesse woi, kebetulan aja sipit</t>
  </si>
  <si>
    <t>pengen banyak duit tapi miskin</t>
  </si>
  <si>
    <t>I love to have fun with my friends_xD83C__xDF89_ and go to the movies!_xD83C__xDFA5_ I love school _xD83C__xDF92_and I'm 13 years old. Mostly I like hiking, swimming_xD83C__xDFCA_, music_xD83C__xDFB6_, and fishing_xD83C__xDFA3_.</t>
  </si>
  <si>
    <t>Chief Vision Officer @ Palma Financial Services, Inc. Providing tax and financial planning to individuals, corporations and small businesses. #Palmagotyourback</t>
  </si>
  <si>
    <t>Medical &amp; adult-use #cannabis news, strains, events &amp; more from the world’s cannabis information resource. Following our account confirms you're 21+ years old.</t>
  </si>
  <si>
    <t>The Magazine Of High Society</t>
  </si>
  <si>
    <t>Original reporting on everything that matters. 
Sign up for the VICE Newsletter: https://bit.ly/2Xwvz6s</t>
  </si>
  <si>
    <t>Feminista Tejana. Loca de pelo enredao. I'm a traveler of both time &amp; space; hint everything, assert nothing. Activist. Scholar &amp; Latinx Grad Asst @CUDenver ♥️</t>
  </si>
  <si>
    <t>Master Grower and Hashishin. Creator of Artisanal, Craft Cannabis and Infused Products from Humboldt County, California</t>
  </si>
  <si>
    <t>I'm awkward, I box lefty.</t>
  </si>
  <si>
    <t>AF brat,from Rome,NY,AF Vet,Germany,U of Oklahoma,Boomer!Wichita St U,WuShox,Retired airline pilot, #VetsResistSquadron #WeAreThePatriots</t>
  </si>
  <si>
    <t>Hi.✨</t>
  </si>
  <si>
    <t>#punkrock #rockclimbing #art #rebellion 
Co-host @NerdAFShow, VP of Marketing @confidentcanna, @weedweeknews Council, past life GM of @cannabist
he/him</t>
  </si>
  <si>
    <t>Award winning technology. Industry leading innovation. Designed and engineered in Brooklyn, NY _xD83D__xDD1E_</t>
  </si>
  <si>
    <t>•Choreographer•Cannabis Activist•Creator• MANAGEMENT: brandon@blmgmt.co _xD83D__xDCE9_ #LaganjasDanceSchool _xD83D__xDC6F_</t>
  </si>
  <si>
    <t>Who doesn’t love a good weed pun. Here to get all my mj news _xD83C__xDF41_</t>
  </si>
  <si>
    <t>I’m a fan of the podcast community | @PodcastMovement #podcasting #pm19 Proverbs 16:9</t>
  </si>
  <si>
    <t>News, resources, and the best events for podcasters and the podcast industry! Join us February in LA &amp; August in Dallas!</t>
  </si>
  <si>
    <t>is tired of all the bullshit</t>
  </si>
  <si>
    <t>Comedian, Actor, Writer, Director, Activist, Musician, Dancer and occasionally smokes a little bit of pot, man. @chongschoice</t>
  </si>
  <si>
    <t>#gettingdoug</t>
  </si>
  <si>
    <t>ED of WAMM, Wo/Men's Alliance for Medical Marijuana #SaveWAMM -circa 1993 Medical Marijuana Collective, patient-centric, donation-based, serving seriously ill</t>
  </si>
  <si>
    <t>Retailing + Business + Branding mg is the leading national trade outlet providing industry information and in-depth analysis for cannabis professionals.</t>
  </si>
  <si>
    <t>Glasgow International Airport</t>
  </si>
  <si>
    <t>Untold stories about the expansion of #psychedelics around the globe.</t>
  </si>
  <si>
    <t>THAT Tabitha Stevens ~ @sternshow #dr90210 TV, Film, Video actress &amp; producer. married @gary_orona SORRY, I AM NOT CHECKING DM's _xD83D__xDE18_</t>
  </si>
  <si>
    <t>A printing co for the cannabis community</t>
  </si>
  <si>
    <t>Clean CBD-Rich Hemp • Responsibly Grown • 1-for-1 Program</t>
  </si>
  <si>
    <t>Treat your pet like they'd treat you with Pet-Ness all-natural full-spectrum hemp oil treats and biscuits.</t>
  </si>
  <si>
    <t>▲ｌｌ ｏｆ ｉｔ ｉｓ ｙｏｕ. SPACE BETWEEN. niconiconico. not this. not that. beyond definition. the love bomb. ♂♀⚦ ⚧ ⚥ ⚲ ⚤ ⚣ ⚢ ⚥⚥ ☿ ⚨⚩ ▼</t>
  </si>
  <si>
    <t>Lifestyle products &amp; One-of-a-kind experiences for the highly inspired.</t>
  </si>
  <si>
    <t>✨_xD83D__xDC06__xD83D__xDC51__xD83D__xDE4F__xD83C__xDFFD_ I take photos &amp; videos from my iPhone _xD83D__xDCF2_ , I love nature , animals , music , art ,  just living life to the fullest ✨♥️_xD83D__xDE4F__xD83C__xDFFD_</t>
  </si>
  <si>
    <t>Made In Madrid</t>
  </si>
  <si>
    <t>Raul❤️_xD83E__xDD95_Through God all things are possible✨</t>
  </si>
  <si>
    <t>Film Lover, NYC Native, food enthusiast.</t>
  </si>
  <si>
    <t>_xD83C__xDDE8__xD83C__xDDE6_ Daddy. Husband. Son. Brother. Friend. Nerd. CFOX Afternoons ('99-‘14). BCIT instructor. #TCPC https://itunes.apple.com/ca/podcast/tcpc/id964382481</t>
  </si>
  <si>
    <t>A Californian medical marijuana garden run by Nonna Marijuana, a 92 year old grandmother who cooks classic Italian with a twist. Using Buds!</t>
  </si>
  <si>
    <t>Wo/Men's Alliance for Medical Marijuana ~ A Collective, creating community, dissolving barriers, providing support &amp; medical marijuana.</t>
  </si>
  <si>
    <t>The High &amp; Mighty, Resident DJ &amp; Music Director at On The Record, Co-Founder Eastern Conference Records, OG HOUSE coming soon.</t>
  </si>
  <si>
    <t>#1 FUCCBOI podcast: HIGH&amp;MIGHTY. He STILL plays rugby and D&amp;D IG: @gabrus</t>
  </si>
  <si>
    <t>#NTFC official Twitter based on the secret Facebook podcast group. Don't get drunk &amp; fight each other. EST. 2014 JWDH http://garbageape.com</t>
  </si>
  <si>
    <t>Most boring stream on the planet. LGBTQ and 4:20-friendly gaming. Come say hi sometime on Twitch or YouTube! Please support http://www.genderdiversity.org/.</t>
  </si>
  <si>
    <t>A podcast network. By Jake &amp; Amir and friends.</t>
  </si>
  <si>
    <t>humor</t>
  </si>
  <si>
    <t>Human Hybrid / Fungal Entity
Tribial Brain Dablage</t>
  </si>
  <si>
    <t>Casual Dracula on Monday / Formal Dracula whenever else. Wiggle party Gumby. Poet with a blaster. Junkyard Genius. Sk8R@ GEEZER #skatetwitter</t>
  </si>
  <si>
    <t>_xD83C__xDDF2__xD83C__xDDFD_ _xD83C__xDDE8__xD83C__xDDE6_ _xD83C__xDDFA__xD83C__xDDF8_</t>
  </si>
  <si>
    <t>infamous philly based pothead, activist and owner of Poe’s Sandwich Joint in Fishtown. Best of Philly winner 2019. Check out our IG.</t>
  </si>
  <si>
    <t>The internet's greatest craft beer and music podcast. Cheers!</t>
  </si>
  <si>
    <t>Some jobs make money, other jobs make Change = Writer, advocate, educator #marijuana #NORML #Philly420 former @PhillyInquirer columnist/@TempleUniv adjunct</t>
  </si>
  <si>
    <t>Latina _xD83C__xDDF5__xD83C__xDDF7_Michigander♥️ #SVUSEASON21 _xD83C__xDF0E__xD83C__xDF0E_#boPo #lovetheskinYourIn #queen #warrior _xD83D__xDC8B_❤️❤️in love with life _xD83D__xDE0A__xD83D__xDE0E__xD83D__xDC95__xD83D__xDD25_#proudNavyMom #hooyah #USNavy ⚓️⚓️_xD83D__xDC99_</t>
  </si>
  <si>
    <t>•Senior Talent at Acreage Holdings •Bong Appétit S1/S2 #liveforliveresin #terpquest</t>
  </si>
  <si>
    <t>I hope life isn't a joke, 'cause I don't get it.</t>
  </si>
  <si>
    <t>A half hearted attempt to find out if people are funnier when they’re high. Podcast every Tues. Live show every month. Normalizing cannabis everyday.</t>
  </si>
  <si>
    <t>Comedian?? Host of I’m Too Effing High. Rick on Florida Girls</t>
  </si>
  <si>
    <t>EDIBLES Aficionado. Author of Bong Appetit, HIGH TIMES Cannabis Cookbook. Content marketing and event planning.</t>
  </si>
  <si>
    <t>Civilized is an honest reflection of #cannabis culture. IG: http://instagram.com/civilized.life</t>
  </si>
  <si>
    <t>Keynote speaker. TEDx talker. Journalist. Adcann’s Marketer of the Year. Fortune: Most powerful people in cannabis. CEO: @grasslandsaf. ricardo@mygrasslands.com</t>
  </si>
  <si>
    <t>Reporter on the weed beat; Founder @WeedWeekNews (Subscribe free http://WeedWeek.net); DM for Signal,</t>
  </si>
  <si>
    <t>The best way to keep up with the Green Rush since 2015. Subscribe to our free newsletters at https://t.co/vsWzHbyH9F. Podcast hosted by @donnyshell and @alexhalperin</t>
  </si>
  <si>
    <t>Host of The Jordan Harbinger Show (Apple's Best of 2018). I interview brilliant people and make their wisdom available to everyone. IG: @JordanHarbinger</t>
  </si>
  <si>
    <t>Listen as real entrepreneurs pitch to real investors—for real money _xD83C__xDFA7_ Made by @joshmuccio @kareemmaddox @themusemaker @blytheterrell @muccio_lisa</t>
  </si>
  <si>
    <t>Cannabis and Tech: PR | Marketing | Events | Seen in/on: CNN, Viceland, Business Insider, High Times, + more</t>
  </si>
  <si>
    <t>If you can't stand the tweet, unfollow the kitchen. GETTING DOUG W/HIGH on You Tube, DOUG LOVES MOVIES, DINING W/D &amp; K on iTunes</t>
  </si>
  <si>
    <t>I am Mazeda Akter. I am social media marker on Fiverr,Instagram, Facebook,printarest etc.Thank you.#Fiverr</t>
  </si>
  <si>
    <t>I don't care what you want to hear, so I'll just say what I'm thinking! Baseball, cars and the truth that's what you'll get from me. Get the info fast!</t>
  </si>
  <si>
    <t>gayymer, ur best bud &amp; cosplayer @twitch @youtube _xD83D__xDCA8__xD83C__xDFF3_️‍_xD83C__xDF08__xD83C__xDF31__xD83C__xDDF5__xD83C__xDDF7_ Ιησούς Χριστός | contact: groovyshally@gmail.com</t>
  </si>
  <si>
    <t>Adiwira Berkaca Mata</t>
  </si>
  <si>
    <t>420 friendly twitch affiliate. I stream Overwatch and GTAV Role Play. I also do voices! http://twitch.tv/mazzkhaos Tue Thur &amp; Fri 7:30pm pst</t>
  </si>
  <si>
    <t>if he dies, he dies</t>
  </si>
  <si>
    <t>I NEVER NARC’D ON NOBODY!</t>
  </si>
  <si>
    <t>jayces mum. pre-law. MA.</t>
  </si>
  <si>
    <t>6x Author &amp; Journalist: I write books #CannabisCocktails, Forbes Vices. Saveur100, SXSW Speaker 2018. RumXP Judge, Moscow Bar, Viceland Live! BerlinBarconvent</t>
  </si>
  <si>
    <t>Hosts @thisismaryjane_ &amp; @glazerboohoohoo smoke, snack &amp; swap tales about everything you _xD83D__xDC9A_ Follow our INSTAGRAM - @weedandgrub</t>
  </si>
  <si>
    <t>writer. performer.✏️cannabis + culture_xD83C__xDF33_DOPE | Rolling Stone | Leafly _xD83C__xDF31_@weedandgrub podcast _xD83D__xDC1B_ PR: zoe@zoewilder.com ✨http://thisismaryjane.com</t>
  </si>
  <si>
    <t>_xD83C__xDFC4_‍♂️ Emmy nominated comedian with good pals _xD83D__xDCA8_ @weedandgrub - weed food culture podcast _xD83C__xDFAA_ GLAZED - in Rolling Stone, always sold-out _xD83D__xDD0C_ PR zoe@zoewilder.com</t>
  </si>
  <si>
    <t>Future Cannabis Project, fighting for the little guy and the legacy growers.</t>
  </si>
  <si>
    <t>Strategic #Comms and #PublicRelations for #Cannabis. #SSDP alumni &amp; #SocialJustice advocate. Canna-Bernays.
Leland@PowerplantStrategies.com</t>
  </si>
  <si>
    <t>Journalist and wonderer. Senior editor, @Leafly; co-host, @TheRollUp. Formerly wrote about law. Had two moms before it was cool. Personal account.</t>
  </si>
  <si>
    <t>Award-winning Journalist | Best-selling Author | California Bureau Chief for http://Leafly.com News _xD83C__xDF32_</t>
  </si>
  <si>
    <t>I write about sex, drugs, crime, and other family-friendly topics at Snoop Dogg's @MERRYJANE, and sometimes @VICE, too | they/them/their, tyvm</t>
  </si>
  <si>
    <t>“An unlucky honest man that speaks my sentiments with emphasis” | #DrugPolicy #Writer #Filmmaker #Feminist #Activist #Hufflepuff #Parent RT=_xD83D__xDC40_ | _xD83D__xDC68__xD83C__xDFFB_‍_xD83D__xDCBB_@NCIAorg</t>
  </si>
  <si>
    <t>Zappa freak. Cannabis zealot. Picard wannabe. #Parent. #Gonzo. #Pacifist. #AAAFNRAA. #IDIC. he/him they/them</t>
  </si>
  <si>
    <t>Guiding you to great podcasts—and what to listen to now. The official podcasts account from Apple.</t>
  </si>
  <si>
    <t>Creating and curating conversations you want to hear and stories you want to share.</t>
  </si>
  <si>
    <t>Half of the hilariously irreverent duo Cheech and Chong, Cheech is an actor, director, comedian, author, and Chicano art collector.</t>
  </si>
  <si>
    <t>The TV channel from @VICE. Sign up for our good newsletters: http://bit.ly/1Rw7TX9 (646) 851-0347</t>
  </si>
  <si>
    <t>Real Love I’m Searching For A Real Love</t>
  </si>
  <si>
    <t>As random as random gets!! ☺️_xD83E__xDD37__xD83C__xDFFD_‍♀️☺️</t>
  </si>
  <si>
    <t>The meaning of life is LOVE. All the world's problems can be solved with PURE TRUE LOVE. Love is all there is Freedom Fighter!</t>
  </si>
  <si>
    <t>The papers, Josh! Where's the papers?!</t>
  </si>
  <si>
    <t>All that's sacred, comes from youth. Dedications, naive and true</t>
  </si>
  <si>
    <t>Realtor | Mono Heins Dj</t>
  </si>
  <si>
    <t>Sua maior Fonte de informações Brasileira sobre a atriz @zoesaldana • Fan Accoun • #Gamora • conta reserva @ZSBrmidias •</t>
  </si>
  <si>
    <t>#Twitch streamer // #TheWeedTube content creator // #stoner #gamer #musician #photographer #KTAphotography</t>
  </si>
  <si>
    <t>Just a girl fueled by caffeine and sarcasm. _xD83D__xDC81_☕_xD83D__xDDA4_</t>
  </si>
  <si>
    <t>Legalize Nepal _xD83E__xDD1F__xD83D__xDEAC_</t>
  </si>
  <si>
    <t>Do I contradict myself? Very well then, I contradict myself. I am vast. I contain multitudes. -W.W.</t>
  </si>
  <si>
    <t>policy analyst who works in Cannabis • Growing Feminism in Cannabis Culture • Dedicated to the legacy of PROP215 • views are mine #metoo</t>
  </si>
  <si>
    <t>reefer. artist. waitress. wife. #worldreefers</t>
  </si>
  <si>
    <t>Activist, blogger, retired teacher</t>
  </si>
  <si>
    <t>_xD83D__xDC17_☠
Go out of your way to do something nice for someone today.</t>
  </si>
  <si>
    <t>so many things... so many things...</t>
  </si>
  <si>
    <t>who are you? who am I? what should I eat for lunch?</t>
  </si>
  <si>
    <t>#Medicalcannabis, #patientadvocate - contact me for advocacy. wannabe #diva. #truth &amp; #justiceseeker #mom to an amazing son - my greatest joy</t>
  </si>
  <si>
    <t>Photographer, skateboarder,  ps4 gamer and xbox one. Pokemon go player.</t>
  </si>
  <si>
    <t>I once was young and travelled alone. I met another and thought myself rich. Man is the joy of man.</t>
  </si>
  <si>
    <t>Cannabis _xD83C__xDF31_ Drug Decriminalization + Legalization ⚖️ Drug News _xD83D__xDCF0_ Privacy _xD83D__xDD75_️‍♂️ Rarely Current Events + Politics ⚠️ | #NoPrisonForPot #NP4P</t>
  </si>
  <si>
    <t>Entrepreneur, positive motivator, and creative! #solodolo #livemusic #hustle</t>
  </si>
  <si>
    <t>chief, rapper, trend sniper, obeah man, lover, fighter, mc killa. As seen on Pitchfork, MASS APPEAL, VIBE, XXL  
bookings: 
Vibemusiccollective@gmail</t>
  </si>
  <si>
    <t>Item 9 is the Bees Knees</t>
  </si>
  <si>
    <t>senior editor/host @ VICE | got into berghain once | tips (especially about weed): manisha.krishnan@vice.com</t>
  </si>
  <si>
    <t>Physician. Interested in the Science and Evidence Based Medicine of Cannabis. Harm Reduction. Knowledge Translation.</t>
  </si>
  <si>
    <t>_xD83C__xDDFC__xD83C__xDDF8__xD83C__xDDF3__xD83C__xDDFA_</t>
  </si>
  <si>
    <t>Confident &amp; Determined. Crossfit. Runner. Registered Nurse. ~(ER)~ Blessed. _xD83D__xDE4F__xD83C__xDFFD_#Live #godFearing</t>
  </si>
  <si>
    <t>Dont be the systems accomplice_Hotep Level 6_ New Era and comic books collector_Hip Hop 4 Life_ Fayettnam Vs Errrr Body. Steelers, Liverpool FC, Braves,Spurs</t>
  </si>
  <si>
    <t>pumping &amp; training jiujitsu all day everyday :0)</t>
  </si>
  <si>
    <t>Stichting Verbond voor Opheffing van het Cannabisverbod (VOC) | Union for the abolition of cannabis prohibition (Dutch NGO) | (tweets by Derrick Bergman)</t>
  </si>
  <si>
    <t>TRYING MY BEST TO HELP OTHERS. 
HIP/HOP &amp; EDM JUNKIE. 
STILL SCOURING THE EARTH FOR THE PERFECT DJ SET.</t>
  </si>
  <si>
    <t>This is a climate election #VoteLabour on 12th December for a just transition to a zero carbon economy by 2030.</t>
  </si>
  <si>
    <t>specializes in drag, resting bitchface, death stares...loves Bollywood, kpop and other world music, fashion and art,  culture and food, porn and pornstars</t>
  </si>
  <si>
    <t>Jimill Blackowt Sommers of Blackowt Retail. Get my mini random Blackowts here. Brick City born and raised, Virginia living. Iota for life! Poet/thinker</t>
  </si>
  <si>
    <t>loving my  S.U. Jaguars and my N.O. Saints</t>
  </si>
  <si>
    <t>Agrarisch Ondernemer, innovator, idealist, kunstliefhebber, anti globalist.</t>
  </si>
  <si>
    <t>Strength and Conditioning Specialist (CSCS), NSCA Personal Trainer, Prof. Kinesiologist (COKOO), Teacher, Martial Arts Apprentice, The Last Snowbender</t>
  </si>
  <si>
    <t>Full time Digital Strategist - Part time Anthropologist working in the Cannabis space.</t>
  </si>
  <si>
    <t>just another academic. not qualified to say anything especially useful.⬆ (my tweets self-destruct)</t>
  </si>
  <si>
    <t>Neuropsychopharmacology; co-occurring addiction/mental illness. @queensu/@UofT/@Dartmouth product. Assistant Professor @UofG @OntVetCollege. PI: @JKhokharLab</t>
  </si>
  <si>
    <t>Disabled lobster. I smoke a lot of cannabis to manage my dystonia, depression and acute chronic pain. AKA: @nscafe; @derbybeardo</t>
  </si>
  <si>
    <t>You get ONE SHOT at life, so LIVE IT....a proud Navy Veteran.</t>
  </si>
  <si>
    <t>1/2 activist. 1/2 nap-tivist. "Just my interpretation of the situation."</t>
  </si>
  <si>
    <t>KCRW creates and curates a unique mix of content revolving around music discovery, NPR news, cultural exploration and informed public affairs.</t>
  </si>
  <si>
    <t>News. Arts &amp; Life. Music. Everything and more from NPR.
_xD83D__xDD75_️ Securely send us news tips: http://securedrop.npr.org</t>
  </si>
  <si>
    <t>super taranta</t>
  </si>
  <si>
    <t xml:space="preserve">Chicagoland|Metropolis </t>
  </si>
  <si>
    <t>Los Angeles, CA</t>
  </si>
  <si>
    <t>The Dub Side of the Moon</t>
  </si>
  <si>
    <t>Washington, D.C.</t>
  </si>
  <si>
    <t>Texas, USA</t>
  </si>
  <si>
    <t>Portland, Yokosuka, Flint</t>
  </si>
  <si>
    <t>Lancaster, PA</t>
  </si>
  <si>
    <t>Dallas, TX</t>
  </si>
  <si>
    <t>Washington, DC</t>
  </si>
  <si>
    <t>in your ears</t>
  </si>
  <si>
    <t>1 Campus Martius, Detroit, MI</t>
  </si>
  <si>
    <t>Detroit</t>
  </si>
  <si>
    <t>Queens, NY</t>
  </si>
  <si>
    <t>Philadelphia</t>
  </si>
  <si>
    <t>Berkeley, California, USA</t>
  </si>
  <si>
    <t>Chicago, IL</t>
  </si>
  <si>
    <t>TX | CO</t>
  </si>
  <si>
    <t>Lake Las Vegas, NV</t>
  </si>
  <si>
    <t>Vermont</t>
  </si>
  <si>
    <t>Elephant Island Antarctica</t>
  </si>
  <si>
    <t xml:space="preserve"> SPACEBASE IS THE PLACE</t>
  </si>
  <si>
    <t xml:space="preserve">우리 토니. @Tony_for_KID </t>
  </si>
  <si>
    <t>Uptown Baby</t>
  </si>
  <si>
    <t>Aurora, Colorado</t>
  </si>
  <si>
    <t>Boulder, CO</t>
  </si>
  <si>
    <t>Denver, CO</t>
  </si>
  <si>
    <t>Los Angeles</t>
  </si>
  <si>
    <t>new york city</t>
  </si>
  <si>
    <t>South Africa</t>
  </si>
  <si>
    <t>_xD83C__xDF33_</t>
  </si>
  <si>
    <t>USA</t>
  </si>
  <si>
    <t>Seattle, WA</t>
  </si>
  <si>
    <t>Atlanta, Georgia, USA</t>
  </si>
  <si>
    <t xml:space="preserve"> phoenix,az/tulsa,ok</t>
  </si>
  <si>
    <t>Hamilton, NJ</t>
  </si>
  <si>
    <t>Tarma, Peru</t>
  </si>
  <si>
    <t>18 | _xD83C__xDDE9__xD83C__xDDF4_ | he/him</t>
  </si>
  <si>
    <t>St Petersburg, FL</t>
  </si>
  <si>
    <t>Mérida, España</t>
  </si>
  <si>
    <t>on  a  far  off  planet  in  a</t>
  </si>
  <si>
    <t>CHILE</t>
  </si>
  <si>
    <t>Buenos Aires</t>
  </si>
  <si>
    <t>Canada</t>
  </si>
  <si>
    <t>Liverpool, England</t>
  </si>
  <si>
    <t>Guadalajara, Jalisco</t>
  </si>
  <si>
    <t>Birmingham, England</t>
  </si>
  <si>
    <t>Earth</t>
  </si>
  <si>
    <t>England</t>
  </si>
  <si>
    <t>Auburn, WA</t>
  </si>
  <si>
    <t>Brooklyn, NY (Bed-Stuy)</t>
  </si>
  <si>
    <t>Michigan, USA</t>
  </si>
  <si>
    <t>nottingham</t>
  </si>
  <si>
    <t>San Clemente, CA</t>
  </si>
  <si>
    <t>St. Louis, Missouri</t>
  </si>
  <si>
    <t>Somewhere outside the MCU</t>
  </si>
  <si>
    <t xml:space="preserve">Chicago, IL </t>
  </si>
  <si>
    <t>Puerto Rico</t>
  </si>
  <si>
    <t>EARTH</t>
  </si>
  <si>
    <t>Ontario, Canada</t>
  </si>
  <si>
    <t>Studio City, Los Angeles</t>
  </si>
  <si>
    <t>Between Heaven and Earth</t>
  </si>
  <si>
    <t>Santiago, Dominican Republic</t>
  </si>
  <si>
    <t>Bronx, NY</t>
  </si>
  <si>
    <t>Chicago,IL</t>
  </si>
  <si>
    <t>Weed, CA</t>
  </si>
  <si>
    <t>Orlando, FL</t>
  </si>
  <si>
    <t>Downloading...</t>
  </si>
  <si>
    <t>Republica dominicana</t>
  </si>
  <si>
    <t>日本</t>
  </si>
  <si>
    <t>Star City</t>
  </si>
  <si>
    <t>Undisclosed</t>
  </si>
  <si>
    <t>California, USA</t>
  </si>
  <si>
    <t>Earth.</t>
  </si>
  <si>
    <t>Madison WI</t>
  </si>
  <si>
    <t>Syracuse, NY</t>
  </si>
  <si>
    <t>// z-money</t>
  </si>
  <si>
    <t>Sudan</t>
  </si>
  <si>
    <t>The Emerald Triangle</t>
  </si>
  <si>
    <t>Onterrible</t>
  </si>
  <si>
    <t>Alaska</t>
  </si>
  <si>
    <t>Universe</t>
  </si>
  <si>
    <t>iPhone: 45.537056,-122.618462</t>
  </si>
  <si>
    <t>Hogwarts</t>
  </si>
  <si>
    <t>Beavercreek, Ohio</t>
  </si>
  <si>
    <t xml:space="preserve">Los Angeles |Las Vegas </t>
  </si>
  <si>
    <t>kebetulan di sini aja</t>
  </si>
  <si>
    <t>CA</t>
  </si>
  <si>
    <t>Silicon Valley, California</t>
  </si>
  <si>
    <t>Worldwide</t>
  </si>
  <si>
    <t>Humboldt County</t>
  </si>
  <si>
    <t>Modesto(EvenWhenImByMyself)</t>
  </si>
  <si>
    <t>Florida, United States</t>
  </si>
  <si>
    <t>Hollywood, CA</t>
  </si>
  <si>
    <t>Fort Lauderdale, FL</t>
  </si>
  <si>
    <t>Bagel Street</t>
  </si>
  <si>
    <t>Pacific Palisades</t>
  </si>
  <si>
    <t>Santa Cruz, CA</t>
  </si>
  <si>
    <t>GLA Glasgow, Scotland</t>
  </si>
  <si>
    <t>Las Vegas, NV</t>
  </si>
  <si>
    <t>Cincinnati, OH</t>
  </si>
  <si>
    <t>Oakland, CA</t>
  </si>
  <si>
    <t>Home</t>
  </si>
  <si>
    <t>Portland, OR</t>
  </si>
  <si>
    <t>Minnesota, USA✨_xD83C__xDDFA__xD83C__xDDF8_</t>
  </si>
  <si>
    <t>NYC</t>
  </si>
  <si>
    <t>Vancouver, BC, Canada</t>
  </si>
  <si>
    <t>Secret Location</t>
  </si>
  <si>
    <t>Beautiful Santa Cruz</t>
  </si>
  <si>
    <t>Detroit, MI</t>
  </si>
  <si>
    <t>Vegas</t>
  </si>
  <si>
    <t>LA via LI</t>
  </si>
  <si>
    <t>Everywhere</t>
  </si>
  <si>
    <t>Detroitish</t>
  </si>
  <si>
    <t>San Diego, CA</t>
  </si>
  <si>
    <t>New York, USA</t>
  </si>
  <si>
    <t>Toronto, Ontario</t>
  </si>
  <si>
    <t>ATL</t>
  </si>
  <si>
    <t>Boston, Ma</t>
  </si>
  <si>
    <t>Columbus, OH</t>
  </si>
  <si>
    <t>Jersey/Philly</t>
  </si>
  <si>
    <t>Somewhereland</t>
  </si>
  <si>
    <t>Denver, Colorado</t>
  </si>
  <si>
    <t>thepitch@gimletmedia.com</t>
  </si>
  <si>
    <t>Los Angeles, California</t>
  </si>
  <si>
    <t>Dhaka,Bangladesh</t>
  </si>
  <si>
    <t>South East Los Angeles County</t>
  </si>
  <si>
    <t>San Jose, CA</t>
  </si>
  <si>
    <t>Instagram.com/groovyshally</t>
  </si>
  <si>
    <t xml:space="preserve">Nakhoda </t>
  </si>
  <si>
    <t>Washington</t>
  </si>
  <si>
    <t>Madripoor</t>
  </si>
  <si>
    <t>New York, NY</t>
  </si>
  <si>
    <t>Seattle</t>
  </si>
  <si>
    <t>San Francisco, CA.</t>
  </si>
  <si>
    <t>Denver ↔️ D.C.</t>
  </si>
  <si>
    <t>Cupertino, CA</t>
  </si>
  <si>
    <t>Rotating the sun</t>
  </si>
  <si>
    <t>Belize by way of Wakanda</t>
  </si>
  <si>
    <t>Colorado, USA</t>
  </si>
  <si>
    <t>New York</t>
  </si>
  <si>
    <t>Barranquilla, Colombia</t>
  </si>
  <si>
    <t>zoesaldanabr@gmail.com</t>
  </si>
  <si>
    <t>Other World</t>
  </si>
  <si>
    <t xml:space="preserve">Khayarmara, Mahottari </t>
  </si>
  <si>
    <t>Denver Colorado</t>
  </si>
  <si>
    <t>Bay Area, California</t>
  </si>
  <si>
    <t>Toronto Canada</t>
  </si>
  <si>
    <t>Little Rock, Arkansas</t>
  </si>
  <si>
    <t>Copenhagen, Denmark</t>
  </si>
  <si>
    <t>Hong Kong</t>
  </si>
  <si>
    <t>Clemson, South Carolina</t>
  </si>
  <si>
    <t>langley, bc, canada</t>
  </si>
  <si>
    <t xml:space="preserve">SOMEWHERE IN THE NIGHT </t>
  </si>
  <si>
    <t>Austin, TX</t>
  </si>
  <si>
    <t>New Orleans, LA</t>
  </si>
  <si>
    <t xml:space="preserve">Vancouver </t>
  </si>
  <si>
    <t>Homeless, Auckland</t>
  </si>
  <si>
    <t>miami,Fla</t>
  </si>
  <si>
    <t>Netherlands</t>
  </si>
  <si>
    <t>Sheffield, England</t>
  </si>
  <si>
    <t>Vallejo, CA</t>
  </si>
  <si>
    <t>Norfolk, VA</t>
  </si>
  <si>
    <t>Houma</t>
  </si>
  <si>
    <t>Nederland</t>
  </si>
  <si>
    <t>Melbourne</t>
  </si>
  <si>
    <t>Toronto</t>
  </si>
  <si>
    <t>Guelph, Ontario</t>
  </si>
  <si>
    <t>just another legacy colonist in Calgary</t>
  </si>
  <si>
    <t>somewhere out here</t>
  </si>
  <si>
    <t>ri</t>
  </si>
  <si>
    <t>http://elcidsunset.com</t>
  </si>
  <si>
    <t>https://www.highlydevoted.com</t>
  </si>
  <si>
    <t>http://davidbienenstock.com</t>
  </si>
  <si>
    <t>http://www.WhiteHouse.gov</t>
  </si>
  <si>
    <t>http://willienelson.com</t>
  </si>
  <si>
    <t>http://www.greatmomentsinweedhistory.com</t>
  </si>
  <si>
    <t>https://t.co/48JD4gKmnU</t>
  </si>
  <si>
    <t>https://www.obama.org/</t>
  </si>
  <si>
    <t>http://www.spokemedia.io</t>
  </si>
  <si>
    <t>https://www.forbes.com/sites/javierhasse/#258ada271bfe</t>
  </si>
  <si>
    <t>http://www.benzinga.com/</t>
  </si>
  <si>
    <t>https://t.co/EIgKpNnBbb</t>
  </si>
  <si>
    <t>https://t.co/ex2EDUazLz</t>
  </si>
  <si>
    <t>https://t.co/PwGfXiTkQN</t>
  </si>
  <si>
    <t>https://t.co/J3mO0bMsB9</t>
  </si>
  <si>
    <t>https://www.chatterjee.net</t>
  </si>
  <si>
    <t>https://www.linkedin.com/in/curt-robbins-37a13312/</t>
  </si>
  <si>
    <t>https://BernieSanders.com</t>
  </si>
  <si>
    <t>https://t.co/0u6izSXYJA</t>
  </si>
  <si>
    <t>https://asked.kr/imyourkid</t>
  </si>
  <si>
    <t>http://t.co/LesFSiNQY6</t>
  </si>
  <si>
    <t>http://t.co/d4Ga5EJqHh</t>
  </si>
  <si>
    <t>https://t.co/grU1dQiNn6</t>
  </si>
  <si>
    <t>http://www.incredibowlstore.com</t>
  </si>
  <si>
    <t>http://www.adamdunnshow.com</t>
  </si>
  <si>
    <t>https://t.co/peeVgefSYS</t>
  </si>
  <si>
    <t>https://t.co/NCJWp7ptE1</t>
  </si>
  <si>
    <t>https://t.co/5SyXHdTSbn</t>
  </si>
  <si>
    <t>http://www.getrightservices.com</t>
  </si>
  <si>
    <t>http://www.jamiechambers.net</t>
  </si>
  <si>
    <t>http://instagram.com/tmcesthetics</t>
  </si>
  <si>
    <t>https://t.co/QfzLCRmAE0</t>
  </si>
  <si>
    <t>https://t.co/ewOesA6VAK</t>
  </si>
  <si>
    <t>http://www.kurandaweb.com/index.php?op=2&amp;action=c&amp;id=511&amp;t=a&amp;fidioma=</t>
  </si>
  <si>
    <t>https://www.instagram.com/nikomilosavljevic</t>
  </si>
  <si>
    <t>https://t.co/990q7Opv1s</t>
  </si>
  <si>
    <t>https://t.co/dHD4P4Imcj</t>
  </si>
  <si>
    <t>https://t.co/Ny4m8T3dkS</t>
  </si>
  <si>
    <t>http://www.facebook.com/jose.e.rivera.rosa</t>
  </si>
  <si>
    <t>https://t.co/AGUkXwpmes</t>
  </si>
  <si>
    <t>http://www.highergroundtv.com</t>
  </si>
  <si>
    <t>https://t.co/UAizUpYcJS</t>
  </si>
  <si>
    <t>https://t.co/xC3KAcEwVs</t>
  </si>
  <si>
    <t>http://cruzafernandez.wix.com/portfolio</t>
  </si>
  <si>
    <t>https://mailchi.mp/51ab64800c21/thegeekacademy</t>
  </si>
  <si>
    <t>http://t.co/slQO6nRvPl</t>
  </si>
  <si>
    <t>https://soundcloud.com/d_nicely</t>
  </si>
  <si>
    <t>https://curiouscat.me/blacky9115</t>
  </si>
  <si>
    <t>https://www.inkshares.com/books/the-broken-moon-saga-scattered-shadows</t>
  </si>
  <si>
    <t>http://www.facebook.com/profile.php?id=100000596051577</t>
  </si>
  <si>
    <t>https://t.co/vntmPhBbMT</t>
  </si>
  <si>
    <t>https://t.co/CvdG6gh7Wz</t>
  </si>
  <si>
    <t>https://podcasts.apple.com/us/podcast/chronic-relief-with-rachel-wolfson/id1460419552</t>
  </si>
  <si>
    <t>https://twitter.com/search?q=from%3Akelitos_way%20-filter%3Amentions&amp;=0</t>
  </si>
  <si>
    <t>http://www.mpalma.com</t>
  </si>
  <si>
    <t>http://www.leafly.com</t>
  </si>
  <si>
    <t>https://hightimes.com</t>
  </si>
  <si>
    <t>http://www.vice.com</t>
  </si>
  <si>
    <t>https://highthoughtsonthepatriarchy.blogspot.com/</t>
  </si>
  <si>
    <t>https://t.co/SyOFZGxLHr</t>
  </si>
  <si>
    <t>https://t.co/V3VMz5W3xL</t>
  </si>
  <si>
    <t>http://zoewilder.com</t>
  </si>
  <si>
    <t>https://t.co/6GdQgM0LSi</t>
  </si>
  <si>
    <t>http://www.puffco.com</t>
  </si>
  <si>
    <t>http://www.laganjaestranja.com</t>
  </si>
  <si>
    <t>https://t.co/9UZbdkGC14</t>
  </si>
  <si>
    <t>https://t.co/hawtbioitV</t>
  </si>
  <si>
    <t>http://soundcloud.com/BIGTHUMBTERRY</t>
  </si>
  <si>
    <t>http://chongschoice.us</t>
  </si>
  <si>
    <t>http://t.co/BvAH04zBDk</t>
  </si>
  <si>
    <t>http://wamm.org</t>
  </si>
  <si>
    <t>http://www.mgretailer.com</t>
  </si>
  <si>
    <t>http://doubleblindmag.com</t>
  </si>
  <si>
    <t>https://t.co/PL7Z2jJJJc</t>
  </si>
  <si>
    <t>https://shopgoldleaf.com</t>
  </si>
  <si>
    <t>https://t.co/INdDQg9ovh</t>
  </si>
  <si>
    <t>https://t.co/rbUBddEDT6</t>
  </si>
  <si>
    <t>https://t.co/As2WDKzg5z</t>
  </si>
  <si>
    <t>http://makeandmary.com</t>
  </si>
  <si>
    <t>https://t.co/ISqW97vFw8</t>
  </si>
  <si>
    <t>http://ToddHancock.ca</t>
  </si>
  <si>
    <t>https://t.co/VKQKMBUbVz</t>
  </si>
  <si>
    <t>http://www.wamm.org/</t>
  </si>
  <si>
    <t>http://www.facebook.com/profile.php?ref=profile&amp;id=622684605</t>
  </si>
  <si>
    <t>https://t.co/uGQGWqE0Io</t>
  </si>
  <si>
    <t>http://www.nighttimefoamcorner.com</t>
  </si>
  <si>
    <t>https://www.twitch.tv/justthedoctor83</t>
  </si>
  <si>
    <t>http://www.headgum.com</t>
  </si>
  <si>
    <t>https://t.co/7N5c9gKp2J</t>
  </si>
  <si>
    <t>https://t.co/bSCGdcYO8a</t>
  </si>
  <si>
    <t>https://t.co/tj4BfeZ7s4</t>
  </si>
  <si>
    <t>https://t.co/umypK5R72J</t>
  </si>
  <si>
    <t>http://elisemcdonough.com</t>
  </si>
  <si>
    <t>https://www.civilizedgames.com/events/venice</t>
  </si>
  <si>
    <t>https://mygrasslands.com</t>
  </si>
  <si>
    <t>https://www.weedweek.net/podcast/</t>
  </si>
  <si>
    <t>http://WeedWeek.net/podcast</t>
  </si>
  <si>
    <t>https://t.co/E0il5hTVi5</t>
  </si>
  <si>
    <t>https://t.co/ClXFk84nYn</t>
  </si>
  <si>
    <t>http://instagram.com/thealicemoon</t>
  </si>
  <si>
    <t>http://douglovesmovies.com</t>
  </si>
  <si>
    <t>https://t.co/ElapBU4Mkk</t>
  </si>
  <si>
    <t>http://twitch.tv/groovyshally</t>
  </si>
  <si>
    <t>https://linktr.ee/mazzkhaos</t>
  </si>
  <si>
    <t>https://t.co/5CSV2XX5HX</t>
  </si>
  <si>
    <t>https://podcasts.apple.com/us/podcast/weed-grub/id1347072452</t>
  </si>
  <si>
    <t>http://weedandgrub.com</t>
  </si>
  <si>
    <t>https://improv.com/hollywood/comic/michael+glazer/</t>
  </si>
  <si>
    <t>http://www.futurecannabisproject.org</t>
  </si>
  <si>
    <t>http://www.PowerplantStrategies.com</t>
  </si>
  <si>
    <t>https://www.linkedin.com/in/benadlin/</t>
  </si>
  <si>
    <t>http://www.davidrdowns.com</t>
  </si>
  <si>
    <t>https://medium.com/@randieseljay</t>
  </si>
  <si>
    <t>http://www.thecannabisindustry.org</t>
  </si>
  <si>
    <t>https://t.co/1Yw0TqfELV</t>
  </si>
  <si>
    <t>http://www.wearecampfire.media</t>
  </si>
  <si>
    <t>http://www.cheechmarin.com</t>
  </si>
  <si>
    <t>https://viceland.com/</t>
  </si>
  <si>
    <t>https://t.co/HzI1W1AGh9</t>
  </si>
  <si>
    <t>https://t.co/9YMuXIYKEi</t>
  </si>
  <si>
    <t>https://t.co/tuVF5bwUbR</t>
  </si>
  <si>
    <t>https://www.instagram.com/p/BY1cYE7jx3E/?utm_source=ig_share_sheet&amp;igshid=n6jcqdoj18a2</t>
  </si>
  <si>
    <t>https://t.co/q1gFSXRTsz</t>
  </si>
  <si>
    <t>http://kulturekultink.com</t>
  </si>
  <si>
    <t>https://t.co/Y7EVtijF7n</t>
  </si>
  <si>
    <t>https://t.co/LE1GdIP0bj</t>
  </si>
  <si>
    <t>https://t.co/oJvDySga4O</t>
  </si>
  <si>
    <t>https://t.co/fhhfVIVfOM</t>
  </si>
  <si>
    <t>https://t.co/PsJQPmzswa</t>
  </si>
  <si>
    <t>https://t.co/BNEb8hH6D5</t>
  </si>
  <si>
    <t>http://voc-nederland.org/</t>
  </si>
  <si>
    <t>https://join.labour.org.uk</t>
  </si>
  <si>
    <t>https://t.co/pO8rZxRxaH</t>
  </si>
  <si>
    <t>http://www.khokharlab.com</t>
  </si>
  <si>
    <t>https://t.co/L4MIfUVKs7</t>
  </si>
  <si>
    <t>http://t.co/wrvtyWrPde</t>
  </si>
  <si>
    <t>http://www.npr.org</t>
  </si>
  <si>
    <t>Mountain Time (US &amp; Canada)</t>
  </si>
  <si>
    <t>Arizona</t>
  </si>
  <si>
    <t>Edinburgh</t>
  </si>
  <si>
    <t>Pacific Time (US &amp; Canada)</t>
  </si>
  <si>
    <t>https://pbs.twimg.com/profile_banners/105861114/1462033283</t>
  </si>
  <si>
    <t>https://pbs.twimg.com/profile_banners/821135379642257408/1493238155</t>
  </si>
  <si>
    <t>https://pbs.twimg.com/profile_banners/105347801/1481656463</t>
  </si>
  <si>
    <t>https://pbs.twimg.com/profile_banners/967508245/1492669039</t>
  </si>
  <si>
    <t>https://pbs.twimg.com/profile_banners/27671107/1459310453</t>
  </si>
  <si>
    <t>https://pbs.twimg.com/profile_banners/479015872/1367980903</t>
  </si>
  <si>
    <t>https://pbs.twimg.com/profile_banners/822215673812119553/1553098760</t>
  </si>
  <si>
    <t>https://pbs.twimg.com/profile_banners/15966494/1561387807</t>
  </si>
  <si>
    <t>https://pbs.twimg.com/profile_banners/948328566747312128/1566429912</t>
  </si>
  <si>
    <t>https://pbs.twimg.com/profile_banners/1137049453/1550823848</t>
  </si>
  <si>
    <t>https://pbs.twimg.com/profile_banners/62847373/1489502244</t>
  </si>
  <si>
    <t>https://pbs.twimg.com/profile_banners/106891542/1456105060</t>
  </si>
  <si>
    <t>https://pbs.twimg.com/profile_banners/813286/1502508746</t>
  </si>
  <si>
    <t>https://pbs.twimg.com/profile_banners/4594743506/1569270739</t>
  </si>
  <si>
    <t>https://pbs.twimg.com/profile_banners/879711720/1570915503</t>
  </si>
  <si>
    <t>https://pbs.twimg.com/profile_banners/44060322/1573587226</t>
  </si>
  <si>
    <t>https://pbs.twimg.com/profile_banners/1100809549383114752/1551295747</t>
  </si>
  <si>
    <t>https://pbs.twimg.com/profile_banners/10412962/1528820281</t>
  </si>
  <si>
    <t>https://pbs.twimg.com/profile_banners/895754469765468160/1559419327</t>
  </si>
  <si>
    <t>https://pbs.twimg.com/profile_banners/51027123/1551388079</t>
  </si>
  <si>
    <t>https://pbs.twimg.com/profile_banners/222213918/1562170244</t>
  </si>
  <si>
    <t>https://pbs.twimg.com/profile_banners/7030722/1544214830</t>
  </si>
  <si>
    <t>https://pbs.twimg.com/profile_banners/1279421198/1398222763</t>
  </si>
  <si>
    <t>https://pbs.twimg.com/profile_banners/2251265144/1551118008</t>
  </si>
  <si>
    <t>https://pbs.twimg.com/profile_banners/63302020/1545889596</t>
  </si>
  <si>
    <t>https://pbs.twimg.com/profile_banners/2930312581/1427057202</t>
  </si>
  <si>
    <t>https://pbs.twimg.com/profile_banners/3355215892/1535579056</t>
  </si>
  <si>
    <t>https://pbs.twimg.com/profile_banners/216776631/1556544578</t>
  </si>
  <si>
    <t>https://pbs.twimg.com/profile_banners/19051714/1485449735</t>
  </si>
  <si>
    <t>https://pbs.twimg.com/profile_banners/1108393188408979456/1568395408</t>
  </si>
  <si>
    <t>https://pbs.twimg.com/profile_banners/443215941/1411512391</t>
  </si>
  <si>
    <t>https://pbs.twimg.com/profile_banners/19441929/1493622340</t>
  </si>
  <si>
    <t>https://pbs.twimg.com/profile_banners/14316456/1420515214</t>
  </si>
  <si>
    <t>https://pbs.twimg.com/profile_banners/32463464/1448405645</t>
  </si>
  <si>
    <t>https://pbs.twimg.com/profile_banners/2431401547/1407864799</t>
  </si>
  <si>
    <t>https://pbs.twimg.com/profile_banners/14623505/1533797007</t>
  </si>
  <si>
    <t>https://pbs.twimg.com/profile_banners/39108905/1413395921</t>
  </si>
  <si>
    <t>https://pbs.twimg.com/profile_banners/2519609866/1565477143</t>
  </si>
  <si>
    <t>https://pbs.twimg.com/profile_banners/102278356/1437427173</t>
  </si>
  <si>
    <t>https://pbs.twimg.com/profile_banners/864864607587971073/1540833656</t>
  </si>
  <si>
    <t>https://pbs.twimg.com/profile_banners/320508873/1563946625</t>
  </si>
  <si>
    <t>https://pbs.twimg.com/profile_banners/1126188112990883840/1571431700</t>
  </si>
  <si>
    <t>https://pbs.twimg.com/profile_banners/1039158582430724097/1536590133</t>
  </si>
  <si>
    <t>https://pbs.twimg.com/profile_banners/29053204/1546560857</t>
  </si>
  <si>
    <t>https://pbs.twimg.com/profile_banners/15470236/1570614974</t>
  </si>
  <si>
    <t>https://pbs.twimg.com/profile_banners/407414047/1562733682</t>
  </si>
  <si>
    <t>https://pbs.twimg.com/profile_banners/960419202/1568824782</t>
  </si>
  <si>
    <t>https://pbs.twimg.com/profile_banners/890331952087052288/1572616530</t>
  </si>
  <si>
    <t>https://pbs.twimg.com/profile_banners/19687301/1553812140</t>
  </si>
  <si>
    <t>https://pbs.twimg.com/profile_banners/1164516508875264000/1568567063</t>
  </si>
  <si>
    <t>https://pbs.twimg.com/profile_banners/2345984424/1487895689</t>
  </si>
  <si>
    <t>https://pbs.twimg.com/profile_banners/3129536523/1568523570</t>
  </si>
  <si>
    <t>https://pbs.twimg.com/profile_banners/722105750424723456/1536186763</t>
  </si>
  <si>
    <t>https://pbs.twimg.com/profile_banners/776102045518487552/1476907353</t>
  </si>
  <si>
    <t>https://pbs.twimg.com/profile_banners/4711692913/1517868120</t>
  </si>
  <si>
    <t>https://pbs.twimg.com/profile_banners/76764153/1572586003</t>
  </si>
  <si>
    <t>https://pbs.twimg.com/profile_banners/954414739865645056/1555633954</t>
  </si>
  <si>
    <t>https://pbs.twimg.com/profile_banners/254746837/1549223958</t>
  </si>
  <si>
    <t>https://pbs.twimg.com/profile_banners/483295664/1519414190</t>
  </si>
  <si>
    <t>https://pbs.twimg.com/profile_banners/3103795590/1541106146</t>
  </si>
  <si>
    <t>https://pbs.twimg.com/profile_banners/111144639/1566825820</t>
  </si>
  <si>
    <t>https://pbs.twimg.com/profile_banners/1123708799590772736/1566731672</t>
  </si>
  <si>
    <t>https://pbs.twimg.com/profile_banners/1174827770922360832/1568936166</t>
  </si>
  <si>
    <t>https://pbs.twimg.com/profile_banners/769897939716091904/1477553337</t>
  </si>
  <si>
    <t>https://pbs.twimg.com/profile_banners/4272870562/1551271408</t>
  </si>
  <si>
    <t>https://pbs.twimg.com/profile_banners/768103385912446976/1538762611</t>
  </si>
  <si>
    <t>https://pbs.twimg.com/profile_banners/1108927739795513344/1572280136</t>
  </si>
  <si>
    <t>https://pbs.twimg.com/profile_banners/13712572/1542402769</t>
  </si>
  <si>
    <t>https://pbs.twimg.com/profile_banners/4819437417/1567445391</t>
  </si>
  <si>
    <t>https://pbs.twimg.com/profile_banners/164801301/1569872638</t>
  </si>
  <si>
    <t>https://pbs.twimg.com/profile_banners/310967737/1560674959</t>
  </si>
  <si>
    <t>https://pbs.twimg.com/profile_banners/1150208961070751744/1572708889</t>
  </si>
  <si>
    <t>https://pbs.twimg.com/profile_banners/2265227667/1422731754</t>
  </si>
  <si>
    <t>https://pbs.twimg.com/profile_banners/1053680509/1572025611</t>
  </si>
  <si>
    <t>https://pbs.twimg.com/profile_banners/1036404999939678214/1568560487</t>
  </si>
  <si>
    <t>https://pbs.twimg.com/profile_banners/413341089/1569449479</t>
  </si>
  <si>
    <t>https://pbs.twimg.com/profile_banners/880653941020573696/1559433346</t>
  </si>
  <si>
    <t>https://pbs.twimg.com/profile_banners/24508697/1414348340</t>
  </si>
  <si>
    <t>https://pbs.twimg.com/profile_banners/1150608169724502018/1563200882</t>
  </si>
  <si>
    <t>https://pbs.twimg.com/profile_banners/447281701/1564610928</t>
  </si>
  <si>
    <t>https://pbs.twimg.com/profile_banners/1165954088/1555036959</t>
  </si>
  <si>
    <t>https://pbs.twimg.com/profile_banners/906198364345290752/1519888730</t>
  </si>
  <si>
    <t>https://pbs.twimg.com/profile_banners/1018912201720172547/1531764086</t>
  </si>
  <si>
    <t>https://pbs.twimg.com/profile_banners/1116171147807092736/1556810038</t>
  </si>
  <si>
    <t>https://pbs.twimg.com/profile_banners/128367673/1560745189</t>
  </si>
  <si>
    <t>https://pbs.twimg.com/profile_banners/1154875891832545282/1565017563</t>
  </si>
  <si>
    <t>https://pbs.twimg.com/profile_banners/79608637/1564628095</t>
  </si>
  <si>
    <t>https://pbs.twimg.com/profile_banners/486092430/1541360404</t>
  </si>
  <si>
    <t>https://pbs.twimg.com/profile_banners/2668511677/1467877037</t>
  </si>
  <si>
    <t>https://pbs.twimg.com/profile_banners/466123657/1404276558</t>
  </si>
  <si>
    <t>https://pbs.twimg.com/profile_banners/419167891/1570034913</t>
  </si>
  <si>
    <t>https://pbs.twimg.com/profile_banners/752130915220877312/1566064262</t>
  </si>
  <si>
    <t>https://pbs.twimg.com/profile_banners/102696828/1446676446</t>
  </si>
  <si>
    <t>https://pbs.twimg.com/profile_banners/4282431315/1547480922</t>
  </si>
  <si>
    <t>https://pbs.twimg.com/profile_banners/980016460167757830/1539408476</t>
  </si>
  <si>
    <t>https://pbs.twimg.com/profile_banners/2190705152/1482870890</t>
  </si>
  <si>
    <t>https://pbs.twimg.com/profile_banners/1112720453104099329/1569598515</t>
  </si>
  <si>
    <t>https://pbs.twimg.com/profile_banners/978881083/1558138134</t>
  </si>
  <si>
    <t>https://pbs.twimg.com/profile_banners/1097797944022102016/1551935183</t>
  </si>
  <si>
    <t>https://pbs.twimg.com/profile_banners/887992839354937345/1557373321</t>
  </si>
  <si>
    <t>https://pbs.twimg.com/profile_banners/65899339/1384392868</t>
  </si>
  <si>
    <t>https://pbs.twimg.com/profile_banners/21351677/1399505255</t>
  </si>
  <si>
    <t>https://pbs.twimg.com/profile_banners/1006663039620300800/1528852714</t>
  </si>
  <si>
    <t>https://pbs.twimg.com/profile_banners/1586448416/1415369497</t>
  </si>
  <si>
    <t>https://pbs.twimg.com/profile_banners/320964522/1561965142</t>
  </si>
  <si>
    <t>https://pbs.twimg.com/profile_banners/83148423/1476435951</t>
  </si>
  <si>
    <t>https://pbs.twimg.com/profile_banners/261850522/1566344936</t>
  </si>
  <si>
    <t>https://pbs.twimg.com/profile_banners/2973537965/1486438842</t>
  </si>
  <si>
    <t>https://pbs.twimg.com/profile_banners/776839566749790208/1531340053</t>
  </si>
  <si>
    <t>https://pbs.twimg.com/profile_banners/2765257345/1519967920</t>
  </si>
  <si>
    <t>https://pbs.twimg.com/profile_banners/23717266/1488421131</t>
  </si>
  <si>
    <t>https://pbs.twimg.com/profile_banners/428672729/1487160315</t>
  </si>
  <si>
    <t>https://pbs.twimg.com/profile_banners/1164884270067924992/1566576708</t>
  </si>
  <si>
    <t>https://pbs.twimg.com/profile_banners/3105827377/1430965430</t>
  </si>
  <si>
    <t>https://pbs.twimg.com/profile_banners/18377362/1515712773</t>
  </si>
  <si>
    <t>https://pbs.twimg.com/profile_banners/1155312089830961154/1565895968</t>
  </si>
  <si>
    <t>https://pbs.twimg.com/profile_banners/25047962/1411244784</t>
  </si>
  <si>
    <t>https://pbs.twimg.com/profile_banners/1171364715324465153/1568147586</t>
  </si>
  <si>
    <t>https://pbs.twimg.com/profile_banners/747454152238829568/1532845069</t>
  </si>
  <si>
    <t>https://pbs.twimg.com/profile_banners/4861218613/1483412949</t>
  </si>
  <si>
    <t>https://pbs.twimg.com/profile_banners/169617289/1572725872</t>
  </si>
  <si>
    <t>https://pbs.twimg.com/profile_banners/996455705858093056/1569859294</t>
  </si>
  <si>
    <t>https://pbs.twimg.com/profile_banners/2348487433/1572901493</t>
  </si>
  <si>
    <t>https://pbs.twimg.com/profile_banners/1122509872698810368/1560682360</t>
  </si>
  <si>
    <t>https://pbs.twimg.com/profile_banners/1065244706689429504/1569706675</t>
  </si>
  <si>
    <t>https://pbs.twimg.com/profile_banners/511326615/1556116276</t>
  </si>
  <si>
    <t>https://pbs.twimg.com/profile_banners/147821538/1569934392</t>
  </si>
  <si>
    <t>https://pbs.twimg.com/profile_banners/18369812/1533240942</t>
  </si>
  <si>
    <t>https://pbs.twimg.com/profile_banners/23818581/1569857624</t>
  </si>
  <si>
    <t>https://pbs.twimg.com/profile_banners/863540534/1570679274</t>
  </si>
  <si>
    <t>https://pbs.twimg.com/profile_banners/4881047635/1457850377</t>
  </si>
  <si>
    <t>https://pbs.twimg.com/profile_banners/284717575/1411808064</t>
  </si>
  <si>
    <t>https://pbs.twimg.com/profile_banners/826311271070920704/1572783398</t>
  </si>
  <si>
    <t>https://pbs.twimg.com/profile_banners/176838449/1532029864</t>
  </si>
  <si>
    <t>https://pbs.twimg.com/profile_banners/21148487/1559234969</t>
  </si>
  <si>
    <t>https://pbs.twimg.com/profile_banners/1589306918/1569894286</t>
  </si>
  <si>
    <t>https://pbs.twimg.com/profile_banners/562248311/1542351488</t>
  </si>
  <si>
    <t>https://pbs.twimg.com/profile_banners/1091151515732140033/1562756781</t>
  </si>
  <si>
    <t>https://pbs.twimg.com/profile_banners/280233654/1566363771</t>
  </si>
  <si>
    <t>https://pbs.twimg.com/profile_banners/2323138501/1566420767</t>
  </si>
  <si>
    <t>https://pbs.twimg.com/profile_banners/300377616/1528922958</t>
  </si>
  <si>
    <t>https://pbs.twimg.com/profile_banners/64857767/1468466136</t>
  </si>
  <si>
    <t>https://pbs.twimg.com/profile_banners/1924240440/1380750083</t>
  </si>
  <si>
    <t>https://pbs.twimg.com/profile_banners/2763631976/1434241165</t>
  </si>
  <si>
    <t>https://pbs.twimg.com/profile_banners/3389782517/1562103133</t>
  </si>
  <si>
    <t>https://pbs.twimg.com/profile_banners/1066849862824542208/1553882127</t>
  </si>
  <si>
    <t>https://pbs.twimg.com/profile_banners/1018627848/1560212387</t>
  </si>
  <si>
    <t>https://pbs.twimg.com/profile_banners/30075085/1564875824</t>
  </si>
  <si>
    <t>https://pbs.twimg.com/profile_banners/755122186294132736/1479754307</t>
  </si>
  <si>
    <t>https://pbs.twimg.com/profile_banners/1157035195079331840/1564694579</t>
  </si>
  <si>
    <t>https://pbs.twimg.com/profile_banners/1118765217276514305/1555569487</t>
  </si>
  <si>
    <t>https://pbs.twimg.com/profile_banners/313184896/1553878151</t>
  </si>
  <si>
    <t>https://pbs.twimg.com/profile_banners/703973741550669824/1563172289</t>
  </si>
  <si>
    <t>https://pbs.twimg.com/profile_banners/1180261583886401537/1570242210</t>
  </si>
  <si>
    <t>https://pbs.twimg.com/profile_banners/841098504/1551848257</t>
  </si>
  <si>
    <t>https://pbs.twimg.com/profile_banners/20793408/1362178572</t>
  </si>
  <si>
    <t>https://pbs.twimg.com/profile_banners/342188187/1540535751</t>
  </si>
  <si>
    <t>https://pbs.twimg.com/profile_banners/3160245032/1429227835</t>
  </si>
  <si>
    <t>https://pbs.twimg.com/profile_banners/97340076/1445371575</t>
  </si>
  <si>
    <t>https://pbs.twimg.com/profile_banners/234579413/1569155885</t>
  </si>
  <si>
    <t>https://pbs.twimg.com/profile_banners/145320485/1398278046</t>
  </si>
  <si>
    <t>https://pbs.twimg.com/profile_banners/3150022741/1549555288</t>
  </si>
  <si>
    <t>https://pbs.twimg.com/profile_banners/3285900445/1520869041</t>
  </si>
  <si>
    <t>https://pbs.twimg.com/profile_banners/160975647/1560921513</t>
  </si>
  <si>
    <t>https://pbs.twimg.com/profile_banners/451064964/1472527528</t>
  </si>
  <si>
    <t>https://pbs.twimg.com/profile_banners/32226028/1495938950</t>
  </si>
  <si>
    <t>https://pbs.twimg.com/profile_banners/388670244/1569545609</t>
  </si>
  <si>
    <t>https://pbs.twimg.com/profile_banners/23168962/1540340123</t>
  </si>
  <si>
    <t>https://pbs.twimg.com/profile_banners/1347279840/1541703005</t>
  </si>
  <si>
    <t>https://pbs.twimg.com/profile_banners/867208359686098945/1496966443</t>
  </si>
  <si>
    <t>https://pbs.twimg.com/profile_banners/45038642/1395972643</t>
  </si>
  <si>
    <t>https://pbs.twimg.com/profile_banners/712374152573882368/1570110705</t>
  </si>
  <si>
    <t>https://pbs.twimg.com/profile_banners/1311502922/1492836195</t>
  </si>
  <si>
    <t>https://pbs.twimg.com/profile_banners/396009889/1447657547</t>
  </si>
  <si>
    <t>https://pbs.twimg.com/profile_banners/751995455614046208/1555101081</t>
  </si>
  <si>
    <t>https://pbs.twimg.com/profile_banners/43936408/1486512087</t>
  </si>
  <si>
    <t>https://pbs.twimg.com/profile_banners/444903435/1554416014</t>
  </si>
  <si>
    <t>https://pbs.twimg.com/profile_banners/3130710477/1549424034</t>
  </si>
  <si>
    <t>https://pbs.twimg.com/profile_banners/8838722/1527976124</t>
  </si>
  <si>
    <t>https://pbs.twimg.com/profile_banners/18805741/1453668342</t>
  </si>
  <si>
    <t>https://pbs.twimg.com/profile_banners/4549969098/1572213024</t>
  </si>
  <si>
    <t>https://pbs.twimg.com/profile_banners/871776297525137413/1532975077</t>
  </si>
  <si>
    <t>https://pbs.twimg.com/profile_banners/3252743741/1513811907</t>
  </si>
  <si>
    <t>https://pbs.twimg.com/profile_banners/18548221/1573221257</t>
  </si>
  <si>
    <t>https://pbs.twimg.com/profile_banners/1183442183900270595/1571071878</t>
  </si>
  <si>
    <t>https://pbs.twimg.com/profile_banners/1591665583/1531151702</t>
  </si>
  <si>
    <t>https://pbs.twimg.com/profile_banners/1050138003136376832/1572471913</t>
  </si>
  <si>
    <t>https://pbs.twimg.com/profile_banners/58756725/1438184986</t>
  </si>
  <si>
    <t>https://pbs.twimg.com/profile_banners/37877210/1567909099</t>
  </si>
  <si>
    <t>https://pbs.twimg.com/profile_banners/2826633224/1493383623</t>
  </si>
  <si>
    <t>https://pbs.twimg.com/profile_banners/369305907/1565881913</t>
  </si>
  <si>
    <t>https://pbs.twimg.com/profile_banners/1126544382574964736/1570556837</t>
  </si>
  <si>
    <t>https://pbs.twimg.com/profile_banners/16174462/1481482842</t>
  </si>
  <si>
    <t>https://pbs.twimg.com/profile_banners/939336602144215042/1544914452</t>
  </si>
  <si>
    <t>https://pbs.twimg.com/profile_banners/163937334/1534543138</t>
  </si>
  <si>
    <t>https://pbs.twimg.com/profile_banners/22891197/1569018998</t>
  </si>
  <si>
    <t>https://pbs.twimg.com/profile_banners/782990410146799616/1482948470</t>
  </si>
  <si>
    <t>https://pbs.twimg.com/profile_banners/11896762/1481778327</t>
  </si>
  <si>
    <t>https://pbs.twimg.com/profile_banners/20390442/1404692951</t>
  </si>
  <si>
    <t>https://pbs.twimg.com/profile_banners/1055782723082539008/1558040060</t>
  </si>
  <si>
    <t>https://pbs.twimg.com/profile_banners/375061885/1569722228</t>
  </si>
  <si>
    <t>https://pbs.twimg.com/profile_banners/389963034/1572372736</t>
  </si>
  <si>
    <t>https://pbs.twimg.com/profile_banners/48436234/1536172090</t>
  </si>
  <si>
    <t>https://pbs.twimg.com/profile_banners/857081118/1552540836</t>
  </si>
  <si>
    <t>https://pbs.twimg.com/profile_banners/82762694/1489175805</t>
  </si>
  <si>
    <t>https://pbs.twimg.com/profile_banners/3806553495/1571255352</t>
  </si>
  <si>
    <t>https://pbs.twimg.com/profile_banners/2957752774/1560727250</t>
  </si>
  <si>
    <t>https://pbs.twimg.com/profile_banners/731019727/1430678870</t>
  </si>
  <si>
    <t>https://pbs.twimg.com/profile_banners/307901973/1476114069</t>
  </si>
  <si>
    <t>https://pbs.twimg.com/profile_banners/115275690/1367464927</t>
  </si>
  <si>
    <t>https://pbs.twimg.com/profile_banners/108050445/1570906185</t>
  </si>
  <si>
    <t>https://pbs.twimg.com/profile_banners/607340555/1527829354</t>
  </si>
  <si>
    <t>https://pbs.twimg.com/profile_banners/1000102333823496192/1572535800</t>
  </si>
  <si>
    <t>https://pbs.twimg.com/profile_banners/990466449247436801/1558588207</t>
  </si>
  <si>
    <t>https://pbs.twimg.com/profile_banners/882815425951780864/1501471796</t>
  </si>
  <si>
    <t>https://pbs.twimg.com/profile_banners/224460787/1567908628</t>
  </si>
  <si>
    <t>https://pbs.twimg.com/profile_banners/727619898407424000/1517918429</t>
  </si>
  <si>
    <t>https://pbs.twimg.com/profile_banners/88899123/1573424561</t>
  </si>
  <si>
    <t>https://pbs.twimg.com/profile_banners/269394248/1567009629</t>
  </si>
  <si>
    <t>https://pbs.twimg.com/profile_banners/769950987012505600/1551690641</t>
  </si>
  <si>
    <t>https://pbs.twimg.com/profile_banners/2407558717/1526716295</t>
  </si>
  <si>
    <t>https://pbs.twimg.com/profile_banners/199529557/1352050930</t>
  </si>
  <si>
    <t>https://pbs.twimg.com/profile_banners/190451105/1463408394</t>
  </si>
  <si>
    <t>https://pbs.twimg.com/profile_banners/1138338044/1397707446</t>
  </si>
  <si>
    <t>https://pbs.twimg.com/profile_banners/384089729/1569293789</t>
  </si>
  <si>
    <t>https://pbs.twimg.com/profile_banners/109431575/1560895692</t>
  </si>
  <si>
    <t>https://pbs.twimg.com/profile_banners/603109934/1557372551</t>
  </si>
  <si>
    <t>https://pbs.twimg.com/profile_banners/28200119/1522803836</t>
  </si>
  <si>
    <t>https://pbs.twimg.com/profile_banners/1260034405/1501034979</t>
  </si>
  <si>
    <t>https://pbs.twimg.com/profile_banners/19608338/1500315269</t>
  </si>
  <si>
    <t>https://pbs.twimg.com/profile_banners/3195064874/1571728469</t>
  </si>
  <si>
    <t>https://pbs.twimg.com/profile_banners/290029260/1503527519</t>
  </si>
  <si>
    <t>https://pbs.twimg.com/profile_banners/1228186358/1513344857</t>
  </si>
  <si>
    <t>https://pbs.twimg.com/profile_banners/41288354/1415152084</t>
  </si>
  <si>
    <t>https://pbs.twimg.com/profile_banners/58798049/1353417224</t>
  </si>
  <si>
    <t>https://pbs.twimg.com/profile_banners/1016735515/1357990918</t>
  </si>
  <si>
    <t>https://pbs.twimg.com/profile_banners/129392637/1572447015</t>
  </si>
  <si>
    <t>https://pbs.twimg.com/profile_banners/381253909/1571429077</t>
  </si>
  <si>
    <t>https://pbs.twimg.com/profile_banners/14057655/1447304086</t>
  </si>
  <si>
    <t>https://pbs.twimg.com/profile_banners/522390047/1552706053</t>
  </si>
  <si>
    <t>https://pbs.twimg.com/profile_banners/48071427/1558965423</t>
  </si>
  <si>
    <t>https://pbs.twimg.com/profile_banners/356494377/1571162197</t>
  </si>
  <si>
    <t>https://pbs.twimg.com/profile_banners/3152186729/1529601245</t>
  </si>
  <si>
    <t>https://pbs.twimg.com/profile_banners/1559298883/1456954714</t>
  </si>
  <si>
    <t>https://pbs.twimg.com/profile_banners/14811111/1355269316</t>
  </si>
  <si>
    <t>https://pbs.twimg.com/profile_banners/378386602/1520371767</t>
  </si>
  <si>
    <t>https://pbs.twimg.com/profile_banners/9636632/1523560334</t>
  </si>
  <si>
    <t>https://pbs.twimg.com/profile_banners/5392522/1561665789</t>
  </si>
  <si>
    <t>https://pbs.twimg.com/profile_banners/61990571/1426687277</t>
  </si>
  <si>
    <t>id</t>
  </si>
  <si>
    <t>http://abs.twimg.com/images/themes/theme5/bg.gif</t>
  </si>
  <si>
    <t>http://abs.twimg.com/images/themes/theme1/bg.png</t>
  </si>
  <si>
    <t>http://abs.twimg.com/images/themes/theme2/bg.gif</t>
  </si>
  <si>
    <t>http://abs.twimg.com/images/themes/theme9/bg.gif</t>
  </si>
  <si>
    <t>http://abs.twimg.com/images/themes/theme14/bg.gif</t>
  </si>
  <si>
    <t>http://abs.twimg.com/images/themes/theme15/bg.png</t>
  </si>
  <si>
    <t>http://abs.twimg.com/images/themes/theme12/bg.gif</t>
  </si>
  <si>
    <t>http://abs.twimg.com/images/themes/theme10/bg.gif</t>
  </si>
  <si>
    <t>http://abs.twimg.com/images/themes/theme8/bg.gif</t>
  </si>
  <si>
    <t>http://abs.twimg.com/images/themes/theme7/bg.gif</t>
  </si>
  <si>
    <t>http://abs.twimg.com/images/themes/theme3/bg.gif</t>
  </si>
  <si>
    <t>http://abs.twimg.com/images/themes/theme18/bg.gif</t>
  </si>
  <si>
    <t>http://abs.twimg.com/images/themes/theme17/bg.gif</t>
  </si>
  <si>
    <t>http://pbs.twimg.com/profile_background_images/378800000087476945/07b886fa2e428e4c0a6cdea71ec76b13.jpeg</t>
  </si>
  <si>
    <t>http://a0.twimg.com/images/themes/theme1/bg.png</t>
  </si>
  <si>
    <t>http://abs.twimg.com/images/themes/theme19/bg.gif</t>
  </si>
  <si>
    <t>http://abs.twimg.com/images/themes/theme6/bg.gif</t>
  </si>
  <si>
    <t>http://abs.twimg.com/images/themes/theme4/bg.gif</t>
  </si>
  <si>
    <t>http://pbs.twimg.com/profile_images/857329142613688321/HYupqA_P_normal.jpg</t>
  </si>
  <si>
    <t>http://pbs.twimg.com/profile_images/819361864794730496/Za3gY7X0_normal.jpg</t>
  </si>
  <si>
    <t>http://pbs.twimg.com/profile_images/1059888693945630720/yex0Gcbi_normal.jpg</t>
  </si>
  <si>
    <t>http://pbs.twimg.com/profile_images/831214346361507841/3F9Abca8_normal.jpg</t>
  </si>
  <si>
    <t>http://pbs.twimg.com/profile_images/822547732376207360/5g0FC8XX_normal.jpg</t>
  </si>
  <si>
    <t>http://pbs.twimg.com/profile_images/1174373766631215105/Ftdo_ouW_normal.png</t>
  </si>
  <si>
    <t>http://pbs.twimg.com/profile_images/3609239569/003061952dcf9690f762157a0740eb96_normal.png</t>
  </si>
  <si>
    <t>http://pbs.twimg.com/profile_images/783445386375507969/nTv88w7E_normal.jpg</t>
  </si>
  <si>
    <t>http://pbs.twimg.com/profile_images/1097820307388334080/9ddg5F6v_normal.png</t>
  </si>
  <si>
    <t>http://pbs.twimg.com/profile_images/854151673366724608/fawGHaX4_normal.jpg</t>
  </si>
  <si>
    <t>http://pbs.twimg.com/profile_images/500459292781449216/yhdYeWHt_normal.jpeg</t>
  </si>
  <si>
    <t>http://pbs.twimg.com/profile_images/669288095695503360/8zA-lM8h_normal.jpg</t>
  </si>
  <si>
    <t>http://pbs.twimg.com/profile_images/453016282103697408/4iPxSgEa_normal.jpeg</t>
  </si>
  <si>
    <t>http://pbs.twimg.com/profile_images/1166376226287538177/bZGZXeIi_normal.jpg</t>
  </si>
  <si>
    <t>http://pbs.twimg.com/profile_images/976950999653924865/pVnzE4fG_normal.jpg</t>
  </si>
  <si>
    <t>http://pbs.twimg.com/profile_images/1192915447479504897/mjFTem0l_normal.jpg</t>
  </si>
  <si>
    <t>http://pbs.twimg.com/profile_images/1140210583477686273/hhAnQDRd_normal.jpg</t>
  </si>
  <si>
    <t>http://pbs.twimg.com/profile_images/1179016408040005632/5LafgLR4_normal.jpg</t>
  </si>
  <si>
    <t>http://pbs.twimg.com/profile_images/973571146649079810/Fl3R7_7F_normal.jpg</t>
  </si>
  <si>
    <t>http://pbs.twimg.com/profile_images/672036189273120768/4_Esv2H4_normal.jpg</t>
  </si>
  <si>
    <t>http://pbs.twimg.com/profile_images/1143267121859686400/U-_O5Sgn_normal.png</t>
  </si>
  <si>
    <t>http://pbs.twimg.com/profile_images/1178828255161249792/ITwHaT2-_normal.jpg</t>
  </si>
  <si>
    <t>http://pbs.twimg.com/profile_images/1023174038351478784/ZrxjQoP2_normal.jpg</t>
  </si>
  <si>
    <t>http://pbs.twimg.com/profile_images/786376265108365312/U5YQbrYZ_normal.jpg</t>
  </si>
  <si>
    <t>http://pbs.twimg.com/profile_images/423990085822853120/tHCORj6Q_normal.jpeg</t>
  </si>
  <si>
    <t>http://pbs.twimg.com/profile_images/680891883699056640/sk6TOv_6_normal.jpg</t>
  </si>
  <si>
    <t>http://a0.twimg.com/profile_images/19314942/airplane_normal.gif</t>
  </si>
  <si>
    <t>http://pbs.twimg.com/profile_images/1111673242266320896/hkekbegG_normal.jpg</t>
  </si>
  <si>
    <t>http://pbs.twimg.com/profile_images/931547749132124161/rkgyl_aR_normal.jpg</t>
  </si>
  <si>
    <t>http://pbs.twimg.com/profile_images/1157799577652625408/l9Y3VUKd_normal.jpg</t>
  </si>
  <si>
    <t>http://pbs.twimg.com/profile_images/758661461119864833/8GtJeNXp_normal.jpg</t>
  </si>
  <si>
    <t>http://pbs.twimg.com/profile_images/1157041971531149312/fbeKbkmU_normal.jpg</t>
  </si>
  <si>
    <t>http://pbs.twimg.com/profile_images/1118765291062710272/ggOI4wi__normal.jpg</t>
  </si>
  <si>
    <t>http://pbs.twimg.com/profile_images/1111673289116655621/__V4ReCW_normal.jpg</t>
  </si>
  <si>
    <t>http://pbs.twimg.com/profile_images/1120733675317075968/1DaSOLw6_normal.jpg</t>
  </si>
  <si>
    <t>http://pbs.twimg.com/profile_images/588841113609351169/H6QvZWgG_normal.jpg</t>
  </si>
  <si>
    <t>http://pbs.twimg.com/profile_images/633374428097679360/8mjmf234_normal.jpg</t>
  </si>
  <si>
    <t>http://pbs.twimg.com/profile_images/855643127541104640/zd0D0r2D_normal.jpg</t>
  </si>
  <si>
    <t>http://pbs.twimg.com/profile_images/842464347049754624/iiPAd7Qp_normal.jpg</t>
  </si>
  <si>
    <t>http://pbs.twimg.com/profile_images/1102788597415989250/k7xSa-jM_normal.jpg</t>
  </si>
  <si>
    <t>http://pbs.twimg.com/profile_images/718904169105530880/cQNFIJYp_normal.jpg</t>
  </si>
  <si>
    <t>http://pbs.twimg.com/profile_images/1061545613353869315/YcFrSO8g_normal.jpg</t>
  </si>
  <si>
    <t>http://pbs.twimg.com/profile_images/1023997863229939713/letCl-CB_normal.jpg</t>
  </si>
  <si>
    <t>http://pbs.twimg.com/profile_images/923270783253778432/GwEusH4B_normal.jpg</t>
  </si>
  <si>
    <t>http://pbs.twimg.com/profile_images/1166151385571717120/_Ul6BeBz_normal.jpg</t>
  </si>
  <si>
    <t>http://pbs.twimg.com/profile_images/1091916650759290880/Xn92FG-e_normal.jpg</t>
  </si>
  <si>
    <t>http://pbs.twimg.com/profile_images/1190754912491180032/Y6Foo7ci_normal.jpg</t>
  </si>
  <si>
    <t>http://pbs.twimg.com/profile_images/1180337596968259584/9RPUUoSG_normal.jpg</t>
  </si>
  <si>
    <t>http://pbs.twimg.com/profile_images/620685719514689536/bTzdk_Yj_normal.png</t>
  </si>
  <si>
    <t>http://pbs.twimg.com/profile_images/948619307747106816/nidVvZkl_normal.jpg</t>
  </si>
  <si>
    <t>http://pbs.twimg.com/profile_images/719630897394286593/p5w9uwOd_normal.jpg</t>
  </si>
  <si>
    <t>http://pbs.twimg.com/profile_images/1148327122869481472/OW0Z6kA__normal.png</t>
  </si>
  <si>
    <t>http://pbs.twimg.com/profile_images/1094776906715549697/sozI7hSe_normal.jpg</t>
  </si>
  <si>
    <t>http://pbs.twimg.com/profile_images/1141160201795489793/A6wYrl4F_normal.jpg</t>
  </si>
  <si>
    <t>http://pbs.twimg.com/profile_images/1009097162104246272/07rvgUrd_normal.jpg</t>
  </si>
  <si>
    <t>http://pbs.twimg.com/profile_images/844612396991733761/t7mlXdlH_normal.jpg</t>
  </si>
  <si>
    <t>http://pbs.twimg.com/profile_images/1021877773248475137/SuR-kj5N_normal.jpg</t>
  </si>
  <si>
    <t>http://pbs.twimg.com/profile_images/1186158744679436288/OxygtbzW_normal.jpg</t>
  </si>
  <si>
    <t>http://pbs.twimg.com/profile_images/793550877357252608/mpVvA_u8_normal.jpg</t>
  </si>
  <si>
    <t>http://pbs.twimg.com/profile_images/1166363726980767745/KbbgAZA6_normal.jpg</t>
  </si>
  <si>
    <t>Open Twitter Page for This Person</t>
  </si>
  <si>
    <t>https://twitter.com/stevieareuokay</t>
  </si>
  <si>
    <t>https://twitter.com/elcidsunset</t>
  </si>
  <si>
    <t>https://twitter.com/imyourkid</t>
  </si>
  <si>
    <t>https://twitter.com/mollypeckler</t>
  </si>
  <si>
    <t>https://twitter.com/pot_handbook</t>
  </si>
  <si>
    <t>https://twitter.com/daymanforever</t>
  </si>
  <si>
    <t>https://twitter.com/whitehouse</t>
  </si>
  <si>
    <t>https://twitter.com/willienelson</t>
  </si>
  <si>
    <t>https://twitter.com/gmiwhpodcast</t>
  </si>
  <si>
    <t>https://twitter.com/pier__pizza</t>
  </si>
  <si>
    <t>https://twitter.com/napolen</t>
  </si>
  <si>
    <t>https://twitter.com/courtneyblewis</t>
  </si>
  <si>
    <t>https://twitter.com/themrreynolds</t>
  </si>
  <si>
    <t>https://twitter.com/barackobama</t>
  </si>
  <si>
    <t>https://twitter.com/spoke_media</t>
  </si>
  <si>
    <t>https://twitter.com/javierhasse</t>
  </si>
  <si>
    <t>https://twitter.com/benzinga</t>
  </si>
  <si>
    <t>https://twitter.com/bzcannabis</t>
  </si>
  <si>
    <t>https://twitter.com/k122n</t>
  </si>
  <si>
    <t>https://twitter.com/tanveerkalo</t>
  </si>
  <si>
    <t>https://twitter.com/seti_x_</t>
  </si>
  <si>
    <t>https://twitter.com/saadaonline</t>
  </si>
  <si>
    <t>https://twitter.com/anirvan</t>
  </si>
  <si>
    <t>https://twitter.com/mimosaishere</t>
  </si>
  <si>
    <t>https://twitter.com/yeomaine</t>
  </si>
  <si>
    <t>https://twitter.com/jordanpeele</t>
  </si>
  <si>
    <t>https://twitter.com/robbinsgroupllc</t>
  </si>
  <si>
    <t>https://twitter.com/willemneus</t>
  </si>
  <si>
    <t>https://twitter.com/berniesanders</t>
  </si>
  <si>
    <t>https://twitter.com/gpchlorinator</t>
  </si>
  <si>
    <t>https://twitter.com/ras_g</t>
  </si>
  <si>
    <t>https://twitter.com/im_your_kid</t>
  </si>
  <si>
    <t>https://twitter.com/b4f35a2a51f34e1</t>
  </si>
  <si>
    <t>https://twitter.com/sethrogen</t>
  </si>
  <si>
    <t>https://twitter.com/dvsblast</t>
  </si>
  <si>
    <t>https://twitter.com/faceofbass</t>
  </si>
  <si>
    <t>https://twitter.com/incredibowl</t>
  </si>
  <si>
    <t>https://twitter.com/theadamdunnshow</t>
  </si>
  <si>
    <t>https://twitter.com/andrewsteven</t>
  </si>
  <si>
    <t>https://twitter.com/modemmex</t>
  </si>
  <si>
    <t>https://twitter.com/kelly_petch</t>
  </si>
  <si>
    <t>https://twitter.com/nathzjason110</t>
  </si>
  <si>
    <t>https://twitter.com/zoesaldana</t>
  </si>
  <si>
    <t>https://twitter.com/artsupport10</t>
  </si>
  <si>
    <t>https://twitter.com/estherlamarr</t>
  </si>
  <si>
    <t>https://twitter.com/daniel_oladipo7</t>
  </si>
  <si>
    <t>https://twitter.com/prestoneli2</t>
  </si>
  <si>
    <t>https://twitter.com/pikachuevie</t>
  </si>
  <si>
    <t>https://twitter.com/knimbis</t>
  </si>
  <si>
    <t>https://twitter.com/jamie1km</t>
  </si>
  <si>
    <t>https://twitter.com/schnizzzle</t>
  </si>
  <si>
    <t>https://twitter.com/johnjohnboy721</t>
  </si>
  <si>
    <t>https://twitter.com/beseofficial</t>
  </si>
  <si>
    <t>https://twitter.com/goombata</t>
  </si>
  <si>
    <t>https://twitter.com/anticlmax1</t>
  </si>
  <si>
    <t>https://twitter.com/christellmarjo</t>
  </si>
  <si>
    <t>https://twitter.com/katerickey5</t>
  </si>
  <si>
    <t>https://twitter.com/goob_irl</t>
  </si>
  <si>
    <t>https://twitter.com/nalabear420</t>
  </si>
  <si>
    <t>https://twitter.com/queenleclerc</t>
  </si>
  <si>
    <t>https://twitter.com/jamesmcewan2016</t>
  </si>
  <si>
    <t>https://twitter.com/the_jenr</t>
  </si>
  <si>
    <t>https://twitter.com/cookhm81</t>
  </si>
  <si>
    <t>https://twitter.com/javierlavadogo1</t>
  </si>
  <si>
    <t>https://twitter.com/bluedragon97216</t>
  </si>
  <si>
    <t>https://twitter.com/vito_c_a</t>
  </si>
  <si>
    <t>https://twitter.com/rociosan1303</t>
  </si>
  <si>
    <t>https://twitter.com/lalo1979</t>
  </si>
  <si>
    <t>https://twitter.com/le_mortel_noir</t>
  </si>
  <si>
    <t>https://twitter.com/starladyqvill</t>
  </si>
  <si>
    <t>https://twitter.com/titanprime8</t>
  </si>
  <si>
    <t>https://twitter.com/orgmastron</t>
  </si>
  <si>
    <t>https://twitter.com/rudy__phelps</t>
  </si>
  <si>
    <t>https://twitter.com/jessenr42502751</t>
  </si>
  <si>
    <t>https://twitter.com/dominikharb1</t>
  </si>
  <si>
    <t>https://twitter.com/mariotardon</t>
  </si>
  <si>
    <t>https://twitter.com/keekokhan</t>
  </si>
  <si>
    <t>https://twitter.com/theamazingniko</t>
  </si>
  <si>
    <t>https://twitter.com/stemmy2</t>
  </si>
  <si>
    <t>https://twitter.com/kazv27</t>
  </si>
  <si>
    <t>https://twitter.com/ljs214</t>
  </si>
  <si>
    <t>https://twitter.com/fairywitchgirl</t>
  </si>
  <si>
    <t>https://twitter.com/drocktrot</t>
  </si>
  <si>
    <t>https://twitter.com/blasnavara</t>
  </si>
  <si>
    <t>https://twitter.com/iamdavidalves</t>
  </si>
  <si>
    <t>https://twitter.com/cru182</t>
  </si>
  <si>
    <t>https://twitter.com/lilyshelp1</t>
  </si>
  <si>
    <t>https://twitter.com/cotyfour0</t>
  </si>
  <si>
    <t>https://twitter.com/humanxtrashcan</t>
  </si>
  <si>
    <t>https://twitter.com/redwood87</t>
  </si>
  <si>
    <t>https://twitter.com/tamika44135676</t>
  </si>
  <si>
    <t>https://twitter.com/captnoobiepants</t>
  </si>
  <si>
    <t>https://twitter.com/zoesaldanafanp</t>
  </si>
  <si>
    <t>https://twitter.com/joserivera613</t>
  </si>
  <si>
    <t>https://twitter.com/thedullahman1</t>
  </si>
  <si>
    <t>https://twitter.com/footietwits</t>
  </si>
  <si>
    <t>https://twitter.com/mrandremarc</t>
  </si>
  <si>
    <t>https://twitter.com/monkeymasuda</t>
  </si>
  <si>
    <t>https://twitter.com/estefan02360596</t>
  </si>
  <si>
    <t>https://twitter.com/jorgeovallep</t>
  </si>
  <si>
    <t>https://twitter.com/glenny1016</t>
  </si>
  <si>
    <t>https://twitter.com/betuelmorales</t>
  </si>
  <si>
    <t>https://twitter.com/dephdareaper</t>
  </si>
  <si>
    <t>https://twitter.com/highergtv</t>
  </si>
  <si>
    <t>https://twitter.com/jdot_bd</t>
  </si>
  <si>
    <t>https://twitter.com/jerzv</t>
  </si>
  <si>
    <t>https://twitter.com/diangelobiaa</t>
  </si>
  <si>
    <t>https://twitter.com/laketahoevibes</t>
  </si>
  <si>
    <t>https://twitter.com/jeison361hd</t>
  </si>
  <si>
    <t>https://twitter.com/jebition</t>
  </si>
  <si>
    <t>https://twitter.com/india09281978</t>
  </si>
  <si>
    <t>https://twitter.com/starseedacademy</t>
  </si>
  <si>
    <t>https://twitter.com/jgarmanns</t>
  </si>
  <si>
    <t>https://twitter.com/a0giri_</t>
  </si>
  <si>
    <t>https://twitter.com/rohirrimaltun</t>
  </si>
  <si>
    <t>https://twitter.com/itsmechula</t>
  </si>
  <si>
    <t>https://twitter.com/jdanyq</t>
  </si>
  <si>
    <t>https://twitter.com/misskreyol</t>
  </si>
  <si>
    <t>https://twitter.com/zombogombo</t>
  </si>
  <si>
    <t>https://twitter.com/thegeekacademy_</t>
  </si>
  <si>
    <t>https://twitter.com/zoesaledana</t>
  </si>
  <si>
    <t>https://twitter.com/ben_cormican</t>
  </si>
  <si>
    <t>https://twitter.com/brett_dakin</t>
  </si>
  <si>
    <t>https://twitter.com/dylanbrickner</t>
  </si>
  <si>
    <t>https://twitter.com/emmzlayy</t>
  </si>
  <si>
    <t>https://twitter.com/dylannicely</t>
  </si>
  <si>
    <t>https://twitter.com/jergmehoff</t>
  </si>
  <si>
    <t>https://twitter.com/parks_emily_</t>
  </si>
  <si>
    <t>https://twitter.com/blacky9115</t>
  </si>
  <si>
    <t>https://twitter.com/djmattmuzik</t>
  </si>
  <si>
    <t>https://twitter.com/ajustphaight</t>
  </si>
  <si>
    <t>https://twitter.com/perupotprincess</t>
  </si>
  <si>
    <t>https://twitter.com/hampanyheter</t>
  </si>
  <si>
    <t>https://twitter.com/miguelnoble</t>
  </si>
  <si>
    <t>https://twitter.com/lil_jrice</t>
  </si>
  <si>
    <t>https://twitter.com/jason_pdx</t>
  </si>
  <si>
    <t>https://twitter.com/chanceknits</t>
  </si>
  <si>
    <t>https://twitter.com/animeprincess06</t>
  </si>
  <si>
    <t>https://twitter.com/osujace</t>
  </si>
  <si>
    <t>https://twitter.com/roshamhany</t>
  </si>
  <si>
    <t>https://twitter.com/mschrn</t>
  </si>
  <si>
    <t>https://twitter.com/wolfiememes</t>
  </si>
  <si>
    <t>https://twitter.com/wolfiecomedy</t>
  </si>
  <si>
    <t>https://twitter.com/kelitos_way</t>
  </si>
  <si>
    <t>https://twitter.com/wangpup__</t>
  </si>
  <si>
    <t>https://twitter.com/hrnsxj</t>
  </si>
  <si>
    <t>https://twitter.com/mara_liz_</t>
  </si>
  <si>
    <t>https://twitter.com/palmafinserv</t>
  </si>
  <si>
    <t>https://twitter.com/jmcoss2</t>
  </si>
  <si>
    <t>https://twitter.com/leafly</t>
  </si>
  <si>
    <t>https://twitter.com/high_times_mag</t>
  </si>
  <si>
    <t>https://twitter.com/vice</t>
  </si>
  <si>
    <t>https://twitter.com/justlikeanovel</t>
  </si>
  <si>
    <t>https://twitter.com/wmcannabis</t>
  </si>
  <si>
    <t>https://twitter.com/moroneyes</t>
  </si>
  <si>
    <t>https://twitter.com/mjcrjdrvrsoonrf</t>
  </si>
  <si>
    <t>https://twitter.com/zoewilder</t>
  </si>
  <si>
    <t>https://twitter.com/forceghostbrad</t>
  </si>
  <si>
    <t>https://twitter.com/puffco</t>
  </si>
  <si>
    <t>https://twitter.com/laganjaestranja</t>
  </si>
  <si>
    <t>https://twitter.com/hail_mary_j</t>
  </si>
  <si>
    <t>https://twitter.com/jaredeasley</t>
  </si>
  <si>
    <t>https://twitter.com/podcastmovement</t>
  </si>
  <si>
    <t>https://twitter.com/bigthumbterry</t>
  </si>
  <si>
    <t>https://twitter.com/tommychong</t>
  </si>
  <si>
    <t>https://twitter.com/gettingdoug</t>
  </si>
  <si>
    <t>https://twitter.com/corralvalerie</t>
  </si>
  <si>
    <t>https://twitter.com/mgretailer</t>
  </si>
  <si>
    <t>https://twitter.com/gla</t>
  </si>
  <si>
    <t>https://twitter.com/doubleblindmag</t>
  </si>
  <si>
    <t>https://twitter.com/jimbelushi</t>
  </si>
  <si>
    <t>https://twitter.com/misstabstevens</t>
  </si>
  <si>
    <t>https://twitter.com/gldleaf</t>
  </si>
  <si>
    <t>https://twitter.com/bloomfarmscbd</t>
  </si>
  <si>
    <t>https://twitter.com/petnesscbd</t>
  </si>
  <si>
    <t>https://twitter.com/nicotortorella</t>
  </si>
  <si>
    <t>https://twitter.com/makeandmary</t>
  </si>
  <si>
    <t>https://twitter.com/britneyultra</t>
  </si>
  <si>
    <t>https://twitter.com/inez992</t>
  </si>
  <si>
    <t>https://twitter.com/alyssa_jezelle</t>
  </si>
  <si>
    <t>https://twitter.com/samtuthill</t>
  </si>
  <si>
    <t>https://twitter.com/toddcastpodcast</t>
  </si>
  <si>
    <t>https://twitter.com/nonnamarijuana</t>
  </si>
  <si>
    <t>https://twitter.com/wammsantacruz</t>
  </si>
  <si>
    <t>https://twitter.com/detroitdeedee</t>
  </si>
  <si>
    <t>https://twitter.com/djmightymi</t>
  </si>
  <si>
    <t>https://twitter.com/gabrus</t>
  </si>
  <si>
    <t>https://twitter.com/wwntfcd</t>
  </si>
  <si>
    <t>https://twitter.com/lkfuehrerjr</t>
  </si>
  <si>
    <t>https://twitter.com/headgum</t>
  </si>
  <si>
    <t>https://twitter.com/jacobfitzroy</t>
  </si>
  <si>
    <t>https://twitter.com/dooshbagazine</t>
  </si>
  <si>
    <t>https://twitter.com/ron_spaced</t>
  </si>
  <si>
    <t>https://twitter.com/heresaprotip</t>
  </si>
  <si>
    <t>https://twitter.com/dutchmass</t>
  </si>
  <si>
    <t>https://twitter.com/nikkiallenpoe</t>
  </si>
  <si>
    <t>https://twitter.com/frostypeaches</t>
  </si>
  <si>
    <t>https://twitter.com/stillill1187</t>
  </si>
  <si>
    <t>https://twitter.com/ftmb_podcast</t>
  </si>
  <si>
    <t>https://twitter.com/freedomisgreen</t>
  </si>
  <si>
    <t>https://twitter.com/jdiaz103169</t>
  </si>
  <si>
    <t>https://twitter.com/trezz718</t>
  </si>
  <si>
    <t>https://twitter.com/robertabertric1</t>
  </si>
  <si>
    <t>https://twitter.com/cannabisencyclo</t>
  </si>
  <si>
    <t>https://twitter.com/even_pete</t>
  </si>
  <si>
    <t>https://twitter.com/imtooeffinghigh</t>
  </si>
  <si>
    <t>https://twitter.com/jmazz1111</t>
  </si>
  <si>
    <t>https://twitter.com/elisemcd420</t>
  </si>
  <si>
    <t>https://twitter.com/civilized_life</t>
  </si>
  <si>
    <t>https://twitter.com/bruvs</t>
  </si>
  <si>
    <t>https://twitter.com/alexhalperin</t>
  </si>
  <si>
    <t>https://twitter.com/weedweeknews</t>
  </si>
  <si>
    <t>https://twitter.com/jordanharbinger</t>
  </si>
  <si>
    <t>https://twitter.com/thepitchshow</t>
  </si>
  <si>
    <t>https://twitter.com/thealicemoon</t>
  </si>
  <si>
    <t>https://twitter.com/dougbenson</t>
  </si>
  <si>
    <t>https://twitter.com/mazedaakter2</t>
  </si>
  <si>
    <t>https://twitter.com/96584400b</t>
  </si>
  <si>
    <t>https://twitter.com/celestiedbestie</t>
  </si>
  <si>
    <t>https://twitter.com/groovyshally</t>
  </si>
  <si>
    <t>https://twitter.com/pppaly</t>
  </si>
  <si>
    <t>https://twitter.com/mazzkhaos</t>
  </si>
  <si>
    <t>https://twitter.com/ssssss2knocks</t>
  </si>
  <si>
    <t>https://twitter.com/willyt_ribbs</t>
  </si>
  <si>
    <t>https://twitter.com/chocolatemommy_</t>
  </si>
  <si>
    <t>https://twitter.com/warrenbobrow1</t>
  </si>
  <si>
    <t>https://twitter.com/weedandgrub</t>
  </si>
  <si>
    <t>https://twitter.com/thisismaryjane_</t>
  </si>
  <si>
    <t>https://twitter.com/glazerboohoohoo</t>
  </si>
  <si>
    <t>https://twitter.com/canna_media</t>
  </si>
  <si>
    <t>https://twitter.com/leland_rad</t>
  </si>
  <si>
    <t>https://twitter.com/badlin</t>
  </si>
  <si>
    <t>https://twitter.com/davidrdowns</t>
  </si>
  <si>
    <t>https://twitter.com/randieseljay</t>
  </si>
  <si>
    <t>https://twitter.com/vinniechant</t>
  </si>
  <si>
    <t>https://twitter.com/pinballdreams</t>
  </si>
  <si>
    <t>https://twitter.com/applepodcasts</t>
  </si>
  <si>
    <t>https://twitter.com/weare_campfire</t>
  </si>
  <si>
    <t>https://twitter.com/cheechmarin</t>
  </si>
  <si>
    <t>https://twitter.com/gmiwh</t>
  </si>
  <si>
    <t>https://twitter.com/viceland</t>
  </si>
  <si>
    <t>https://twitter.com/derekm07</t>
  </si>
  <si>
    <t>https://twitter.com/rx_lxxv</t>
  </si>
  <si>
    <t>https://twitter.com/charluv2011</t>
  </si>
  <si>
    <t>https://twitter.com/medmarijuanabiz</t>
  </si>
  <si>
    <t>https://twitter.com/sir_blobfish</t>
  </si>
  <si>
    <t>https://twitter.com/kylemace22</t>
  </si>
  <si>
    <t>https://twitter.com/heinschristian</t>
  </si>
  <si>
    <t>https://twitter.com/zoesbrasill</t>
  </si>
  <si>
    <t>https://twitter.com/saiyanmarley</t>
  </si>
  <si>
    <t>https://twitter.com/littlemisspoops</t>
  </si>
  <si>
    <t>https://twitter.com/praveween</t>
  </si>
  <si>
    <t>https://twitter.com/timchamberlain</t>
  </si>
  <si>
    <t>https://twitter.com/oleraflores</t>
  </si>
  <si>
    <t>https://twitter.com/coralreefer420</t>
  </si>
  <si>
    <t>https://twitter.com/davidchiarelli</t>
  </si>
  <si>
    <t>https://twitter.com/wesstubbs</t>
  </si>
  <si>
    <t>https://twitter.com/sakenaribena</t>
  </si>
  <si>
    <t>https://twitter.com/therealljohnny1</t>
  </si>
  <si>
    <t>https://twitter.com/brownbearballin</t>
  </si>
  <si>
    <t>https://twitter.com/simmithinks</t>
  </si>
  <si>
    <t>https://twitter.com/ck1gamer</t>
  </si>
  <si>
    <t>https://twitter.com/nor_cotics</t>
  </si>
  <si>
    <t>https://twitter.com/sundancek1d</t>
  </si>
  <si>
    <t>https://twitter.com/majicjuan24</t>
  </si>
  <si>
    <t>https://twitter.com/cavwins</t>
  </si>
  <si>
    <t>https://twitter.com/kamikazejose</t>
  </si>
  <si>
    <t>https://twitter.com/manishakrishnan</t>
  </si>
  <si>
    <t>https://twitter.com/mcdaintbq</t>
  </si>
  <si>
    <t>https://twitter.com/princesskreet</t>
  </si>
  <si>
    <t>https://twitter.com/alyciajones1</t>
  </si>
  <si>
    <t>https://twitter.com/smilingwarrior7</t>
  </si>
  <si>
    <t>https://twitter.com/hixxon09</t>
  </si>
  <si>
    <t>https://twitter.com/vocnederland</t>
  </si>
  <si>
    <t>https://twitter.com/javitall</t>
  </si>
  <si>
    <t>https://twitter.com/john_kenney</t>
  </si>
  <si>
    <t>https://twitter.com/apaintedlyfe</t>
  </si>
  <si>
    <t>https://twitter.com/blackowt</t>
  </si>
  <si>
    <t>https://twitter.com/dominiquekdoug1</t>
  </si>
  <si>
    <t>https://twitter.com/hermansjoep</t>
  </si>
  <si>
    <t>https://twitter.com/tbaykinetics</t>
  </si>
  <si>
    <t>https://twitter.com/faisalejaz</t>
  </si>
  <si>
    <t>https://twitter.com/kendranicholson</t>
  </si>
  <si>
    <t>https://twitter.com/rebeccasaah</t>
  </si>
  <si>
    <t>https://twitter.com/drjkhokhar</t>
  </si>
  <si>
    <t>https://twitter.com/ericvondran</t>
  </si>
  <si>
    <t>https://twitter.com/icebergslim1047</t>
  </si>
  <si>
    <t>https://twitter.com/supercottrell</t>
  </si>
  <si>
    <t>https://twitter.com/kcrw</t>
  </si>
  <si>
    <t>https://twitter.com/npr</t>
  </si>
  <si>
    <t>https://twitter.com/jaymansays</t>
  </si>
  <si>
    <t>stevieareuokay
@ImYourKid @elcidsunset RT @ImYourKid:
Look we been on hunger strike since
the last https://t.co/eDO2UpK3d6
come to @elcidsunset this Wednesday
at 7pm and feed us, please. @ El
Cid on Sunset https://t.co/88rgeXCWsO</t>
  </si>
  <si>
    <t xml:space="preserve">elcidsunset
</t>
  </si>
  <si>
    <t xml:space="preserve">imyourkid
</t>
  </si>
  <si>
    <t>mollypeckler
One of our favorite podcasts is
returning for a second season TOMORROW!
Congrats @pot_handbook and @ImYourKid!
Can’t wait to celebrate _xD83D__xDD25_ https://t.co/SuiobDuzus</t>
  </si>
  <si>
    <t>pot_handbook
Left: Me (@pot_handbook) at @wammSantaCruz
medical cannabis garden--circa
2015. Right: @ImYourKid w/ @NonnaMarijuana
and @CorralValerie from Bong Appetit
Find out how these 2 women + WAMM
took down the DEA on our podcast
"Great Moments in Weed History"
https://t.co/c6Ikeu0fQo https://t.co/YtGYXLptkr</t>
  </si>
  <si>
    <t>daymanforever
@ImYourKid @WillieNelson @WhiteHouse
@gmiwhpodcast #TeachPeople</t>
  </si>
  <si>
    <t xml:space="preserve">whitehouse
</t>
  </si>
  <si>
    <t xml:space="preserve">willienelson
</t>
  </si>
  <si>
    <t>gmiwhpodcast
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t>
  </si>
  <si>
    <t>pier__pizza
@ImYourKid @Napolen @napolen care
to comment?</t>
  </si>
  <si>
    <t xml:space="preserve">napolen
</t>
  </si>
  <si>
    <t>courtneyblewis
@ImYourKid Now, this is some religion
I can get behind.</t>
  </si>
  <si>
    <t>themrreynolds
So excited @gmiwhpodcast is back!
Such a fun, witty, intelligent
show about WEED &amp;amp; I couldn’t
be more excited for @spoke_media
to be producing this with @ImYourKid
&amp;amp; @pot_handbook!! Check out
S2-Ep1 on @BarackObama’s relationship
with cannabis https://t.co/4gdORY7DYv</t>
  </si>
  <si>
    <t xml:space="preserve">barackobama
</t>
  </si>
  <si>
    <t>spoke_media
RT @spoke_media: Check out @ImYourKid
on the latest episode of @weedandgrub!
He talks to @thisismaryjane_ and
@glazerboohoohoo about @gmiwh…</t>
  </si>
  <si>
    <t>javierhasse
Season 2 Of 'Great Moments In #Weed
History' Podcast Launches Today
Read about it in my latest @Benzinga
#Cannabis story ft. @gmiwhpodcast,
Abdullah (@imyourkid) &amp;amp; Bean
(@pot_handbook) #BZCannabis $AAPL
https://t.co/8gC7pGRQJy</t>
  </si>
  <si>
    <t xml:space="preserve">benzinga
</t>
  </si>
  <si>
    <t>bzcannabis
RT @JavierHasse: Season 2 Of 'Great
Moments In #Weed History' Podcast
Launches Today Read about it in
my latest @Benzinga #Cannabis story
f…</t>
  </si>
  <si>
    <t>k122n
RT @gmiwhpodcast: Big news! We're
back w/ Season 2, now part of the
@spoke_media family. @imyourkid
&amp;amp; @pot_handbook educate &amp;amp;
entertain wit…</t>
  </si>
  <si>
    <t>tanveerkalo
RT @SAADAonline: SAADA's newest
Tides article features an interview
with one of our "Revolution Remix"
performers, @SETI_X_ by @ImYourKid.…</t>
  </si>
  <si>
    <t>seti_x_
RT @SAADAonline: SAADA's newest
Tides article features an interview
with one of our "Revolution Remix"
performers, @SETI_X_ by @ImYourKid.…</t>
  </si>
  <si>
    <t>saadaonline
SAADA's newest Tides article features
an interview with one of our "Revolution
Remix" performers, @SETI_X_ by
@ImYourKid. Read about Mandeep's
journey in 'Brown Skin Rebel':
https://t.co/fJfZz1DhiB https://t.co/qRkAsjNkGY</t>
  </si>
  <si>
    <t>anirvan
RT @SAADAonline: SAADA's newest
Tides article features an interview
with one of our "Revolution Remix"
performers, @SETI_X_ by @ImYourKid.…</t>
  </si>
  <si>
    <t>mimosaishere
RT @SAADAonline: SAADA's newest
Tides article features an interview
with one of our "Revolution Remix"
performers, @SETI_X_ by @ImYourKid.…</t>
  </si>
  <si>
    <t>yeomaine
@pot_handbook @BarackObama @ImYourKid
@JordanPeele 4:20 long, niiiice...</t>
  </si>
  <si>
    <t xml:space="preserve">jordanpeele
</t>
  </si>
  <si>
    <t>robbinsgroupllc
RT @pot_handbook: I hosted this
video about @BarackObama's weed
years in Hawaii to promote the
Season 2 premiere of my "Great
Moments in We…</t>
  </si>
  <si>
    <t>willemneus
@ImYourKid @BernieSanders I digged
you on Vice dude. Its a humble
thing to do what you did and leave
them for the reasons you did. I'm
telling you amigo, check out Andrew
Yang. I was a Bernie guy in 2016,
Yang is my boy now.</t>
  </si>
  <si>
    <t xml:space="preserve">berniesanders
</t>
  </si>
  <si>
    <t>gpchlorinator
@ImYourKid @SETI_X_ @Ras_G Man
I miss you on bong appetit</t>
  </si>
  <si>
    <t xml:space="preserve">ras_g
</t>
  </si>
  <si>
    <t>im_your_kid
✉️ 킫스크 _xD83D__xDCEC_ https://t.co/H9RJO5sx24
https://t.co/H9RJO5sx24 https://t.co/H9RJO5sx24</t>
  </si>
  <si>
    <t>b4f35a2a51f34e1
#Repost @imyourkid ・・・ What a fantastic
idea. Thank you @sethrogen . Let’s
get expungin’ expungementweek https://t.co/3qs7IMUEFR</t>
  </si>
  <si>
    <t xml:space="preserve">sethrogen
</t>
  </si>
  <si>
    <t>dvsblast
@ImYourKid they were doing WEED???
ohhhh shit that movie make mad
sense now</t>
  </si>
  <si>
    <t>faceofbass
If you have never checked out the
podcast I work on The @adamdunnshow
then this week is a good time to
check in. We have @imyourkid and
@ryanextracted and it's on and
poppin at 4:20pm MT Friday hit
up https://t.co/Mn6MCkLftc (link
in bio) subscribe and … https://t.co/IzXsj7pFJN
https://t.co/12C1ytucMz</t>
  </si>
  <si>
    <t xml:space="preserve">incredibowl
</t>
  </si>
  <si>
    <t xml:space="preserve">theadamdunnshow
</t>
  </si>
  <si>
    <t>andrewsteven
Thanks for fun night @imyourkid.
https://t.co/rmIbZfEa1Y https://t.co/yIF2OC3t52</t>
  </si>
  <si>
    <t>modemmex
@ImYourKid So glad you’re back
brother!!!</t>
  </si>
  <si>
    <t>kelly_petch
@ImYourKid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t>
  </si>
  <si>
    <t>nathzjason110
RT @zoesaldana: Human beings have
been using cannabis for thousands
of years. Yet it’s illegal in most
of the world, including right here
i…</t>
  </si>
  <si>
    <t>zoesaldana
Human beings have been using cannabis
for thousands of years. Yet it’s
illegal in most of the world, including
right here in the U.S. So how did
we get here? Abdullah Saeed @ImYourKid
breaks it all down in BESE Explains.
Watch it now on @beseofficial https://t.co/fdttpEECrA</t>
  </si>
  <si>
    <t>artsupport10
RT @zoesaldana: Human beings have
been using cannabis for thousands
of years. Yet it’s illegal in most
of the world, including right here
i…</t>
  </si>
  <si>
    <t>estherlamarr
RT @zoesaldana: Human beings have
been using cannabis for thousands
of years. Yet it’s illegal in most
of the world, including right here
i…</t>
  </si>
  <si>
    <t>daniel_oladipo7
RT @zoesaldana: Human beings have
been using cannabis for thousands
of years. Yet it’s illegal in most
of the world, including right here
i…</t>
  </si>
  <si>
    <t>prestoneli2
RT @zoesaldana: Human beings have
been using cannabis for thousands
of years. Yet it’s illegal in most
of the world, including right here
i…</t>
  </si>
  <si>
    <t>pikachuevie
RT @zoesaldana: Human beings have
been using cannabis for thousands
of years. Yet it’s illegal in most
of the world, including right here
i…</t>
  </si>
  <si>
    <t>knimbis
RT @zoesaldana: Human beings have
been using cannabis for thousands
of years. Yet it’s illegal in most
of the world, including right here
i…</t>
  </si>
  <si>
    <t>jamie1km
RT @zoesaldana: Human beings have
been using cannabis for thousands
of years. Yet it’s illegal in most
of the world, including right here
i…</t>
  </si>
  <si>
    <t>schnizzzle
RT @zoesaldana: Human beings have
been using cannabis for thousands
of years. Yet it’s illegal in most
of the world, including right here
i…</t>
  </si>
  <si>
    <t>johnjohnboy721
@zoesaldana @ImYourKid @beseofficial
It's illegal because the government
don't want relaxed chilled out
people , they want us running around
stressed to keep up the medical
bills . Too much thinking when
your stoned, people might begin
to realise we are slaves.</t>
  </si>
  <si>
    <t>beseofficial
Some people in the U.S. are calling
for the word "marijuana" to be
cancelled because of its racist
origins against Mexican immigrants.
Watch @imyourkid tell us all about
it in this episode of BESE Explains.
https://t.co/pnEx5VUyTg</t>
  </si>
  <si>
    <t>goombata
RT @zoesaldana: Human beings have
been using cannabis for thousands
of years. Yet it’s illegal in most
of the world, including right here
i…</t>
  </si>
  <si>
    <t>anticlmax1
@zoesaldana @ImYourKid @beseofficial
Es increíble que una planta sea
ilegal !!! Acá tomando matesito
!!!</t>
  </si>
  <si>
    <t>christellmarjo
RT @zoesaldana: Human beings have
been using cannabis for thousands
of years. Yet it’s illegal in most
of the world, including right here
i…</t>
  </si>
  <si>
    <t>katerickey5
RT @zoesaldana: Human beings have
been using cannabis for thousands
of years. Yet it’s illegal in most
of the world, including right here
i…</t>
  </si>
  <si>
    <t>goob_irl
RT @zoesaldana: Human beings have
been using cannabis for thousands
of years. Yet it’s illegal in most
of the world, including right here
i…</t>
  </si>
  <si>
    <t>nalabear420
RT @zoesaldana: Human beings have
been using cannabis for thousands
of years. Yet it’s illegal in most
of the world, including right here
i…</t>
  </si>
  <si>
    <t>queenleclerc
RT @zoesaldana: Human beings have
been using cannabis for thousands
of years. Yet it’s illegal in most
of the world, including right here
i…</t>
  </si>
  <si>
    <t>jamesmcewan2016
@zoesaldana @ImYourKid @beseofficial
Death penalty has been used for
thousands of yrs, so thank you
for your support of that too</t>
  </si>
  <si>
    <t>the_jenr
@JamesMcEwan2016 @zoesaldana @ImYourKid
@beseofficial Weird</t>
  </si>
  <si>
    <t>cookhm81
RT @zoesaldana: Human beings have
been using cannabis for thousands
of years. Yet it’s illegal in most
of the world, including right here
i…</t>
  </si>
  <si>
    <t>javierlavadogo1
RT @zoesaldana: Human beings have
been using cannabis for thousands
of years. Yet it’s illegal in most
of the world, including right here
i…</t>
  </si>
  <si>
    <t>bluedragon97216
RT @zoesaldana: Human beings have
been using cannabis for thousands
of years. Yet it’s illegal in most
of the world, including right here
i…</t>
  </si>
  <si>
    <t>vito_c_a
RT @zoesaldana: Human beings have
been using cannabis for thousands
of years. Yet it’s illegal in most
of the world, including right here
i…</t>
  </si>
  <si>
    <t>rociosan1303
RT @zoesaldana: Human beings have
been using cannabis for thousands
of years. Yet it’s illegal in most
of the world, including right here
i…</t>
  </si>
  <si>
    <t>lalo1979
RT @zoesaldana: Human beings have
been using cannabis for thousands
of years. Yet it’s illegal in most
of the world, including right here
i…</t>
  </si>
  <si>
    <t>le_mortel_noir
RT @zoesaldana: Human beings have
been using cannabis for thousands
of years. Yet it’s illegal in most
of the world, including right here
i…</t>
  </si>
  <si>
    <t>starladyqvill
RT @zoesaldana: Human beings have
been using cannabis for thousands
of years. Yet it’s illegal in most
of the world, including right here
i…</t>
  </si>
  <si>
    <t>titanprime8
RT @zoesaldana: Human beings have
been using cannabis for thousands
of years. Yet it’s illegal in most
of the world, including right here
i…</t>
  </si>
  <si>
    <t>orgmastron
RT @zoesaldana: Human beings have
been using cannabis for thousands
of years. Yet it’s illegal in most
of the world, including right here
i…</t>
  </si>
  <si>
    <t>rudy__phelps
RT @zoesaldana: Human beings have
been using cannabis for thousands
of years. Yet it’s illegal in most
of the world, including right here
i…</t>
  </si>
  <si>
    <t>jessenr42502751
RT @zoesaldana: Human beings have
been using cannabis for thousands
of years. Yet it’s illegal in most
of the world, including right here
i…</t>
  </si>
  <si>
    <t>dominikharb1
@zoesaldana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t>
  </si>
  <si>
    <t>mariotardon
RT @zoesaldana: Human beings have
been using cannabis for thousands
of years. Yet it’s illegal in most
of the world, including right here
i…</t>
  </si>
  <si>
    <t>keekokhan
RT @zoesaldana: Human beings have
been using cannabis for thousands
of years. Yet it’s illegal in most
of the world, including right here
i…</t>
  </si>
  <si>
    <t>theamazingniko
RT @zoesaldana: Human beings have
been using cannabis for thousands
of years. Yet it’s illegal in most
of the world, including right here
i…</t>
  </si>
  <si>
    <t>stemmy2
RT @zoesaldana: Human beings have
been using cannabis for thousands
of years. Yet it’s illegal in most
of the world, including right here
i…</t>
  </si>
  <si>
    <t>kazv27
RT @zoesaldana: Human beings have
been using cannabis for thousands
of years. Yet it’s illegal in most
of the world, including right here
i…</t>
  </si>
  <si>
    <t>ljs214
RT @zoesaldana: Human beings have
been using cannabis for thousands
of years. Yet it’s illegal in most
of the world, including right here
i…</t>
  </si>
  <si>
    <t>fairywitchgirl
RT @zoesaldana: Human beings have
been using cannabis for thousands
of years. Yet it’s illegal in most
of the world, including right here
i…</t>
  </si>
  <si>
    <t>drocktrot
RT @zoesaldana: Human beings have
been using cannabis for thousands
of years. Yet it’s illegal in most
of the world, including right here
i…</t>
  </si>
  <si>
    <t>blasnavara
RT @zoesaldana: Human beings have
been using cannabis for thousands
of years. Yet it’s illegal in most
of the world, including right here
i…</t>
  </si>
  <si>
    <t>iamdavidalves
RT @zoesaldana: Human beings have
been using cannabis for thousands
of years. Yet it’s illegal in most
of the world, including right here
i…</t>
  </si>
  <si>
    <t>cru182
RT @zoesaldana: Human beings have
been using cannabis for thousands
of years. Yet it’s illegal in most
of the world, including right here
i…</t>
  </si>
  <si>
    <t>lilyshelp1
@zoesaldana @ImYourKid @beseofficial
The weed of 1000s of years ago,
even 50 was skunk weed. Now its
genetically processed to be very
very potent. Not the same thing.</t>
  </si>
  <si>
    <t>cotyfour0
RT @zoesaldana: Human beings have
been using cannabis for thousands
of years. Yet it’s illegal in most
of the world, including right here
i…</t>
  </si>
  <si>
    <t>humanxtrashcan
RT @zoesaldana: Human beings have
been using cannabis for thousands
of years. Yet it’s illegal in most
of the world, including right here
i…</t>
  </si>
  <si>
    <t>redwood87
RT @zoesaldana: Human beings have
been using cannabis for thousands
of years. Yet it’s illegal in most
of the world, including right here
i…</t>
  </si>
  <si>
    <t>tamika44135676
@zoesaldana @ImYourKid @beseofficial
In Alberta it legal</t>
  </si>
  <si>
    <t>captnoobiepants
RT @zoesaldana: Human beings have
been using cannabis for thousands
of years. Yet it’s illegal in most
of the world, including right here
i…</t>
  </si>
  <si>
    <t>zoesaldanafanp
RT @zoesaldana: Human beings have
been using cannabis for thousands
of years. Yet it’s illegal in most
of the world, including right here
i…</t>
  </si>
  <si>
    <t>joserivera613
RT @zoesaldana: Human beings have
been using cannabis for thousands
of years. Yet it’s illegal in most
of the world, including right here
i…</t>
  </si>
  <si>
    <t>thedullahman1
@zoesaldana @ImYourKid @beseofficial
As a guardian me thinks you can
sell that stuff in outer space,
other worlds would love it</t>
  </si>
  <si>
    <t>footietwits
@zoesaldana @ImYourKid @beseofficial
Canada legalized it countrywide
almost a year ago and it has had
no negative affects. The highest
demographic of people who started
after legalization : seniors</t>
  </si>
  <si>
    <t>mrandremarc
RT @zoesaldana: Human beings have
been using cannabis for thousands
of years. Yet it’s illegal in most
of the world, including right here
i…</t>
  </si>
  <si>
    <t>monkeymasuda
RT @zoesaldana: Human beings have
been using cannabis for thousands
of years. Yet it’s illegal in most
of the world, including right here
i…</t>
  </si>
  <si>
    <t>estefan02360596
RT @zoesaldana: Human beings have
been using cannabis for thousands
of years. Yet it’s illegal in most
of the world, including right here
i…</t>
  </si>
  <si>
    <t>jorgeovallep
RT @zoesaldana: Human beings have
been using cannabis for thousands
of years. Yet it’s illegal in most
of the world, including right here
i…</t>
  </si>
  <si>
    <t>glenny1016
RT @zoesaldana: Human beings have
been using cannabis for thousands
of years. Yet it’s illegal in most
of the world, including right here
i…</t>
  </si>
  <si>
    <t>betuelmorales
RT @zoesaldana: Human beings have
been using cannabis for thousands
of years. Yet it’s illegal in most
of the world, including right here
i…</t>
  </si>
  <si>
    <t>dephdareaper
RT @zoesaldana: Human beings have
been using cannabis for thousands
of years. Yet it’s illegal in most
of the world, including right here
i…</t>
  </si>
  <si>
    <t>highergtv
RT @zoesaldana: Human beings have
been using cannabis for thousands
of years. Yet it’s illegal in most
of the world, including right here
i…</t>
  </si>
  <si>
    <t>jdot_bd
RT @zoesaldana: Human beings have
been using cannabis for thousands
of years. Yet it’s illegal in most
of the world, including right here
i…</t>
  </si>
  <si>
    <t>jerzv
RT @zoesaldana: Human beings have
been using cannabis for thousands
of years. Yet it’s illegal in most
of the world, including right here
i…</t>
  </si>
  <si>
    <t>diangelobiaa
RT @zoesaldana: Human beings have
been using cannabis for thousands
of years. Yet it’s illegal in most
of the world, including right here
i…</t>
  </si>
  <si>
    <t>laketahoevibes
RT @zoesaldana: Human beings have
been using cannabis for thousands
of years. Yet it’s illegal in most
of the world, including right here
i…</t>
  </si>
  <si>
    <t>jeison361hd
RT @zoesaldana: Human beings have
been using cannabis for thousands
of years. Yet it’s illegal in most
of the world, including right here
i…</t>
  </si>
  <si>
    <t>jebition
RT @zoesaldana: Human beings have
been using cannabis for thousands
of years. Yet it’s illegal in most
of the world, including right here
i…</t>
  </si>
  <si>
    <t>india09281978
RT @zoesaldana: Human beings have
been using cannabis for thousands
of years. Yet it’s illegal in most
of the world, including right here
i…</t>
  </si>
  <si>
    <t>starseedacademy
RT @zoesaldana: Human beings have
been using cannabis for thousands
of years. Yet it’s illegal in most
of the world, including right here
i…</t>
  </si>
  <si>
    <t>jgarmanns
RT @zoesaldana: Human beings have
been using cannabis for thousands
of years. Yet it’s illegal in most
of the world, including right here
i…</t>
  </si>
  <si>
    <t>a0giri_
RT @zoesaldana: Human beings have
been using cannabis for thousands
of years. Yet it’s illegal in most
of the world, including right here
i…</t>
  </si>
  <si>
    <t>rohirrimaltun
RT @zoesaldana: Human beings have
been using cannabis for thousands
of years. Yet it’s illegal in most
of the world, including right here
i…</t>
  </si>
  <si>
    <t>itsmechula
RT @zoesaldana: Human beings have
been using cannabis for thousands
of years. Yet it’s illegal in most
of the world, including right here
i…</t>
  </si>
  <si>
    <t>jdanyq
RT @zoesaldana: Human beings have
been using cannabis for thousands
of years. Yet it’s illegal in most
of the world, including right here
i…</t>
  </si>
  <si>
    <t>misskreyol
@zoesaldana @ImYourKid @beseofficial
Will do Zoe :)</t>
  </si>
  <si>
    <t>zombogombo
RT @zoesaldana: Human beings have
been using cannabis for thousands
of years. Yet it’s illegal in most
of the world, including right here
i…</t>
  </si>
  <si>
    <t>thegeekacademy_
RT @zoesaldana: Human beings have
been using cannabis for thousands
of years. Yet it’s illegal in most
of the world, including right here
i…</t>
  </si>
  <si>
    <t>zoesaledana
RT @zoesaldana: Human beings have
been using cannabis for thousands
of years. Yet it’s illegal in most
of the world, including right here
i…</t>
  </si>
  <si>
    <t>ben_cormican
RT @zoesaldana: Human beings have
been using cannabis for thousands
of years. Yet it’s illegal in most
of the world, including right here
i…</t>
  </si>
  <si>
    <t>brett_dakin
@ImYourKid @pot_handbook Just listened
to your Podcast after watching
you on GDWH, Episode 1 was brilliant,
I have… https://t.co/NT3MSshCZW</t>
  </si>
  <si>
    <t>dylanbrickner
@ImYourKid bro Paula Abdul not
Janet Jackson</t>
  </si>
  <si>
    <t>emmzlayy
RT @zoesaldana: Human beings have
been using cannabis for thousands
of years. Yet it’s illegal in most
of the world, including right here
i…</t>
  </si>
  <si>
    <t>dylannicely
RT @zoesaldana: Human beings have
been using cannabis for thousands
of years. Yet it’s illegal in most
of the world, including right here
i…</t>
  </si>
  <si>
    <t>jergmehoff
RT @zoesaldana: Human beings have
been using cannabis for thousands
of years. Yet it’s illegal in most
of the world, including right here
i…</t>
  </si>
  <si>
    <t>parks_emily_
RT @zoesaldana: Human beings have
been using cannabis for thousands
of years. Yet it’s illegal in most
of the world, including right here
i…</t>
  </si>
  <si>
    <t>blacky9115
@zoesaldana @ImYourKid @beseofficial
was he high while filming? _xD83D__xDE05_</t>
  </si>
  <si>
    <t>djmattmuzik
@blacky9115 @zoesaldana @ImYourKid
@beseofficial Abdullah is always
high duh</t>
  </si>
  <si>
    <t>ajustphaight
@ImYourKid @zoesaldana @beseofficial
Keep up the knowledge brah! You
need more TV shows!</t>
  </si>
  <si>
    <t>perupotprincess
RT @zoesaldana: Human beings have
been using cannabis for thousands
of years. Yet it’s illegal in most
of the world, including right here
i…</t>
  </si>
  <si>
    <t>hampanyheter
RT @zoesaldana: Human beings have
been using cannabis for thousands
of years. Yet it’s illegal in most
of the world, including right here
i…</t>
  </si>
  <si>
    <t>miguelnoble
@zoesaldana @ImYourKid @beseofficial
Been saying this for years yet
it all started in the Caribbean
and made its way here</t>
  </si>
  <si>
    <t>lil_jrice
RT @zoesaldana: Human beings have
been using cannabis for thousands
of years. Yet it’s illegal in most
of the world, including right here
i…</t>
  </si>
  <si>
    <t>jason_pdx
@chanceknits Wait until you discover
Bong Appetite with @ImYourKid.</t>
  </si>
  <si>
    <t xml:space="preserve">chanceknits
</t>
  </si>
  <si>
    <t>animeprincess06
RT @zoesaldana: Human beings have
been using cannabis for thousands
of years. Yet it’s illegal in most
of the world, including right here
i…</t>
  </si>
  <si>
    <t>osujace
RT @zoesaldana: Human beings have
been using cannabis for thousands
of years. Yet it’s illegal in most
of the world, including right here
i…</t>
  </si>
  <si>
    <t>roshamhany
@zoesaldana @ImYourKid @beseofficial
I am disabled and I need Vespa
equipped to move out Can you buy
it for me ? Be… https://t.co/zwzTLUwHcH</t>
  </si>
  <si>
    <t>mschrn
RT @zoesaldana: Human beings have
been using cannabis for thousands
of years. Yet it’s illegal in most
of the world, including right here
i…</t>
  </si>
  <si>
    <t>wolfiememes
RT @wolfiecomedy: Host, actor,
and standup comedian(@ImYourKid
) joins Chronic Relief this week.
The conversation goes from favorite
munchi…</t>
  </si>
  <si>
    <t>wolfiecomedy
@LaganjaEstranja @ImYourKid @gmiwhpodcast
Please I love you</t>
  </si>
  <si>
    <t>kelitos_way
RT @wolfiecomedy: Host, actor,
and standup comedian(@ImYourKid
) joins Chronic Relief this week.
The conversation goes from favorite
munchi…</t>
  </si>
  <si>
    <t>wangpup__
@hrnsxj imyourkid</t>
  </si>
  <si>
    <t xml:space="preserve">hrnsxj
</t>
  </si>
  <si>
    <t>mara_liz_
RT @zoesaldana: Human beings have
been using cannabis for thousands
of years. Yet itâ€™s illegal in
most of the world, including right
here iâ€¦</t>
  </si>
  <si>
    <t>palmafinserv
RT @zoesaldana: Human beings have
been using cannabis for thousands
of years. Yet itâ€™s illegal in
most of the world, including right
here iâ€¦</t>
  </si>
  <si>
    <t>jmcoss2
@ImYourKid saludos!</t>
  </si>
  <si>
    <t xml:space="preserve">leafly
</t>
  </si>
  <si>
    <t xml:space="preserve">high_times_mag
</t>
  </si>
  <si>
    <t xml:space="preserve">vice
</t>
  </si>
  <si>
    <t>justlikeanovel
@gmiwhpodcast @pot_handbook @ImYourKid
Forever a groupie!</t>
  </si>
  <si>
    <t>wmcannabis
@ImYourKid @gmiwhpodcast Iâ€™ll
see you there. I heard about the
meet and greet at the dispensary
too. You gonna be busy.</t>
  </si>
  <si>
    <t>moroneyes
RT @spoke_media: On New Year's
Eve 2016, Zach “Jesus Hands” Fernandez
risked his life to change two letters
on the world's most iconic sign…</t>
  </si>
  <si>
    <t>mjcrjdrvrsoonrf
RT @spoke_media: On New Year's
Eve 2016, Zach “Jesus Hands” Fernandez
risked his life to change two letters
on the world's most iconic sign…</t>
  </si>
  <si>
    <t>zoewilder
Thursday❤️ @MakeandMary @NicoTortorella
@petnesscbd @BloomFarmsCBD @gldleaf
@Misstabstevens @JimBelushi @doubleblindmag
@glazerboohoohoo @thisismaryjane_
@LaganjaEstranja @Civilized_Life
@wolfiecomedy @puffco @forceghostbrad
@WarrenBobrow1 @weedandgrub @gmiwhpodcast
@ImYourKid</t>
  </si>
  <si>
    <t xml:space="preserve">forceghostbrad
</t>
  </si>
  <si>
    <t xml:space="preserve">puffco
</t>
  </si>
  <si>
    <t>laganjaestranja
@wolfiecomedy @ImYourKid @gmiwhpodcast
Me next bishhh</t>
  </si>
  <si>
    <t>hail_mary_j
@gmiwhpodcast @spoke_media @ImYourKid
@pot_handbook @BarackObama Will
it still be available on Spotify?</t>
  </si>
  <si>
    <t>jaredeasley
@gmiwhpodcast @imyourkid @pot_handbook
Hey! We (@podcastmovement) are
doing a podcast meetup at the Arts
District Brewing Company in LA
on Wed, Oct 2 and would love for
you to consider joining us if you
are available. Info: https://t.co/ruDUpYdiZv</t>
  </si>
  <si>
    <t xml:space="preserve">podcastmovement
</t>
  </si>
  <si>
    <t>bigthumbterry
@gmiwhpodcast @ImYourKid @pot_handbook
They also received a free pound
courtesy of @tommychong I believe.</t>
  </si>
  <si>
    <t xml:space="preserve">tommychong
</t>
  </si>
  <si>
    <t xml:space="preserve">gettingdoug
</t>
  </si>
  <si>
    <t xml:space="preserve">corralvalerie
</t>
  </si>
  <si>
    <t>mgretailer
RT @ZoeWilder: Thursday❤️ @MakeandMary
@NicoTortorella @petnesscbd @BloomFarmsCBD
@gldleaf @Misstabstevens @JimBelushi
@doubleblindmag @gla…</t>
  </si>
  <si>
    <t xml:space="preserve">gla
</t>
  </si>
  <si>
    <t xml:space="preserve">doubleblindmag
</t>
  </si>
  <si>
    <t xml:space="preserve">jimbelushi
</t>
  </si>
  <si>
    <t xml:space="preserve">misstabstevens
</t>
  </si>
  <si>
    <t xml:space="preserve">gldleaf
</t>
  </si>
  <si>
    <t xml:space="preserve">bloomfarmscbd
</t>
  </si>
  <si>
    <t xml:space="preserve">petnesscbd
</t>
  </si>
  <si>
    <t xml:space="preserve">nicotortorella
</t>
  </si>
  <si>
    <t xml:space="preserve">makeandmary
</t>
  </si>
  <si>
    <t>britneyultra
RT @zoesaldana: Human beings have
been using cannabis for thousands
of years. Yet it’s illegal in most
of the world, including right here
i…</t>
  </si>
  <si>
    <t>inez992
RT @zoesaldana: Human beings have
been using cannabis for thousands
of years. Yet it’s illegal in most
of the world, including right here
i…</t>
  </si>
  <si>
    <t>alyssa_jezelle
RT @zoesaldana: Human beings have
been using cannabis for thousands
of years. Yet it’s illegal in most
of the world, including right here
i…</t>
  </si>
  <si>
    <t>samtuthill
@ImYourKid RIP Jasky. Such an amazing
artist and human being.</t>
  </si>
  <si>
    <t>toddcastpodcast
RT @pot_handbook: Left: Me (@pot_handbook)
at @wammSantaCruz medical cannabis
garden--circa 2015. Right: @ImYourKid
w/ @NonnaMarijuana an…</t>
  </si>
  <si>
    <t xml:space="preserve">nonnamarijuana
</t>
  </si>
  <si>
    <t xml:space="preserve">wammsantacruz
</t>
  </si>
  <si>
    <t>detroitdeedee
RT @zoesaldana: Human beings have
been using cannabis for thousands
of years. Yet it’s illegal in most
of the world, including right here
i…</t>
  </si>
  <si>
    <t>djmightymi
@Gabrus @ImYourKid @pot_handbook
Cool name _xD83D__xDE0E_</t>
  </si>
  <si>
    <t>gabrus
@frostypeaches @ImYourKid @pot_handbook
VERY relatable</t>
  </si>
  <si>
    <t>wwntfcd
RT @Gabrus: New #HighandMighty
w. my boys @ImYourKid &amp;amp; @pot_handbook
talking #CannabisHistory https://t.co/Q9BXP9UVCy</t>
  </si>
  <si>
    <t>lkfuehrerjr
RT @Gabrus: New #HighandMighty
w. my boys @ImYourKid &amp;amp; @pot_handbook
talking #CannabisHistory https://t.co/Q9BXP9UVCy</t>
  </si>
  <si>
    <t>headgum
RT @Gabrus: New #HighandMighty
w. my boys @ImYourKid &amp;amp; @pot_handbook
talking #CannabisHistory https://t.co/Q9BXP9UVCy</t>
  </si>
  <si>
    <t>jacobfitzroy
@Gabrus @ImYourKid @pot_handbook
@Gabrus I’m from San Diego. We
called holding in the hit “ghosting”.</t>
  </si>
  <si>
    <t>dooshbagazine
@Gabrus @ImYourKid @pot_handbook
When the bowl’s done it’s kicked,
beat, cashed, or “close to gross.”</t>
  </si>
  <si>
    <t>ron_spaced
RT @Gabrus: New #HighandMighty
w. my boys @ImYourKid &amp;amp; @pot_handbook
talking #CannabisHistory https://t.co/Q9BXP9UVCy</t>
  </si>
  <si>
    <t>heresaprotip
@Gabrus @ImYourKid @pot_handbook
We called smoking getting “perved”
and the little hole in the pipe
was a “choke”</t>
  </si>
  <si>
    <t>dutchmass
@Gabrus @ImYourKid @pot_handbook
If we want to meet up it’s “burn
one?” or “want to put something
in the air?”</t>
  </si>
  <si>
    <t>nikkiallenpoe
Proud that decriminalization in
#Philly has been honored as a @gmiwhpodcast.
Have a listen. Special thanks to
@ImYourKid who was on the scene
that day https://t.co/q5ghv0hZ5r</t>
  </si>
  <si>
    <t>frostypeaches
@Gabrus @ImYourKid @pot_handbook
Before movies I’m always trying
to time out edibles and then I
end up crying at the beauty of
ANY movie _xD83D__xDE02_</t>
  </si>
  <si>
    <t>stillill1187
@Gabrus @ImYourKid @pot_handbook
My slang: a “dollar holler”- those
$1 Arizona iced tea cans. We’d
smoke blunts and then go get those
iced teas for our cotton mouth.
Cheap and lotsa liquid. You can
holler at your boy to get one if
you’re too couchlocked- and they’re
only a dollar!</t>
  </si>
  <si>
    <t>ftmb_podcast
@Gabrus @ImYourKid @pot_handbook
Smoking = gypse, gypsy, or gypsin.
In Ohio but imported from LA</t>
  </si>
  <si>
    <t>freedomisgreen
via @ImYourKid = "Great Moments
in Weed History" podcast about
how we smoked #marijuana at the
Liberty Bell...and then decriminalized
Philly :) https://t.co/VJAbt1QMnW</t>
  </si>
  <si>
    <t>jdiaz103169
RT @zoesaldana: Human beings have
been using cannabis for thousands
of years. Yet it’s illegal in most
of the world, including right here
i…</t>
  </si>
  <si>
    <t>trezz718
@Gabrus @ImYourKid @pot_handbook
Kimchee is what what we used to
call it with my Korean boyz back
in college.</t>
  </si>
  <si>
    <t>robertabertric1
Really miss having a legit cannabis
culinary show @ImYourKid @CannabisEncyclo
I learned so much from y'all!</t>
  </si>
  <si>
    <t xml:space="preserve">cannabisencyclo
</t>
  </si>
  <si>
    <t>even_pete
@Jmazz1111 It'd be great to hear
@ImYourKid &amp;amp; @pot_handbook
of @gmiwhpodcast make their own
great moments on @imtooeffinghigh</t>
  </si>
  <si>
    <t>imtooeffinghigh
This week on the podcast, @gmiwhpodcast
and Bong Appétit's Abdullah Saeed
(@ImYourKid) joins @Jmazz1111 and
DJ Blue… https://t.co/MZfLHlDXGD</t>
  </si>
  <si>
    <t>jmazz1111
This episode with @ImYourKid is
really great. Wanna learn a bit
about weed history? Give it a listen.
https://t.co/5maMmIA8d9</t>
  </si>
  <si>
    <t>elisemcd420
@thealicemoon @thepitchshow @JordanHarbinger
@WeedWeekNews @alexhalperin @bruvs
@Civilized_Life @gmiwhpodcast Great
Moments in Weed History! With @ImYourKid
&amp;amp; @pot_handbook</t>
  </si>
  <si>
    <t xml:space="preserve">civilized_life
</t>
  </si>
  <si>
    <t xml:space="preserve">bruvs
</t>
  </si>
  <si>
    <t xml:space="preserve">alexhalperin
</t>
  </si>
  <si>
    <t xml:space="preserve">weedweeknews
</t>
  </si>
  <si>
    <t xml:space="preserve">jordanharbinger
</t>
  </si>
  <si>
    <t xml:space="preserve">thepitchshow
</t>
  </si>
  <si>
    <t xml:space="preserve">thealicemoon
</t>
  </si>
  <si>
    <t>dougbenson
RT @pot_handbook: Here's @ImYourKid
and yours truly getting seriously
Doug'd while talking up "Great
Moments in Weed History" (@gmiwhpodcas…</t>
  </si>
  <si>
    <t>mazedaakter2
RT @zoesaldana: Human beings have
been using cannabis for thousands
of years. Yet it’s illegal in most
of the world, including right here
i…</t>
  </si>
  <si>
    <t>96584400b
I was out by Canters deli yesterday.
I saw a snack truck outside the
supreme store. Then I had a thought
what about a dispensary on wheels
store, then I thought about an
all cannabis food truck! @ImYourKid</t>
  </si>
  <si>
    <t>celestiedbestie
@ImYourKid @gmiwhpodcast This is
the content I'm looking for</t>
  </si>
  <si>
    <t>groovyshally
@zoesaldana @ImYourKid @beseofficial
people need to be healed, the world
needs it _xD83D__xDC9A_</t>
  </si>
  <si>
    <t>pppaly
RT @zoesaldana: Human beings have
been using cannabis for thousands
of years. Yet it’s illegal in most
of the world, including right here
i…</t>
  </si>
  <si>
    <t>mazzkhaos
RT @zoesaldana: Human beings have
been using cannabis for thousands
of years. Yet it’s illegal in most
of the world, including right here
i…</t>
  </si>
  <si>
    <t>ssssss2knocks
@WillyT_Ribbs @ImYourKid lol that’s
awesome but tRob</t>
  </si>
  <si>
    <t>willyt_ribbs
_xD83D__xDE02__xD83D__xDE02_ shit made my day, right on!
@ImYourKid https://t.co/ZrTOGcgILa</t>
  </si>
  <si>
    <t>chocolatemommy_
RT @WillyT_Ribbs: _xD83D__xDE02__xD83D__xDE02_ shit made
my day, right on! @ImYourKid https://t.co/ZrTOGcgILa</t>
  </si>
  <si>
    <t>warrenbobrow1
RT @pinballdreams: @VinnieChant
@pot_handbook @ImYourKid @RanDieselJay
@davidrdowns @badlin @leland_rad
@gmiwhpodcast @canna_media continue…</t>
  </si>
  <si>
    <t>weedandgrub
RT @spoke_media: Check out @ImYourKid
on the latest episode of @weedandgrub!
He talks to @thisismaryjane_ and
@glazerboohoohoo about @gmiwh…</t>
  </si>
  <si>
    <t>thisismaryjane_
RT @spoke_media: Check out @ImYourKid
on the latest episode of @weedandgrub!
He talks to @thisismaryjane_ and
@glazerboohoohoo about @gmiwh…</t>
  </si>
  <si>
    <t xml:space="preserve">glazerboohoohoo
</t>
  </si>
  <si>
    <t xml:space="preserve">canna_media
</t>
  </si>
  <si>
    <t xml:space="preserve">leland_rad
</t>
  </si>
  <si>
    <t xml:space="preserve">badlin
</t>
  </si>
  <si>
    <t xml:space="preserve">davidrdowns
</t>
  </si>
  <si>
    <t xml:space="preserve">randieseljay
</t>
  </si>
  <si>
    <t xml:space="preserve">vinniechant
</t>
  </si>
  <si>
    <t>pinballdreams
Hunter was one of the world’s most
insightful and poetic humans. We
are so lucky that his gifts remain
with us to parse and be inspired
by. A huge thank you to @gmiwhpodcast
@pot_handbook @ImYourKid Vote Freak
Power! https://t.co/M6SMRefF2E</t>
  </si>
  <si>
    <t xml:space="preserve">applepodcasts
</t>
  </si>
  <si>
    <t>weare_campfire
.@ImYourKid (@gmiwhpodcast) joins
@Jmazz1111 and DJ Blue Dream on
this week's @imtooeffinghigh. Listen
now:… https://t.co/VxYwynuuKg</t>
  </si>
  <si>
    <t xml:space="preserve">cheechmarin
</t>
  </si>
  <si>
    <t xml:space="preserve">gmiwh
</t>
  </si>
  <si>
    <t>viceland
Infused honey from @ImYourKid and
BONG APPETIT. https://t.co/1dEE4c4jwE</t>
  </si>
  <si>
    <t>derekm07
RT @VICELAND: Infused honey from
@ImYourKid and BONG APPETIT. https://t.co/1dEE4c4jwE</t>
  </si>
  <si>
    <t>rx_lxxv
RT @zoesaldana: Human beings have
been using cannabis for thousands
of years. Yet it’s illegal in most
of the world, including right here
i…</t>
  </si>
  <si>
    <t>charluv2011
RT @beseofficial: Some people in
the U.S. are calling for the word
"marijuana" to be cancelled because
of its racist origins against Mexica…</t>
  </si>
  <si>
    <t>medmarijuanabiz
RT @beseofficial: Some people in
the U.S. are calling for the word
"marijuana" to be cancelled because
of its racist origins against Mexica…</t>
  </si>
  <si>
    <t>sir_blobfish
RT @beseofficial: Some people in
the U.S. are calling for the word
"marijuana" to be cancelled because
of its racist origins against Mexica…</t>
  </si>
  <si>
    <t>kylemace22
RT @beseofficial: Some people in
the U.S. are calling for the word
"marijuana" to be cancelled because
of its racist origins against Mexica…</t>
  </si>
  <si>
    <t>heinschristian
RT @beseofficial: Some people in
the U.S. are calling for the word
"marijuana" to be cancelled because
of its racist origins against Mexica…</t>
  </si>
  <si>
    <t>zoesbrasill
RT @beseofficial: Some people in
the U.S. are calling for the word
"marijuana" to be cancelled because
of its racist origins against Mexica…</t>
  </si>
  <si>
    <t>saiyanmarley
RT @beseofficial: Some people in
the U.S. are calling for the word
"marijuana" to be cancelled because
of its racist origins against Mexica…</t>
  </si>
  <si>
    <t>littlemisspoops
RT @beseofficial: Some people in
the U.S. are calling for the word
"marijuana" to be cancelled because
of its racist origins against Mexica…</t>
  </si>
  <si>
    <t>praveween
RT @beseofficial: Some people in
the U.S. are calling for the word
"marijuana" to be cancelled because
of its racist origins against Mexica…</t>
  </si>
  <si>
    <t>timchamberlain
@ImYourKid @zoesaldana @beseofficial
Easily one of my biggest pet peeves
are government divisions using
that term a… https://t.co/pLFngmYHP4</t>
  </si>
  <si>
    <t>oleraflores
@ImYourKid @zoesaldana @beseofficial
Thanks for helping us educate others!</t>
  </si>
  <si>
    <t>coralreefer420
RT @beseofficial: Some people in
the U.S. are calling for the word
"marijuana" to be cancelled because
of its racist origins against Mexica…</t>
  </si>
  <si>
    <t>davidchiarelli
RT @beseofficial: Some people in
the U.S. are calling for the word
"marijuana" to be cancelled because
of its racist origins against Mexica…</t>
  </si>
  <si>
    <t>wesstubbs
RT @beseofficial: Some people in
the U.S. are calling for the word
"marijuana" to be cancelled because
of its racist origins against Mexicaâ€¦</t>
  </si>
  <si>
    <t>sakenaribena
RT @beseofficial: Some people in
the U.S. are calling for the word
"marijuana" to be cancelled because
of its racist origins against Mexicaâ€¦</t>
  </si>
  <si>
    <t>therealljohnny1
RT @beseofficial: Some people in
the U.S. are calling for the word
"marijuana" to be cancelled because
of its racist origins against Mexicaâ€¦</t>
  </si>
  <si>
    <t>brownbearballin
RT @beseofficial: Some people in
the U.S. are calling for the word
"marijuana" to be cancelled because
of its racist origins against Mexicaâ€¦</t>
  </si>
  <si>
    <t>simmithinks
RT @beseofficial: Some people in
the U.S. are calling for the word
"marijuana" to be cancelled because
of its racist origins against Mexicaâ€¦</t>
  </si>
  <si>
    <t>ck1gamer
RT @beseofficial: Some people in
the U.S. are calling for the word
"marijuana" to be cancelled because
of its racist origins against Mexicaâ€¦</t>
  </si>
  <si>
    <t>nor_cotics
RT @beseofficial: Some people in
the U.S. are calling for the word
"marijuana" to be cancelled because
of its racist origins against Mexicaâ€¦</t>
  </si>
  <si>
    <t>sundancek1d
RT @beseofficial: Some people in
the U.S. are calling for the word
"marijuana" to be cancelled because
of its racist origins against Mexicaâ€¦</t>
  </si>
  <si>
    <t>majicjuan24
RT @beseofficial: Some people in
the U.S. are calling for the word
"marijuana" to be cancelled because
of its racist origins against Mexicaâ€¦</t>
  </si>
  <si>
    <t>cavwins
RT @beseofficial: Some people in
the U.S. are calling for the word
"marijuana" to be cancelled because
of its racist origins against Mexicaâ€¦</t>
  </si>
  <si>
    <t>kamikazejose
RT @beseofficial: Some people in
the U.S. are calling for the word
"marijuana" to be cancelled because
of its racist origins against Mexicaâ€¦</t>
  </si>
  <si>
    <t>manishakrishnan
RT @beseofficial: Some people in
the U.S. are calling for the word
"marijuana" to be cancelled because
of its racist origins against Mexicaâ€¦</t>
  </si>
  <si>
    <t>mcdaintbq
@beseofficial @ManishaKrishnan
@ImYourKid Thanks for this. It
is amazing how many Drug Warriors
gloss over this history</t>
  </si>
  <si>
    <t>princesskreet
RT @beseofficial: Some people in
the U.S. are calling for the word
"marijuana" to be cancelled because
of its racist origins against Mexicaâ€¦</t>
  </si>
  <si>
    <t>alyciajones1
RT @beseofficial: Human beings
have been using cannabis for thousands
of years. Yet itâ€™s illegal in
most of the world. So how did we
get heâ€¦</t>
  </si>
  <si>
    <t>smilingwarrior7
RT @beseofficial: Some people in
the U.S. are calling for the word
"marijuana" to be cancelled because
of its racist origins against Mexicaâ€¦</t>
  </si>
  <si>
    <t>hixxon09
@beseofficial @ImYourKid Wtf</t>
  </si>
  <si>
    <t>vocnederland
RT @beseofficial: Some people in
the U.S. are calling for the word
"marijuana" to be cancelled because
of its racist origins against Mexicaâ€¦</t>
  </si>
  <si>
    <t>javitall
RT @beseofficial: Some people in
the U.S. are calling for the word
"marijuana" to be cancelled because
of its racist origins against Mexicaâ€¦</t>
  </si>
  <si>
    <t>john_kenney
RT @beseofficial: Some people in
the U.S. are calling for the word
"marijuana" to be cancelled because
of its racist origins against Mexicaâ€¦</t>
  </si>
  <si>
    <t>apaintedlyfe
RT @beseofficial: Some people in
the U.S. are calling for the word
"marijuana" to be cancelled because
of its racist origins against Mexicaâ€¦</t>
  </si>
  <si>
    <t>blackowt
RT @beseofficial: Some people in
the U.S. are calling for the word
"marijuana" to be cancelled because
of its racist origins against Mexicaâ€¦</t>
  </si>
  <si>
    <t>dominiquekdoug1
RT @beseofficial: Some people in
the U.S. are calling for the word
"marijuana" to be cancelled because
of its racist origins against Mexicaâ€¦</t>
  </si>
  <si>
    <t>hermansjoep
RT @beseofficial: Some people in
the U.S. are calling for the word
"marijuana" to be cancelled because
of its racist origins against Mexicaâ€¦</t>
  </si>
  <si>
    <t>tbaykinetics
RT @beseofficial: Some people in
the U.S. are calling for the word
"marijuana" to be cancelled because
of its racist origins against Mexicaâ€¦</t>
  </si>
  <si>
    <t>faisalejaz
RT @beseofficial: Some people in
the U.S. are calling for the word
"marijuana" to be cancelled because
of its racist origins against Mexicaâ€¦</t>
  </si>
  <si>
    <t>kendranicholson
RT @beseofficial: Some people in
the U.S. are calling for the word
"marijuana" to be cancelled because
of its racist origins against Mexicaâ€¦</t>
  </si>
  <si>
    <t>rebeccasaah
RT @beseofficial: Some people in
the U.S. are calling for the word
"marijuana" to be cancelled because
of its racist origins against Mexicaâ€¦</t>
  </si>
  <si>
    <t>drjkhokhar
RT @beseofficial: Some people in
the U.S. are calling for the word
"marijuana" to be cancelled because
of its racist origins against Mexicaâ€¦</t>
  </si>
  <si>
    <t>ericvondran
RT @beseofficial: Some people in
the U.S. are calling for the word
"marijuana" to be cancelled because
of its racist origins against Mexicaâ€¦</t>
  </si>
  <si>
    <t>icebergslim1047
RT @zoesaldana: Human beings have
been using cannabis for thousands
of years. Yet itâ€™s illegal in
most of the world, including right
here iâ€¦</t>
  </si>
  <si>
    <t>supercottrell
@ImYourKid @NPR @kcrw _xD83D__xDD25__xD83D__xDD25__xD83D__xDD25_</t>
  </si>
  <si>
    <t xml:space="preserve">kcrw
</t>
  </si>
  <si>
    <t xml:space="preserve">npr
</t>
  </si>
  <si>
    <t>jaymansays
@ImYourKid @NPR @kcrw Awesome.
Keep it real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</si>
  <si>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</si>
  <si>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</si>
  <si>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</si>
  <si>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</si>
  <si>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</si>
  <si>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</si>
  <si>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</si>
  <si>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</si>
  <si>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</si>
  <si>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</si>
  <si>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</si>
  <si>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</si>
  <si>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</si>
  <si>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</si>
  <si>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</si>
  <si>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</si>
  <si>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</si>
  <si>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</si>
  <si>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</si>
  <si>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</si>
  <si>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</si>
  <si>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</si>
  <si>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</si>
  <si>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</si>
  <si>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</si>
  <si>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</si>
  <si>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</si>
  <si>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</si>
  <si>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</si>
  <si>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</si>
  <si>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</si>
  <si>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</si>
  <si>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</si>
  <si>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</si>
  <si>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</si>
  <si>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</si>
  <si>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</si>
  <si>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</si>
  <si>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</si>
  <si>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</si>
  <si>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</si>
  <si>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</si>
  <si>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</si>
  <si>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</si>
  <si>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</si>
  <si>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</si>
  <si>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</si>
  <si>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</si>
  <si>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</si>
  <si>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</si>
  <si>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</si>
  <si>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</si>
  <si>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</si>
  <si>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</si>
  <si>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</si>
  <si>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</si>
  <si>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</si>
  <si>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</si>
  <si>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</si>
  <si>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</si>
  <si>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</si>
  <si>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</si>
  <si>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</si>
  <si>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Top URLs in Tweet in Entire Graph</t>
  </si>
  <si>
    <t>http://theshitshow.la</t>
  </si>
  <si>
    <t>https://www.instagram.com/p/B17FeT0BpwG/?igshid=dd3ac8de4ru7</t>
  </si>
  <si>
    <t>Entire Graph Count</t>
  </si>
  <si>
    <t>Top URLs in Tweet in G1</t>
  </si>
  <si>
    <t>Top URLs in Tweet in G2</t>
  </si>
  <si>
    <t>G1 Count</t>
  </si>
  <si>
    <t>Top URLs in Tweet in G3</t>
  </si>
  <si>
    <t>G2 Count</t>
  </si>
  <si>
    <t>Top URLs in Tweet in G4</t>
  </si>
  <si>
    <t>G3 Count</t>
  </si>
  <si>
    <t>https://www.youtube.com/adamdunnshow</t>
  </si>
  <si>
    <t>https://www.instagram.com/p/B2ny9GEA8-3/</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</si>
  <si>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</si>
  <si>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</si>
  <si>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</si>
  <si>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</si>
  <si>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</si>
  <si>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</si>
  <si>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</si>
  <si>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</si>
  <si>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</si>
  <si>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</si>
  <si>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</si>
  <si>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</si>
  <si>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</si>
  <si>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</si>
  <si>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https://twitter.com/i/web/status/1190458793391341569 https://twitter.com/i/web/status/1177168416303718401</t>
  </si>
  <si>
    <t>https://headgum.com/high-and-mighty/228-cannabis-history-with-david-bienenstock-and-abdullah-saeed https://megaphone.link/SPM7022728780 https://twitter.com/weare_campfire/status/1173996295859703808 https://podcasts.apple.com/us/podcast/great-moments-in-weed-history/id1350064353?i=1000448671319 https://megaphone.link/SPM2258453106 https://podcasts.apple.com/us/podcast/ep-244-david-bienenstock-abdullah-saeed-getting-doug/id716402907?i=1000451049589 https://twitter.com/gmiwhpodcast/status/1169306687892672512 https://twitter.com/i/web/status/1189543749514399744 https://podcasts.apple.com/us/podcast/barack-obamas-weed-years/id1350064353?i=1000448671319 https://twitter.com/i/web/status/1173996295859703808</t>
  </si>
  <si>
    <t>http://theshitshow.la https://www.instagram.com/p/B17FeT0BpwG/?igshid=dd3ac8de4ru7 https://cms.megaphone.fm/channel/SPM3190486670?selected=SPM4708096140 https://twitter.com/gmiwhpodcast/status/1182657332091727874 https://podcasts.apple.com/us/podcast/chronic-relief-with-rachel-wolfson/id1460419552?i=1000451402738 https://www.instagram.com/p/B2qZSU5F6-q/ https://twitter.com/i/web/status/1174925730058096641 https://www.youtube.com/adamdunnshow https://www.instagram.com/p/B2ny9GEA8-3/ https://www.instagram.com/p/B2ny9GEA8-3/?igshid=11ciywv5umcv9</t>
  </si>
  <si>
    <t>https://twitter.com/gmiwhpodcast/status/1189893041366196226 https://twitter.com/i/web/status/1187538348711137283 https://twitter.com/i/web/status/1187555933838168064 https://twitter.com/i/web/status/1187570859789049856 https://twitter.com/i/web/status/1187571757592432640</t>
  </si>
  <si>
    <t>Top Domains in Tweet in Entire Graph</t>
  </si>
  <si>
    <t>asked.kr</t>
  </si>
  <si>
    <t>theshitshow.la</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</si>
  <si>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</si>
  <si>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</si>
  <si>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</si>
  <si>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</si>
  <si>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</si>
  <si>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</si>
  <si>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</si>
  <si>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</si>
  <si>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</si>
  <si>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</si>
  <si>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</si>
  <si>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</si>
  <si>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megaphone.link headgum.com apple.com facebook.com</t>
  </si>
  <si>
    <t>instagram.com twitter.com theshitshow.la megaphone.fm apple.com youtube.com saada.org</t>
  </si>
  <si>
    <t>Top Hashtags in Tweet in Entire Graph</t>
  </si>
  <si>
    <t>highandmighty</t>
  </si>
  <si>
    <t>cannabishistory</t>
  </si>
  <si>
    <t>weed</t>
  </si>
  <si>
    <t>cannabis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</si>
  <si>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</si>
  <si>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</si>
  <si>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</si>
  <si>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</si>
  <si>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</si>
  <si>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</si>
  <si>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</si>
  <si>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</si>
  <si>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</si>
  <si>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</si>
  <si>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</si>
  <si>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highandmighty cannabishistory gettingdougwithhigh</t>
  </si>
  <si>
    <t>marijuana philly repost</t>
  </si>
  <si>
    <t>Top Words in Tweet in Entire Graph</t>
  </si>
  <si>
    <t>Words in Sentiment List#1: Positive</t>
  </si>
  <si>
    <t>Words in Sentiment List#2: Negative</t>
  </si>
  <si>
    <t>Words in Sentiment List#3: Angry/Violent</t>
  </si>
  <si>
    <t>Non-categorized Words</t>
  </si>
  <si>
    <t>Total Words</t>
  </si>
  <si>
    <t>s</t>
  </si>
  <si>
    <t>years</t>
  </si>
  <si>
    <t>Top Words in Tweet in G1</t>
  </si>
  <si>
    <t>here</t>
  </si>
  <si>
    <t>human</t>
  </si>
  <si>
    <t>beings</t>
  </si>
  <si>
    <t>using</t>
  </si>
  <si>
    <t>thousands</t>
  </si>
  <si>
    <t>illegal</t>
  </si>
  <si>
    <t>world</t>
  </si>
  <si>
    <t>Top Words in Tweet in G2</t>
  </si>
  <si>
    <t>people</t>
  </si>
  <si>
    <t>u</t>
  </si>
  <si>
    <t>calling</t>
  </si>
  <si>
    <t>word</t>
  </si>
  <si>
    <t>cancelled</t>
  </si>
  <si>
    <t>racist</t>
  </si>
  <si>
    <t>origins</t>
  </si>
  <si>
    <t>Top Words in Tweet in G3</t>
  </si>
  <si>
    <t>new</t>
  </si>
  <si>
    <t>great</t>
  </si>
  <si>
    <t>history</t>
  </si>
  <si>
    <t>w</t>
  </si>
  <si>
    <t>talking</t>
  </si>
  <si>
    <t>Top Words in Tweet in G4</t>
  </si>
  <si>
    <t>week</t>
  </si>
  <si>
    <t>saada's</t>
  </si>
  <si>
    <t>newest</t>
  </si>
  <si>
    <t>tides</t>
  </si>
  <si>
    <t>article</t>
  </si>
  <si>
    <t>features</t>
  </si>
  <si>
    <t>interview</t>
  </si>
  <si>
    <t>Top Words in Tweet in G5</t>
  </si>
  <si>
    <t>Top Words in Tweet in G6</t>
  </si>
  <si>
    <t>Top Words in Tweet in G7</t>
  </si>
  <si>
    <t>season</t>
  </si>
  <si>
    <t>2</t>
  </si>
  <si>
    <t>'great</t>
  </si>
  <si>
    <t>moments</t>
  </si>
  <si>
    <t>#weed</t>
  </si>
  <si>
    <t>history'</t>
  </si>
  <si>
    <t>podcast</t>
  </si>
  <si>
    <t>launches</t>
  </si>
  <si>
    <t>today</t>
  </si>
  <si>
    <t>read</t>
  </si>
  <si>
    <t>Top Words in Tweet in G8</t>
  </si>
  <si>
    <t>Top Words in Tweet in G9</t>
  </si>
  <si>
    <t>Top Words in Tweet in G10</t>
  </si>
  <si>
    <t>에슼에슼</t>
  </si>
  <si>
    <t>Top Words in Tweet</t>
  </si>
  <si>
    <t>s here human beings using cannabis thousands years illegal world</t>
  </si>
  <si>
    <t>beseofficial s people u calling word marijuana cancelled racist origins</t>
  </si>
  <si>
    <t>imyourkid pot_handbook gmiwhpodcast weed new great history gabrus w talking</t>
  </si>
  <si>
    <t>imyourkid seti_x_ gmiwhpodcast week saada's newest tides article features interview</t>
  </si>
  <si>
    <t>imyourkid gmiwhpodcast pot_handbook vinniechant randieseljay davidrdowns badlin leland_rad canna_media spoke_media</t>
  </si>
  <si>
    <t>imyourkid npr kcrw beseofficial</t>
  </si>
  <si>
    <t>season 2 'great moments #weed history' podcast launches today read</t>
  </si>
  <si>
    <t>Top Word Pairs in Tweet in Entire Graph</t>
  </si>
  <si>
    <t>human,beings</t>
  </si>
  <si>
    <t>beings,using</t>
  </si>
  <si>
    <t>using,cannabis</t>
  </si>
  <si>
    <t>cannabis,thousands</t>
  </si>
  <si>
    <t>thousands,years</t>
  </si>
  <si>
    <t>s,illegal</t>
  </si>
  <si>
    <t>illegal,world</t>
  </si>
  <si>
    <t>world,including</t>
  </si>
  <si>
    <t>including,right</t>
  </si>
  <si>
    <t>right,here</t>
  </si>
  <si>
    <t>Top Word Pairs in Tweet in G1</t>
  </si>
  <si>
    <t>Top Word Pairs in Tweet in G2</t>
  </si>
  <si>
    <t>people,u</t>
  </si>
  <si>
    <t>u,s</t>
  </si>
  <si>
    <t>s,calling</t>
  </si>
  <si>
    <t>calling,word</t>
  </si>
  <si>
    <t>word,marijuana</t>
  </si>
  <si>
    <t>marijuana,cancelled</t>
  </si>
  <si>
    <t>cancelled,racist</t>
  </si>
  <si>
    <t>racist,origins</t>
  </si>
  <si>
    <t>origins,against</t>
  </si>
  <si>
    <t>beseofficial,people</t>
  </si>
  <si>
    <t>Top Word Pairs in Tweet in G3</t>
  </si>
  <si>
    <t>imyourkid,pot_handbook</t>
  </si>
  <si>
    <t>weed,history</t>
  </si>
  <si>
    <t>great,moments</t>
  </si>
  <si>
    <t>moments,weed</t>
  </si>
  <si>
    <t>pot_handbook,talking</t>
  </si>
  <si>
    <t>season,2</t>
  </si>
  <si>
    <t>gabrus,imyourkid</t>
  </si>
  <si>
    <t>new,#highandmighty</t>
  </si>
  <si>
    <t>#highandmighty,w</t>
  </si>
  <si>
    <t>w,boys</t>
  </si>
  <si>
    <t>Top Word Pairs in Tweet in G4</t>
  </si>
  <si>
    <t>saada's,newest</t>
  </si>
  <si>
    <t>newest,tides</t>
  </si>
  <si>
    <t>tides,article</t>
  </si>
  <si>
    <t>article,features</t>
  </si>
  <si>
    <t>features,interview</t>
  </si>
  <si>
    <t>interview,one</t>
  </si>
  <si>
    <t>one,revolution</t>
  </si>
  <si>
    <t>revolution,remix</t>
  </si>
  <si>
    <t>remix,performers</t>
  </si>
  <si>
    <t>performers,seti_x_</t>
  </si>
  <si>
    <t>Top Word Pairs in Tweet in G5</t>
  </si>
  <si>
    <t>pot_handbook,imyourkid</t>
  </si>
  <si>
    <t>vinniechant,pot_handbook</t>
  </si>
  <si>
    <t>randieseljay,davidrdowns</t>
  </si>
  <si>
    <t>davidrdowns,badlin</t>
  </si>
  <si>
    <t>imyourkid,randieseljay</t>
  </si>
  <si>
    <t>badlin,leland_rad</t>
  </si>
  <si>
    <t>leland_rad,gmiwhpodcast</t>
  </si>
  <si>
    <t>gmiwhpodcast,canna_media</t>
  </si>
  <si>
    <t>thursday,makeandmary</t>
  </si>
  <si>
    <t>makeandmary,nicotortorella</t>
  </si>
  <si>
    <t>Top Word Pairs in Tweet in G6</t>
  </si>
  <si>
    <t>imyourkid,npr</t>
  </si>
  <si>
    <t>npr,kcrw</t>
  </si>
  <si>
    <t>Top Word Pairs in Tweet in G7</t>
  </si>
  <si>
    <t>2,'great</t>
  </si>
  <si>
    <t>'great,moments</t>
  </si>
  <si>
    <t>moments,#weed</t>
  </si>
  <si>
    <t>#weed,history'</t>
  </si>
  <si>
    <t>history',podcast</t>
  </si>
  <si>
    <t>podcast,launches</t>
  </si>
  <si>
    <t>launches,today</t>
  </si>
  <si>
    <t>today,read</t>
  </si>
  <si>
    <t>read,latest</t>
  </si>
  <si>
    <t>Top Word Pairs in Tweet in G8</t>
  </si>
  <si>
    <t>Top Word Pairs in Tweet in G9</t>
  </si>
  <si>
    <t>Top Word Pairs in Tweet in G10</t>
  </si>
  <si>
    <t>Top Word Pairs in Tweet</t>
  </si>
  <si>
    <t>human,beings  beings,using  using,cannabis  cannabis,thousands  thousands,years  s,illegal  illegal,world  world,including  including,right  right,here</t>
  </si>
  <si>
    <t>people,u  u,s  s,calling  calling,word  word,marijuana  marijuana,cancelled  cancelled,racist  racist,origins  origins,against  beseofficial,people</t>
  </si>
  <si>
    <t>imyourkid,pot_handbook  weed,history  great,moments  moments,weed  pot_handbook,talking  season,2  gabrus,imyourkid  new,#highandmighty  #highandmighty,w  w,boys</t>
  </si>
  <si>
    <t>saada's,newest  newest,tides  tides,article  article,features  features,interview  interview,one  one,revolution  revolution,remix  remix,performers  performers,seti_x_</t>
  </si>
  <si>
    <t>pot_handbook,imyourkid  vinniechant,pot_handbook  randieseljay,davidrdowns  davidrdowns,badlin  imyourkid,randieseljay  badlin,leland_rad  leland_rad,gmiwhpodcast  gmiwhpodcast,canna_media  thursday,makeandmary  makeandmary,nicotortorella</t>
  </si>
  <si>
    <t>imyourkid,npr  npr,kcrw</t>
  </si>
  <si>
    <t>season,2  2,'great  'great,moments  moments,#weed  #weed,history'  history',podcast  podcast,launches  launches,today  today,read  read,latest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</si>
  <si>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</si>
  <si>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</si>
  <si>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</si>
  <si>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</si>
  <si>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</si>
  <si>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</si>
  <si>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</si>
  <si>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</si>
  <si>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</si>
  <si>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</si>
  <si>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</si>
  <si>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</si>
  <si>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</si>
  <si>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</si>
  <si>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</si>
  <si>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</si>
  <si>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</si>
  <si>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</si>
  <si>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</si>
  <si>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</si>
  <si>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</si>
  <si>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</si>
  <si>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</si>
  <si>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zoesaldana imyourkid beseofficial blacky9115 jamesmcewan2016</t>
  </si>
  <si>
    <t>gabrus imyourkid gmiwhpodcast hail_mary_j pot_handbook justlikeanovel jaredeasley bigthumbterry thealicemoon jmazz1111</t>
  </si>
  <si>
    <t>imyourkid willyt_ribbs wolfiecomedy laganjaestranja chanceknits zoesaldana</t>
  </si>
  <si>
    <t>vinniechant gmiwhpodcast</t>
  </si>
  <si>
    <t>Top Mentioned in Tweet</t>
  </si>
  <si>
    <t>zoesaldana imyourkid beseofficial</t>
  </si>
  <si>
    <t>beseofficial imyourkid zoesaldana manishakrishnan</t>
  </si>
  <si>
    <t>imyourkid pot_handbook gmiwhpodcast barackobama spoke_media jmazz1111 gabrus jordanpeele imtooeffinghigh dougbenson</t>
  </si>
  <si>
    <t>imyourkid seti_x_ gmiwhpodcast saadaonline wolfiecomedy elcidsunset viceland willyt_ribbs cannabisencyclo beseofficial</t>
  </si>
  <si>
    <t>imyourkid gmiwhpodcast pot_handbook randieseljay davidrdowns badlin leland_rad canna_media spoke_media weedandgrub</t>
  </si>
  <si>
    <t>npr kcrw beseofficial zoesaldana</t>
  </si>
  <si>
    <t>benzinga javierhasse gmiwhpodcast imyourkid pot_handbook</t>
  </si>
  <si>
    <t>willienelson whitehouse gmiwhpodcast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</si>
  <si>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</si>
  <si>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</si>
  <si>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</si>
  <si>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</si>
  <si>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</si>
  <si>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</si>
  <si>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</si>
  <si>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</si>
  <si>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</si>
  <si>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</si>
  <si>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</si>
  <si>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</si>
  <si>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drocktrot lil_jrice schnizzzle estherlamarr icebergslim1047 mschrn diangelobiaa highergtv goob_irl lalo1979</t>
  </si>
  <si>
    <t>charluv2011 davidchiarelli coralreefer420 vocnederland sir_blobfish the_jenr faisalejaz javitall dominiquekdoug1 ericvondran</t>
  </si>
  <si>
    <t>toddcastpodcast mjcrjdrvrsoonrf vice high_times_mag justlikeanovel dougbenson robbinsgroupllc jaredeasley frostypeaches themrreynolds</t>
  </si>
  <si>
    <t>dvsblast anirvan kelitos_way willyt_ribbs stevieareuokay laganjaestranja viceland freedomisgreen wolfiecomedy ras_g</t>
  </si>
  <si>
    <t>warrenbobrow1 misstabstevens zoewilder civilized_life vinniechant davidrdowns mgretailer badlin nicotortorella glazerboohoohoo</t>
  </si>
  <si>
    <t>npr kcrw supercottrell jaymansays</t>
  </si>
  <si>
    <t>benzinga javierhasse bzcannabis</t>
  </si>
  <si>
    <t>whitehouse daymanforever willienelson</t>
  </si>
  <si>
    <t>wangpup__ hrnsxj</t>
  </si>
  <si>
    <t>Top URLs in Tweet by Count</t>
  </si>
  <si>
    <t>https://megaphone.link/SPM5479328420 https://twitter.com/i/web/status/1176707689046523904 https://twitter.com/i/web/status/1176706945916518401 https://twitter.com/i/web/status/1173836654479474688 https://megaphone.link/SPM2258453106 https://twitter.com/nowthisnews/status/1169751814826352640 https://twitter.com/i/web/status/1176708631913480193 https://twitter.com/gmiwhpodcast/status/1169306687892672512</t>
  </si>
  <si>
    <t>https://megaphone.link/SPM7022728780 https://podcasts.apple.com/us/podcast/great-moments-in-weed-history/id1350064353?i=1000448671319 https://podcasts.apple.com/us/podcast/ep-244-david-bienenstock-abdullah-saeed-getting-doug/id716402907?i=1000451049589 https://megaphone.link/SPM8388699515</t>
  </si>
  <si>
    <t>https://megaphone.link/SPM7022728780 https://podcasts.apple.com/us/podcast/barack-obamas-weed-years/id1350064353?i=1000448671319 https://podcasts.apple.com/us/podcast/great-moments-in-weed-history/id1350064353?i=1000448671319 https://twitter.com/i/web/status/1189543749514399744 https://podcasts.apple.com/us/podcast/ep-244-david-bienenstock-abdullah-saeed-getting-doug/id716402907?i=1000451049589 https://twitter.com/weare_campfire/status/1173996295859703808 https://headgum.com/high-and-mighty/228-cannabis-history-with-david-bienenstock-and-abdullah-saeed https://megaphone.link/SPM2258453106</t>
  </si>
  <si>
    <t>https://twitter.com/i/web/status/1174925730058096641 https://www.instagram.com/p/B2ny9GEA8-3/?igshid=11ciywv5umcv9 https://www.youtube.com/adamdunnshow https://www.instagram.com/p/B2ny9GEA8-3/</t>
  </si>
  <si>
    <t>https://twitter.com/i/web/status/1174463110633132034 https://twitter.com/weare_campfire/status/1173996295859703808</t>
  </si>
  <si>
    <t>https://twitter.com/gmiwhpodcast/status/1189893041366196226 https://twitter.com/i/web/status/1187571757592432640 https://twitter.com/i/web/status/1187570859789049856 https://twitter.com/i/web/status/1187555933838168064 https://twitter.com/i/web/status/1187538348711137283</t>
  </si>
  <si>
    <t>Top URLs in Tweet by Salience</t>
  </si>
  <si>
    <t>Top Domains in Tweet by Count</t>
  </si>
  <si>
    <t>twitter.com megaphone.link</t>
  </si>
  <si>
    <t>megaphone.link apple.com</t>
  </si>
  <si>
    <t>megaphone.link apple.com twitter.com headgum.com</t>
  </si>
  <si>
    <t>instagram.com twitter.com youtube.com</t>
  </si>
  <si>
    <t>Top Domains in Tweet by Salience</t>
  </si>
  <si>
    <t>megaphone.link twitter.com</t>
  </si>
  <si>
    <t>apple.com megaphone.link</t>
  </si>
  <si>
    <t>twitter.com youtube.com instagram.com</t>
  </si>
  <si>
    <t>Top Hashtags in Tweet by Count</t>
  </si>
  <si>
    <t>gettingdougwithhigh highandmighty cannabishistory</t>
  </si>
  <si>
    <t>Top Hashtags in Tweet by Salience</t>
  </si>
  <si>
    <t>Top Words in Tweet by Count</t>
  </si>
  <si>
    <t>elcidsunset look hunger strike last come wednesday 7pm feed please</t>
  </si>
  <si>
    <t>one favorite podcasts returning second season tomorrow congrats pot_handbook t</t>
  </si>
  <si>
    <t>weed history gmiwhpodcast great moments new here's barackobama w 2</t>
  </si>
  <si>
    <t>willienelson whitehouse gmiwhpodcast #teachpeople</t>
  </si>
  <si>
    <t>pot_handbook season new gmiwhpodcast now week time weed choom gang</t>
  </si>
  <si>
    <t>napolen care comment</t>
  </si>
  <si>
    <t>now religion behind</t>
  </si>
  <si>
    <t>excited gmiwhpodcast back such fun witty intelligent show weed couldn</t>
  </si>
  <si>
    <t>gmiwhpodcast pot_handbook listen wonder season premiere barackobama out episode choom</t>
  </si>
  <si>
    <t>javierhasse season 2 'great moments #weed history' podcast launches today</t>
  </si>
  <si>
    <t>gmiwhpodcast big news back w season 2 now part spoke_media</t>
  </si>
  <si>
    <t>saadaonline saada's newest tides article features interview one revolution remix</t>
  </si>
  <si>
    <t>saada's newest tides article features interview one revolution remix performers</t>
  </si>
  <si>
    <t>pot_handbook barackobama jordanpeele 4 20 long niiiice</t>
  </si>
  <si>
    <t>pot_handbook weed great moments hosted video barackobama's years hawaii promote</t>
  </si>
  <si>
    <t>yang berniesanders digged vice dude humble thing leave reasons telling</t>
  </si>
  <si>
    <t>seti_x_ ras_g man miss bong appetit</t>
  </si>
  <si>
    <t>에슼에슼 킫스크 애슼애슼</t>
  </si>
  <si>
    <t>#repost fantastic idea thank sethrogen s expungin expungementweek</t>
  </si>
  <si>
    <t>doing weed ohhhh shit movie make mad sense now</t>
  </si>
  <si>
    <t>friday calling never checked out podcast work week good time</t>
  </si>
  <si>
    <t>thanks fun night</t>
  </si>
  <si>
    <t>glad re back brother</t>
  </si>
  <si>
    <t>big try vote next year voting yes new zealand journalist</t>
  </si>
  <si>
    <t>zoesaldana human beings using cannabis thousands years s illegal world</t>
  </si>
  <si>
    <t>want people zoesaldana beseofficial illegal government relaxed chilled out running</t>
  </si>
  <si>
    <t>s episode bese explains human beings using cannabis thousands years</t>
  </si>
  <si>
    <t>zoesaldana beseofficial es increíble que una planta sea ilegal acá</t>
  </si>
  <si>
    <t>zoesaldana beseofficial death penalty used thousands yrs thank support</t>
  </si>
  <si>
    <t>jamesmcewan2016 zoesaldana beseofficial weird</t>
  </si>
  <si>
    <t>zoesaldana very big write please beseofficial dominik 16 years old</t>
  </si>
  <si>
    <t>weed very zoesaldana beseofficial 1000s years ago even 50 skunk</t>
  </si>
  <si>
    <t>zoesaldana beseofficial alberta legal</t>
  </si>
  <si>
    <t>human beings using cannabis thousands years s illegal world zoesaldana</t>
  </si>
  <si>
    <t>zoesaldana beseofficial guardian thinks sell stuff outer space worlds love</t>
  </si>
  <si>
    <t>zoesaldana beseofficial canada legalized countrywide year ago negative affects highest</t>
  </si>
  <si>
    <t>zoesaldana beseofficial zoe</t>
  </si>
  <si>
    <t>pot_handbook listened podcast watching gdwh episode 1 brilliant</t>
  </si>
  <si>
    <t>bro paula abdul janet jackson</t>
  </si>
  <si>
    <t>zoesaldana beseofficial high filming making video</t>
  </si>
  <si>
    <t>blacky9115 zoesaldana beseofficial abdullah always high duh</t>
  </si>
  <si>
    <t>zoesaldana beseofficial keep up knowledge brah need more tv shows</t>
  </si>
  <si>
    <t>zoesaldana beseofficial saying years started caribbean made way here</t>
  </si>
  <si>
    <t>chanceknits wait until discover bong appetite</t>
  </si>
  <si>
    <t>zoesaldana beseofficial disabled need vespa equipped move out buy</t>
  </si>
  <si>
    <t>wolfiecomedy host actor standup comedian joins chronic relief week conversation</t>
  </si>
  <si>
    <t>gmiwhpodcast laganjaestranja please love host actor standup comedian joins chronic</t>
  </si>
  <si>
    <t>zoesaldana human beings using cannabis thousands years itâ s illegal</t>
  </si>
  <si>
    <t>saludos</t>
  </si>
  <si>
    <t>pot_handbook gmiwhpodcast forever groupie wish y share strain re smoking</t>
  </si>
  <si>
    <t>gmiwhpodcast iâ ll see heard meet greet dispensary gonna busy</t>
  </si>
  <si>
    <t>spoke_media new year's eve 2016 zach jesus hands fernandez risked</t>
  </si>
  <si>
    <t>gmiwhpodcast thursday makeandmary nicotortorella petnesscbd bloomfarmscbd gldleaf misstabstevens jimbelushi doubleblindmag</t>
  </si>
  <si>
    <t>wolfiecomedy gmiwhpodcast next bishhh</t>
  </si>
  <si>
    <t>gmiwhpodcast spoke_media pot_handbook barackobama still available spotify</t>
  </si>
  <si>
    <t>gmiwhpodcast pot_handbook hey podcastmovement doing podcast meetup arts district brewing</t>
  </si>
  <si>
    <t>pot_handbook gmiwhpodcast up great t received free pound courtesy tommychong</t>
  </si>
  <si>
    <t>zoewilder thursday makeandmary nicotortorella petnesscbd bloomfarmscbd gldleaf misstabstevens jimbelushi doubleblindmag</t>
  </si>
  <si>
    <t>rip jasky such amazing artist human being</t>
  </si>
  <si>
    <t>pot_handbook left wammsantacruz medical cannabis garden circa 2015 right w</t>
  </si>
  <si>
    <t>gabrus pot_handbook cool name</t>
  </si>
  <si>
    <t>pot_handbook frostypeaches very relatable check out podcast gmiwhpodcast learned lot</t>
  </si>
  <si>
    <t>gabrus new #highandmighty w boys pot_handbook talking #cannabishistory</t>
  </si>
  <si>
    <t>gabrus pot_handbook m san diego called holding hit ghosting</t>
  </si>
  <si>
    <t>s gabrus pot_handbook bowl done kicked beat cashed close gross</t>
  </si>
  <si>
    <t>gabrus pot_handbook called smoking getting perved little hole pipe choke</t>
  </si>
  <si>
    <t>want gabrus pot_handbook meet up s burn one put something</t>
  </si>
  <si>
    <t>proud decriminalization #philly honored gmiwhpodcast listen special thanks scene day</t>
  </si>
  <si>
    <t>gabrus pot_handbook before movies m always trying time out edibles</t>
  </si>
  <si>
    <t>dollar holler those iced re gabrus pot_handbook slang 1 arizona</t>
  </si>
  <si>
    <t>gabrus pot_handbook smoking gypse gypsy gypsin ohio imported la</t>
  </si>
  <si>
    <t>via great moments weed history podcast smoked #marijuana liberty bell</t>
  </si>
  <si>
    <t>gabrus pot_handbook kimchee used call korean boyz back college</t>
  </si>
  <si>
    <t>really miss having legit cannabis culinary show cannabisencyclo learned much</t>
  </si>
  <si>
    <t>great jmazz1111 it'd hear pot_handbook gmiwhpodcast make moments imtooeffinghigh</t>
  </si>
  <si>
    <t>jmazz1111 gmiwhpodcast joins dj blue listen weare_campfire dream week's imtooeffinghigh</t>
  </si>
  <si>
    <t>episode really great wanna learn bit weed history give listen</t>
  </si>
  <si>
    <t>pot_handbook gmiwhpodcast make sure catch talking show dougbenson s #gettingdougwithhigh</t>
  </si>
  <si>
    <t>pot_handbook here's yours truly getting seriously doug'd talking up great</t>
  </si>
  <si>
    <t>truck store thought out canters deli yesterday saw snack outside</t>
  </si>
  <si>
    <t>gmiwhpodcast content looking</t>
  </si>
  <si>
    <t>zoesaldana world beseofficial people need healed needs human beings using</t>
  </si>
  <si>
    <t>willyt_ribbs lol s awesome trob</t>
  </si>
  <si>
    <t>shit made day right</t>
  </si>
  <si>
    <t>willyt_ribbs shit made day right</t>
  </si>
  <si>
    <t>pinballdreams vinniechant pot_handbook randieseljay davidrdowns badlin leland_rad gmiwhpodcast canna_media continue</t>
  </si>
  <si>
    <t>spoke_media check out latest episode weedandgrub talks thisismaryjane_ glazerboohoohoo gmiwh</t>
  </si>
  <si>
    <t>pot_handbook gmiwhpodcast vinniechant randieseljay davidrdowns badlin s leland_rad canna_media hunter</t>
  </si>
  <si>
    <t>gmiwhpodcast joins jmazz1111 dj blue dream week's imtooeffinghigh listen now</t>
  </si>
  <si>
    <t>infused honey bong appetit</t>
  </si>
  <si>
    <t>viceland infused honey bong appetit</t>
  </si>
  <si>
    <t>beseofficial people u s calling word marijuana cancelled racist origins</t>
  </si>
  <si>
    <t>s beseofficial human beings using cannabis thousands years illegal world</t>
  </si>
  <si>
    <t>zoesaldana beseofficial easily one biggest pet peeves government divisions using</t>
  </si>
  <si>
    <t>zoesaldana beseofficial thanks helping educate others</t>
  </si>
  <si>
    <t>s beseofficial people u calling word marijuana cancelled racist origins</t>
  </si>
  <si>
    <t>beseofficial manishakrishnan thanks amazing many drug warriors gloss over history</t>
  </si>
  <si>
    <t>beseofficial s human beings using cannabis thousands years itâ illegal</t>
  </si>
  <si>
    <t>beseofficial wtf people u s calling word marijuana cancelled racist</t>
  </si>
  <si>
    <t>beseofficial npr kcrw zoesaldana buddy back people u s calling</t>
  </si>
  <si>
    <t>npr kcrw awesome keep real</t>
  </si>
  <si>
    <t>Top Words in Tweet by Salience</t>
  </si>
  <si>
    <t>sleep barry o new here's barackobama great moments w 2</t>
  </si>
  <si>
    <t>now new gmiwhpodcast season week time weed choom gang talking</t>
  </si>
  <si>
    <t>new wonder season premiere barackobama listen out episode choom gang</t>
  </si>
  <si>
    <t>hosted video barackobama's years hawaii promote season 2 premiere history</t>
  </si>
  <si>
    <t>calling abdullah saeed theadamdunnshow fill latest canna incredibowl adamdunnshow link</t>
  </si>
  <si>
    <t>people u calling word marijuana cancelled racist origins against mexican</t>
  </si>
  <si>
    <t>zoesaldana including right here beseofficial human beings using cannabis thousands</t>
  </si>
  <si>
    <t>human beings using cannabis thousands years s illegal world including</t>
  </si>
  <si>
    <t>filming making video zoesaldana beseofficial high</t>
  </si>
  <si>
    <t>laganjaestranja please love host actor standup comedian joins chronic relief</t>
  </si>
  <si>
    <t>forever groupie wish y share strain re smoking t wait</t>
  </si>
  <si>
    <t>iâ ll see heard meet greet dispensary gonna busy dude</t>
  </si>
  <si>
    <t>thursday makeandmary nicotortorella petnesscbd bloomfarmscbd gldleaf misstabstevens jimbelushi doubleblindmag glazerboohoohoo</t>
  </si>
  <si>
    <t>t received free pound courtesy tommychong believe here's yours truly</t>
  </si>
  <si>
    <t>frostypeaches very relatable check out podcast gmiwhpodcast learned lot new</t>
  </si>
  <si>
    <t>weare_campfire dream week's imtooeffinghigh now week podcast bong appétit's abdullah</t>
  </si>
  <si>
    <t>make sure catch talking show dougbenson s #gettingdougwithhigh podcast thi</t>
  </si>
  <si>
    <t>beseofficial people need healed needs human beings using cannabis thousands</t>
  </si>
  <si>
    <t>now s hunter one thank power leland_rad canna_media world insightful</t>
  </si>
  <si>
    <t>people u calling word marijuana cancelled racist origins against mexica</t>
  </si>
  <si>
    <t>beseofficial people u calling word marijuana cancelled racist origins against</t>
  </si>
  <si>
    <t>human beings using cannabis thousands years itâ illegal world heâ</t>
  </si>
  <si>
    <t>wtf people u s calling word marijuana cancelled racist origins</t>
  </si>
  <si>
    <t>people u s calling word marijuana cancelled racist origins against</t>
  </si>
  <si>
    <t>npr kcrw zoesaldana buddy back people u s calling word</t>
  </si>
  <si>
    <t>Top Word Pairs in Tweet by Count</t>
  </si>
  <si>
    <t>imyourkid,elcidsunset  elcidsunset,imyourkid  imyourkid,look  look,hunger  hunger,strike  strike,last  last,come  come,elcidsunset  elcidsunset,wednesday  wednesday,7pm</t>
  </si>
  <si>
    <t>one,favorite  favorite,podcasts  podcasts,returning  returning,second  second,season  season,tomorrow  tomorrow,congrats  congrats,pot_handbook  pot_handbook,imyourkid  imyourkid,t</t>
  </si>
  <si>
    <t>weed,history  great,moments  moments,weed  here's,imyourkid  imyourkid,yours  yours,truly  truly,getting  getting,seriously  seriously,doug'd  imyourkid,barackobama</t>
  </si>
  <si>
    <t>imyourkid,willienelson  willienelson,whitehouse  whitehouse,gmiwhpodcast  gmiwhpodcast,#teachpeople</t>
  </si>
  <si>
    <t>imyourkid,pot_handbook  choom,gang  pot_handbook,talking  big,news  news,back  back,w  w,season  season,2  2,now  now,part</t>
  </si>
  <si>
    <t>imyourkid,napolen  napolen,napolen  napolen,care  care,comment</t>
  </si>
  <si>
    <t>imyourkid,now  now,religion  religion,behind</t>
  </si>
  <si>
    <t>excited,gmiwhpodcast  gmiwhpodcast,back  back,such  such,fun  fun,witty  witty,intelligent  intelligent,show  show,weed  weed,couldn  couldn,t</t>
  </si>
  <si>
    <t>imyourkid,pot_handbook  choom,gang  premiere,gmiwhpodcast  wonder,barackobama  barackobama,pakalolo  pakalolo,smoking  check,out  out,imyourkid  imyourkid,latest  latest,episode</t>
  </si>
  <si>
    <t>javierhasse,season  season,2  2,'great  'great,moments  moments,#weed  #weed,history'  history',podcast  podcast,launches  launches,today  today,read</t>
  </si>
  <si>
    <t>gmiwhpodcast,big  big,news  news,back  back,w  w,season  season,2  2,now  now,part  part,spoke_media  spoke_media,family</t>
  </si>
  <si>
    <t>saadaonline,saada's  saada's,newest  newest,tides  tides,article  article,features  features,interview  interview,one  one,revolution  revolution,remix  remix,performers</t>
  </si>
  <si>
    <t>pot_handbook,barackobama  barackobama,imyourkid  imyourkid,jordanpeele  jordanpeele,4  4,20  20,long  long,niiiice</t>
  </si>
  <si>
    <t>great,moments  pot_handbook,hosted  hosted,video  video,barackobama's  barackobama's,weed  weed,years  years,hawaii  hawaii,promote  promote,season  season,2</t>
  </si>
  <si>
    <t>imyourkid,berniesanders  berniesanders,digged  digged,vice  vice,dude  dude,humble  humble,thing  thing,leave  leave,reasons  reasons,telling  telling,amigo</t>
  </si>
  <si>
    <t>imyourkid,seti_x_  seti_x_,ras_g  ras_g,man  man,miss  miss,bong  bong,appetit</t>
  </si>
  <si>
    <t>#repost,imyourkid  imyourkid,fantastic  fantastic,idea  idea,thank  thank,sethrogen  sethrogen,s  s,expungin  expungin,expungementweek</t>
  </si>
  <si>
    <t>imyourkid,doing  doing,weed  weed,ohhhh  ohhhh,shit  shit,movie  movie,make  make,mad  mad,sense  sense,now</t>
  </si>
  <si>
    <t>never,checked  checked,out  out,podcast  podcast,work  week,good  good,time  time,check  check,imyourkid  imyourkid,ryanextracted  ryanextracted,poppin</t>
  </si>
  <si>
    <t>thanks,fun  fun,night  night,imyourkid</t>
  </si>
  <si>
    <t>imyourkid,glad  glad,re  re,back  back,brother</t>
  </si>
  <si>
    <t>imyourkid,big  big,vote  vote,next  next,year  year,voting  voting,big  big,yes  yes,new  new,zealand  zealand,journalist</t>
  </si>
  <si>
    <t>zoesaldana,human  human,beings  beings,using  using,cannabis  cannabis,thousands  thousands,years  years,s  s,illegal  illegal,world  world,including</t>
  </si>
  <si>
    <t>human,beings  beings,using  using,cannabis  cannabis,thousands  thousands,years  years,s  s,illegal  illegal,world  world,including  including,right</t>
  </si>
  <si>
    <t>zoesaldana,imyourkid  imyourkid,beseofficial  beseofficial,illegal  illegal,government  government,want  want,relaxed  relaxed,chilled  chilled,out  out,people  people,want</t>
  </si>
  <si>
    <t>episode,bese  bese,explains  human,beings  beings,using  using,cannabis  cannabis,thousands  thousands,years  years,s  s,illegal  illegal,world</t>
  </si>
  <si>
    <t>zoesaldana,imyourkid  imyourkid,beseofficial  beseofficial,es  es,increíble  increíble,que  que,una  una,planta  planta,sea  sea,ilegal  ilegal,acá</t>
  </si>
  <si>
    <t>zoesaldana,imyourkid  imyourkid,beseofficial  beseofficial,death  death,penalty  penalty,used  used,thousands  thousands,yrs  yrs,thank  thank,support</t>
  </si>
  <si>
    <t>jamesmcewan2016,zoesaldana  zoesaldana,imyourkid  imyourkid,beseofficial  beseofficial,weird</t>
  </si>
  <si>
    <t>very,big  zoesaldana,imyourkid  imyourkid,beseofficial  beseofficial,zoesaldana  zoesaldana,dominik  dominik,16  16,years  years,old  old,autist  autist,very</t>
  </si>
  <si>
    <t>zoesaldana,imyourkid  imyourkid,beseofficial  beseofficial,weed  weed,1000s  1000s,years  years,ago  ago,even  even,50  50,skunk  skunk,weed</t>
  </si>
  <si>
    <t>zoesaldana,imyourkid  imyourkid,beseofficial  beseofficial,alberta  alberta,legal</t>
  </si>
  <si>
    <t>human,beings  beings,using  using,cannabis  cannabis,thousands  thousands,years  years,s  s,illegal  illegal,world  zoesaldana,human  world,including</t>
  </si>
  <si>
    <t>zoesaldana,imyourkid  imyourkid,beseofficial  beseofficial,guardian  guardian,thinks  thinks,sell  sell,stuff  stuff,outer  outer,space  space,worlds  worlds,love</t>
  </si>
  <si>
    <t>zoesaldana,imyourkid  imyourkid,beseofficial  beseofficial,canada  canada,legalized  legalized,countrywide  countrywide,year  year,ago  ago,negative  negative,affects  affects,highest</t>
  </si>
  <si>
    <t>zoesaldana,imyourkid  imyourkid,beseofficial  beseofficial,zoe</t>
  </si>
  <si>
    <t>imyourkid,pot_handbook  pot_handbook,listened  listened,podcast  podcast,watching  watching,gdwh  gdwh,episode  episode,1  1,brilliant</t>
  </si>
  <si>
    <t>imyourkid,bro  bro,paula  paula,abdul  abdul,janet  janet,jackson</t>
  </si>
  <si>
    <t>zoesaldana,imyourkid  imyourkid,beseofficial  beseofficial,high  high,filming  high,making  making,video</t>
  </si>
  <si>
    <t>blacky9115,zoesaldana  zoesaldana,imyourkid  imyourkid,beseofficial  beseofficial,abdullah  abdullah,always  always,high  high,duh</t>
  </si>
  <si>
    <t>imyourkid,zoesaldana  zoesaldana,beseofficial  beseofficial,keep  keep,up  up,knowledge  knowledge,brah  brah,need  need,more  more,tv  tv,shows</t>
  </si>
  <si>
    <t>zoesaldana,imyourkid  imyourkid,beseofficial  beseofficial,saying  saying,years  years,started  started,caribbean  caribbean,made  made,way  way,here</t>
  </si>
  <si>
    <t>chanceknits,wait  wait,until  until,discover  discover,bong  bong,appetite  appetite,imyourkid</t>
  </si>
  <si>
    <t>zoesaldana,imyourkid  imyourkid,beseofficial  beseofficial,disabled  disabled,need  need,vespa  vespa,equipped  equipped,move  move,out  out,buy</t>
  </si>
  <si>
    <t>wolfiecomedy,host  host,actor  actor,standup  standup,comedian  comedian,imyourkid  imyourkid,joins  joins,chronic  chronic,relief  relief,week  week,conversation</t>
  </si>
  <si>
    <t>laganjaestranja,imyourkid  imyourkid,gmiwhpodcast  gmiwhpodcast,please  please,love  host,actor  actor,standup  standup,comedian  comedian,imyourkid  imyourkid,joins  joins,chronic</t>
  </si>
  <si>
    <t>hrnsxj,imyourkid</t>
  </si>
  <si>
    <t>zoesaldana,human  human,beings  beings,using  using,cannabis  cannabis,thousands  thousands,years  years,itâ  itâ,s  s,illegal  illegal,world</t>
  </si>
  <si>
    <t>imyourkid,saludos</t>
  </si>
  <si>
    <t>pot_handbook,imyourkid  gmiwhpodcast,pot_handbook  imyourkid,forever  forever,groupie  wish,y  y,share  share,strain  strain,re  re,smoking  smoking,gmiwhpodcast</t>
  </si>
  <si>
    <t>imyourkid,gmiwhpodcast  gmiwhpodcast,iâ  iâ,ll  ll,see  see,heard  heard,meet  meet,greet  greet,dispensary  dispensary,gonna  gonna,busy</t>
  </si>
  <si>
    <t>spoke_media,new  new,year's  year's,eve  eve,2016  2016,zach  zach,jesus  jesus,hands  hands,fernandez  fernandez,risked  risked,life</t>
  </si>
  <si>
    <t>thursday,makeandmary  makeandmary,nicotortorella  nicotortorella,petnesscbd  petnesscbd,bloomfarmscbd  bloomfarmscbd,gldleaf  gldleaf,misstabstevens  misstabstevens,jimbelushi  jimbelushi,doubleblindmag  doubleblindmag,glazerboohoohoo  glazerboohoohoo,thisismaryjane_</t>
  </si>
  <si>
    <t>wolfiecomedy,imyourkid  imyourkid,gmiwhpodcast  gmiwhpodcast,next  next,bishhh</t>
  </si>
  <si>
    <t>gmiwhpodcast,spoke_media  spoke_media,imyourkid  imyourkid,pot_handbook  pot_handbook,barackobama  barackobama,still  still,available  available,spotify</t>
  </si>
  <si>
    <t>gmiwhpodcast,imyourkid  imyourkid,pot_handbook  pot_handbook,hey  hey,podcastmovement  podcastmovement,doing  doing,podcast  podcast,meetup  meetup,arts  arts,district  district,brewing</t>
  </si>
  <si>
    <t>gmiwhpodcast,imyourkid  imyourkid,pot_handbook  pot_handbook,received  received,free  free,pound  pound,courtesy  courtesy,tommychong  tommychong,believe  pot_handbook,here's  here's,imyourkid</t>
  </si>
  <si>
    <t>zoewilder,thursday  thursday,makeandmary  makeandmary,nicotortorella  nicotortorella,petnesscbd  petnesscbd,bloomfarmscbd  bloomfarmscbd,gldleaf  gldleaf,misstabstevens  misstabstevens,jimbelushi  jimbelushi,doubleblindmag  doubleblindmag,gla</t>
  </si>
  <si>
    <t>imyourkid,rip  rip,jasky  jasky,such  such,amazing  amazing,artist  artist,human  human,being</t>
  </si>
  <si>
    <t>pot_handbook,left  left,pot_handbook  pot_handbook,wammsantacruz  wammsantacruz,medical  medical,cannabis  cannabis,garden  garden,circa  circa,2015  2015,right  right,imyourkid</t>
  </si>
  <si>
    <t>gabrus,imyourkid  imyourkid,pot_handbook  pot_handbook,cool  cool,name</t>
  </si>
  <si>
    <t>imyourkid,pot_handbook  frostypeaches,imyourkid  pot_handbook,very  very,relatable  pot_handbook,check  check,out  out,podcast  podcast,gmiwhpodcast  gmiwhpodcast,learned  learned,lot</t>
  </si>
  <si>
    <t>gabrus,new  new,#highandmighty  #highandmighty,w  w,boys  boys,imyourkid  imyourkid,pot_handbook  pot_handbook,talking  talking,#cannabishistory</t>
  </si>
  <si>
    <t>gabrus,imyourkid  imyourkid,pot_handbook  pot_handbook,gabrus  gabrus,m  m,san  san,diego  diego,called  called,holding  holding,hit  hit,ghosting</t>
  </si>
  <si>
    <t>gabrus,imyourkid  imyourkid,pot_handbook  pot_handbook,bowl  bowl,s  s,done  done,s  s,kicked  kicked,beat  beat,cashed  cashed,close</t>
  </si>
  <si>
    <t>gabrus,imyourkid  imyourkid,pot_handbook  pot_handbook,called  called,smoking  smoking,getting  getting,perved  perved,little  little,hole  hole,pipe  pipe,choke</t>
  </si>
  <si>
    <t>gabrus,imyourkid  imyourkid,pot_handbook  pot_handbook,want  want,meet  meet,up  up,s  s,burn  burn,one  one,want  want,put</t>
  </si>
  <si>
    <t>proud,decriminalization  decriminalization,#philly  #philly,honored  honored,gmiwhpodcast  gmiwhpodcast,listen  listen,special  special,thanks  thanks,imyourkid  imyourkid,scene  scene,day</t>
  </si>
  <si>
    <t>gabrus,imyourkid  imyourkid,pot_handbook  pot_handbook,before  before,movies  movies,m  m,always  always,trying  trying,time  time,out  out,edibles</t>
  </si>
  <si>
    <t>gabrus,imyourkid  imyourkid,pot_handbook  pot_handbook,slang  slang,dollar  dollar,holler  holler,those  those,1  1,arizona  arizona,iced  iced,tea</t>
  </si>
  <si>
    <t>gabrus,imyourkid  imyourkid,pot_handbook  pot_handbook,smoking  smoking,gypse  gypse,gypsy  gypsy,gypsin  gypsin,ohio  ohio,imported  imported,la</t>
  </si>
  <si>
    <t>via,imyourkid  imyourkid,great  great,moments  moments,weed  weed,history  history,podcast  podcast,smoked  smoked,#marijuana  #marijuana,liberty  liberty,bell</t>
  </si>
  <si>
    <t>gabrus,imyourkid  imyourkid,pot_handbook  pot_handbook,kimchee  kimchee,used  used,call  call,korean  korean,boyz  boyz,back  back,college</t>
  </si>
  <si>
    <t>really,miss  miss,having  having,legit  legit,cannabis  cannabis,culinary  culinary,show  show,imyourkid  imyourkid,cannabisencyclo  cannabisencyclo,learned  learned,much</t>
  </si>
  <si>
    <t>jmazz1111,it'd  it'd,great  great,hear  hear,imyourkid  imyourkid,pot_handbook  pot_handbook,gmiwhpodcast  gmiwhpodcast,make  make,great  great,moments  moments,imtooeffinghigh</t>
  </si>
  <si>
    <t>joins,jmazz1111  jmazz1111,dj  dj,blue  weare_campfire,imyourkid  imyourkid,gmiwhpodcast  gmiwhpodcast,joins  blue,dream  dream,week's  week's,imtooeffinghigh  imtooeffinghigh,listen</t>
  </si>
  <si>
    <t>episode,imyourkid  imyourkid,really  really,great  great,wanna  wanna,learn  learn,bit  bit,weed  weed,history  history,give  give,listen</t>
  </si>
  <si>
    <t>imyourkid,pot_handbook  gmiwhpodcast,make  make,sure  sure,catch  catch,imyourkid  pot_handbook,talking  talking,show  show,dougbenson  dougbenson,s  s,#gettingdougwithhigh</t>
  </si>
  <si>
    <t>pot_handbook,here's  here's,imyourkid  imyourkid,yours  yours,truly  truly,getting  getting,seriously  seriously,doug'd  doug'd,talking  talking,up  up,great</t>
  </si>
  <si>
    <t>store,thought  out,canters  canters,deli  deli,yesterday  yesterday,saw  saw,snack  snack,truck  truck,outside  outside,supreme  supreme,store</t>
  </si>
  <si>
    <t>imyourkid,gmiwhpodcast  gmiwhpodcast,content  content,looking</t>
  </si>
  <si>
    <t>zoesaldana,imyourkid  imyourkid,beseofficial  beseofficial,people  people,need  need,healed  healed,world  world,needs  zoesaldana,human  human,beings  beings,using</t>
  </si>
  <si>
    <t>willyt_ribbs,imyourkid  imyourkid,lol  lol,s  s,awesome  awesome,trob</t>
  </si>
  <si>
    <t>shit,made  made,day  day,right  right,imyourkid</t>
  </si>
  <si>
    <t>willyt_ribbs,shit  shit,made  made,day  day,right  right,imyourkid</t>
  </si>
  <si>
    <t>pinballdreams,vinniechant  vinniechant,pot_handbook  pot_handbook,imyourkid  imyourkid,randieseljay  randieseljay,davidrdowns  davidrdowns,badlin  badlin,leland_rad  leland_rad,gmiwhpodcast  gmiwhpodcast,canna_media  canna_media,continue</t>
  </si>
  <si>
    <t>spoke_media,check  check,out  out,imyourkid  imyourkid,latest  latest,episode  episode,weedandgrub  weedandgrub,talks  talks,thisismaryjane_  thisismaryjane_,glazerboohoohoo  glazerboohoohoo,gmiwh</t>
  </si>
  <si>
    <t>pot_handbook,imyourkid  vinniechant,pot_handbook  randieseljay,davidrdowns  davidrdowns,badlin  imyourkid,randieseljay  badlin,leland_rad  leland_rad,gmiwhpodcast  gmiwhpodcast,canna_media  hunter,one  one,world</t>
  </si>
  <si>
    <t>imyourkid,gmiwhpodcast  gmiwhpodcast,joins  joins,jmazz1111  jmazz1111,dj  dj,blue  blue,dream  dream,week's  week's,imtooeffinghigh  imtooeffinghigh,listen  listen,now</t>
  </si>
  <si>
    <t>infused,honey  honey,imyourkid  imyourkid,bong  bong,appetit</t>
  </si>
  <si>
    <t>viceland,infused  infused,honey  honey,imyourkid  imyourkid,bong  bong,appetit</t>
  </si>
  <si>
    <t>beseofficial,people  people,u  u,s  s,calling  calling,word  word,marijuana  marijuana,cancelled  cancelled,racist  racist,origins  origins,against</t>
  </si>
  <si>
    <t>human,beings  beings,using  using,cannabis  cannabis,thousands  thousands,years  years,s  s,illegal  illegal,world  beseofficial,people  people,u</t>
  </si>
  <si>
    <t>imyourkid,zoesaldana  zoesaldana,beseofficial  beseofficial,easily  easily,one  one,biggest  biggest,pet  pet,peeves  peeves,government  government,divisions  divisions,using</t>
  </si>
  <si>
    <t>imyourkid,zoesaldana  zoesaldana,beseofficial  beseofficial,thanks  thanks,helping  helping,educate  educate,others</t>
  </si>
  <si>
    <t>beseofficial,manishakrishnan  manishakrishnan,imyourkid  imyourkid,thanks  thanks,amazing  amazing,many  many,drug  drug,warriors  warriors,gloss  gloss,over  over,history</t>
  </si>
  <si>
    <t>beseofficial,human  human,beings  beings,using  using,cannabis  cannabis,thousands  thousands,years  years,itâ  itâ,s  s,illegal  illegal,world</t>
  </si>
  <si>
    <t>beseofficial,imyourkid  imyourkid,wtf  beseofficial,people  people,u  u,s  s,calling  calling,word  word,marijuana  marijuana,cancelled  cancelled,racist</t>
  </si>
  <si>
    <t>imyourkid,npr  npr,kcrw  imyourkid,zoesaldana  zoesaldana,beseofficial  beseofficial,buddy  buddy,back  beseofficial,people  people,u  u,s  s,calling</t>
  </si>
  <si>
    <t>imyourkid,npr  npr,kcrw  kcrw,awesome  awesome,keep  keep,real</t>
  </si>
  <si>
    <t>Top Word Pairs in Tweet by Salience</t>
  </si>
  <si>
    <t>sleep,barry  barry,o  great,moments  moments,weed  here's,imyourkid  imyourkid,yours  yours,truly  truly,getting  getting,seriously  seriously,doug'd</t>
  </si>
  <si>
    <t>choom,gang  pot_handbook,talking  big,news  news,back  back,w  w,season  season,2  2,now  now,part  part,spoke_media</t>
  </si>
  <si>
    <t>choom,gang  premiere,gmiwhpodcast  wonder,barackobama  barackobama,pakalolo  pakalolo,smoking  imyourkid,pot_handbook  check,out  out,imyourkid  imyourkid,latest  latest,episode</t>
  </si>
  <si>
    <t>pot_handbook,hosted  hosted,video  video,barackobama's  barackobama's,weed  weed,years  years,hawaii  hawaii,promote  promote,season  season,2  2,premiere</t>
  </si>
  <si>
    <t>friday,abdullah  abdullah,saeed  saeed,imyourkid  imyourkid,calling  calling,theadamdunnshow  theadamdunnshow,calling  calling,fill  fill,latest  latest,canna  work,incredibowl</t>
  </si>
  <si>
    <t>people,u  u,s  s,calling  calling,word  word,marijuana  marijuana,cancelled  cancelled,racist  racist,origins  origins,against  against,mexican</t>
  </si>
  <si>
    <t>zoesaldana,human  world,including  including,right  right,here  beseofficial,human  human,beings  beings,using  using,cannabis  cannabis,thousands  thousands,years</t>
  </si>
  <si>
    <t>high,filming  high,making  making,video  zoesaldana,imyourkid  imyourkid,beseofficial  beseofficial,high</t>
  </si>
  <si>
    <t>imyourkid,forever  forever,groupie  wish,y  y,share  share,strain  strain,re  re,smoking  smoking,gmiwhpodcast  t,wait  wait,light</t>
  </si>
  <si>
    <t>gmiwhpodcast,iâ  iâ,ll  ll,see  see,heard  heard,meet  meet,greet  greet,dispensary  dispensary,gonna  gonna,busy  gmiwhpodcast,dude</t>
  </si>
  <si>
    <t>frostypeaches,imyourkid  pot_handbook,very  very,relatable  pot_handbook,check  check,out  out,podcast  podcast,gmiwhpodcast  gmiwhpodcast,learned  learned,lot  new,#highandmighty</t>
  </si>
  <si>
    <t>weare_campfire,imyourkid  imyourkid,gmiwhpodcast  gmiwhpodcast,joins  blue,dream  dream,week's  week's,imtooeffinghigh  imtooeffinghigh,listen  listen,now  week,podcast  podcast,gmiwhpodcast</t>
  </si>
  <si>
    <t>gmiwhpodcast,make  make,sure  sure,catch  catch,imyourkid  pot_handbook,talking  talking,show  show,dougbenson  dougbenson,s  s,#gettingdougwithhigh  #gettingdougwithhigh,podcast</t>
  </si>
  <si>
    <t>imyourkid,randieseljay  badlin,leland_rad  leland_rad,gmiwhpodcast  gmiwhpodcast,canna_media  hunter,one  one,world  world,s  s,insightful  insightful,poetic  poetic,humans</t>
  </si>
  <si>
    <t>Word</t>
  </si>
  <si>
    <t>right</t>
  </si>
  <si>
    <t>including</t>
  </si>
  <si>
    <t>against</t>
  </si>
  <si>
    <t>mexicaâ</t>
  </si>
  <si>
    <t>out</t>
  </si>
  <si>
    <t>now</t>
  </si>
  <si>
    <t>episode</t>
  </si>
  <si>
    <t>listen</t>
  </si>
  <si>
    <t>mexica</t>
  </si>
  <si>
    <t>one</t>
  </si>
  <si>
    <t>up</t>
  </si>
  <si>
    <t>thanks</t>
  </si>
  <si>
    <t>check</t>
  </si>
  <si>
    <t>abdullah</t>
  </si>
  <si>
    <t>back</t>
  </si>
  <si>
    <t>time</t>
  </si>
  <si>
    <t>latest</t>
  </si>
  <si>
    <t>joins</t>
  </si>
  <si>
    <t>premiere</t>
  </si>
  <si>
    <t>story</t>
  </si>
  <si>
    <t>smoking</t>
  </si>
  <si>
    <t>t</t>
  </si>
  <si>
    <t>make</t>
  </si>
  <si>
    <t>very</t>
  </si>
  <si>
    <t>2016</t>
  </si>
  <si>
    <t>two</t>
  </si>
  <si>
    <t>big</t>
  </si>
  <si>
    <t>bong</t>
  </si>
  <si>
    <t>here's</t>
  </si>
  <si>
    <t>getting</t>
  </si>
  <si>
    <t>#highandmighty</t>
  </si>
  <si>
    <t>boys</t>
  </si>
  <si>
    <t>#cannabishistory</t>
  </si>
  <si>
    <t>please</t>
  </si>
  <si>
    <t>year's</t>
  </si>
  <si>
    <t>eve</t>
  </si>
  <si>
    <t>zach</t>
  </si>
  <si>
    <t>jesus</t>
  </si>
  <si>
    <t>hands</t>
  </si>
  <si>
    <t>fernandez</t>
  </si>
  <si>
    <t>risked</t>
  </si>
  <si>
    <t>life</t>
  </si>
  <si>
    <t>change</t>
  </si>
  <si>
    <t>letters</t>
  </si>
  <si>
    <t>world's</t>
  </si>
  <si>
    <t>iconic</t>
  </si>
  <si>
    <t>wonder</t>
  </si>
  <si>
    <t>choom</t>
  </si>
  <si>
    <t>gang</t>
  </si>
  <si>
    <t>show</t>
  </si>
  <si>
    <t>yours</t>
  </si>
  <si>
    <t>truly</t>
  </si>
  <si>
    <t>seriously</t>
  </si>
  <si>
    <t>doug'd</t>
  </si>
  <si>
    <t>medical</t>
  </si>
  <si>
    <t>high</t>
  </si>
  <si>
    <t>love</t>
  </si>
  <si>
    <t>sign</t>
  </si>
  <si>
    <t>favorite</t>
  </si>
  <si>
    <t>started</t>
  </si>
  <si>
    <t>revolution</t>
  </si>
  <si>
    <t>remix</t>
  </si>
  <si>
    <t>performers</t>
  </si>
  <si>
    <t>keep</t>
  </si>
  <si>
    <t>itâ</t>
  </si>
  <si>
    <t>iâ</t>
  </si>
  <si>
    <t>video</t>
  </si>
  <si>
    <t>educate</t>
  </si>
  <si>
    <t>appetit</t>
  </si>
  <si>
    <t>talks</t>
  </si>
  <si>
    <t>made</t>
  </si>
  <si>
    <t>dj</t>
  </si>
  <si>
    <t>blue</t>
  </si>
  <si>
    <t>dream</t>
  </si>
  <si>
    <t>tell</t>
  </si>
  <si>
    <t>hawaii</t>
  </si>
  <si>
    <t>pakalolo</t>
  </si>
  <si>
    <t>thank</t>
  </si>
  <si>
    <t>need</t>
  </si>
  <si>
    <t>thursday</t>
  </si>
  <si>
    <t>sure</t>
  </si>
  <si>
    <t>really</t>
  </si>
  <si>
    <t>saeed</t>
  </si>
  <si>
    <t>re</t>
  </si>
  <si>
    <t>want</t>
  </si>
  <si>
    <t>wait</t>
  </si>
  <si>
    <t>try</t>
  </si>
  <si>
    <t>part</t>
  </si>
  <si>
    <t>bean</t>
  </si>
  <si>
    <t>movie</t>
  </si>
  <si>
    <t>week's</t>
  </si>
  <si>
    <t>dropped</t>
  </si>
  <si>
    <t>teen</t>
  </si>
  <si>
    <t>barry's</t>
  </si>
  <si>
    <t>legendarily</t>
  </si>
  <si>
    <t>friendly</t>
  </si>
  <si>
    <t>more</t>
  </si>
  <si>
    <t>such</t>
  </si>
  <si>
    <t>going</t>
  </si>
  <si>
    <t>shit</t>
  </si>
  <si>
    <t>day</t>
  </si>
  <si>
    <t>catch</t>
  </si>
  <si>
    <t>#gettingdougwithhigh</t>
  </si>
  <si>
    <t>left</t>
  </si>
  <si>
    <t>garden</t>
  </si>
  <si>
    <t>circa</t>
  </si>
  <si>
    <t>2015</t>
  </si>
  <si>
    <t>wanna</t>
  </si>
  <si>
    <t>learn</t>
  </si>
  <si>
    <t>bit</t>
  </si>
  <si>
    <t>give</t>
  </si>
  <si>
    <t>1</t>
  </si>
  <si>
    <t>meet</t>
  </si>
  <si>
    <t>hit</t>
  </si>
  <si>
    <t>down</t>
  </si>
  <si>
    <t>fun</t>
  </si>
  <si>
    <t>work</t>
  </si>
  <si>
    <t>doing</t>
  </si>
  <si>
    <t>yes</t>
  </si>
  <si>
    <t>subscribe</t>
  </si>
  <si>
    <t>host</t>
  </si>
  <si>
    <t>actor</t>
  </si>
  <si>
    <t>standup</t>
  </si>
  <si>
    <t>comedian</t>
  </si>
  <si>
    <t>chronic</t>
  </si>
  <si>
    <t>relief</t>
  </si>
  <si>
    <t>conversation</t>
  </si>
  <si>
    <t>goes</t>
  </si>
  <si>
    <t>promote</t>
  </si>
  <si>
    <t>bese</t>
  </si>
  <si>
    <t>explains</t>
  </si>
  <si>
    <t>friday</t>
  </si>
  <si>
    <t>4</t>
  </si>
  <si>
    <t>barackobama's</t>
  </si>
  <si>
    <t>tomorrow</t>
  </si>
  <si>
    <t>news</t>
  </si>
  <si>
    <t>family</t>
  </si>
  <si>
    <t>entertain</t>
  </si>
  <si>
    <t>look</t>
  </si>
  <si>
    <t>awesome</t>
  </si>
  <si>
    <t>making</t>
  </si>
  <si>
    <t>amazing</t>
  </si>
  <si>
    <t>many</t>
  </si>
  <si>
    <t>others</t>
  </si>
  <si>
    <t>government</t>
  </si>
  <si>
    <t>infused</t>
  </si>
  <si>
    <t>honey</t>
  </si>
  <si>
    <t>having</t>
  </si>
  <si>
    <t>sense</t>
  </si>
  <si>
    <t>college</t>
  </si>
  <si>
    <t>hunter</t>
  </si>
  <si>
    <t>vote</t>
  </si>
  <si>
    <t>power</t>
  </si>
  <si>
    <t>telling</t>
  </si>
  <si>
    <t>spoke</t>
  </si>
  <si>
    <t>truck</t>
  </si>
  <si>
    <t>store</t>
  </si>
  <si>
    <t>thought</t>
  </si>
  <si>
    <t>dispensary</t>
  </si>
  <si>
    <t>gmiwhpodcas</t>
  </si>
  <si>
    <t>hear</t>
  </si>
  <si>
    <t>miss</t>
  </si>
  <si>
    <t>learned</t>
  </si>
  <si>
    <t>much</t>
  </si>
  <si>
    <t>used</t>
  </si>
  <si>
    <t>dollar</t>
  </si>
  <si>
    <t>holler</t>
  </si>
  <si>
    <t>those</t>
  </si>
  <si>
    <t>iced</t>
  </si>
  <si>
    <t>go</t>
  </si>
  <si>
    <t>boy</t>
  </si>
  <si>
    <t>m</t>
  </si>
  <si>
    <t>always</t>
  </si>
  <si>
    <t>called</t>
  </si>
  <si>
    <t>available</t>
  </si>
  <si>
    <t>spotify</t>
  </si>
  <si>
    <t>next</t>
  </si>
  <si>
    <t>sig</t>
  </si>
  <si>
    <t>dude</t>
  </si>
  <si>
    <t>light</t>
  </si>
  <si>
    <t>3</t>
  </si>
  <si>
    <t>support</t>
  </si>
  <si>
    <t>share</t>
  </si>
  <si>
    <t>munchi</t>
  </si>
  <si>
    <t>way</t>
  </si>
  <si>
    <t>zoe</t>
  </si>
  <si>
    <t>year</t>
  </si>
  <si>
    <t>ago</t>
  </si>
  <si>
    <t>even</t>
  </si>
  <si>
    <t>thing</t>
  </si>
  <si>
    <t>write</t>
  </si>
  <si>
    <t>watch</t>
  </si>
  <si>
    <t>breaks</t>
  </si>
  <si>
    <t>never</t>
  </si>
  <si>
    <t>checked</t>
  </si>
  <si>
    <t>good</t>
  </si>
  <si>
    <t>ryanextracted</t>
  </si>
  <si>
    <t>poppin</t>
  </si>
  <si>
    <t>20pm</t>
  </si>
  <si>
    <t>mt</t>
  </si>
  <si>
    <t>yang</t>
  </si>
  <si>
    <t>hosted</t>
  </si>
  <si>
    <t>diy</t>
  </si>
  <si>
    <t>indie</t>
  </si>
  <si>
    <t>labor</t>
  </si>
  <si>
    <t>ep</t>
  </si>
  <si>
    <t>drops</t>
  </si>
  <si>
    <t>sleep</t>
  </si>
  <si>
    <t>barry</t>
  </si>
  <si>
    <t>wit</t>
  </si>
  <si>
    <t>#cannabis</t>
  </si>
  <si>
    <t>first</t>
  </si>
  <si>
    <t>tells</t>
  </si>
  <si>
    <t>worth</t>
  </si>
  <si>
    <t>risk</t>
  </si>
  <si>
    <t>excited</t>
  </si>
  <si>
    <t>listening</t>
  </si>
  <si>
    <t>note</t>
  </si>
  <si>
    <t>tomorrow's</t>
  </si>
  <si>
    <t>best</t>
  </si>
  <si>
    <t>paired</t>
  </si>
  <si>
    <t>comically</t>
  </si>
  <si>
    <t>oversized</t>
  </si>
  <si>
    <t>joint</t>
  </si>
  <si>
    <t>hunger</t>
  </si>
  <si>
    <t>strike</t>
  </si>
  <si>
    <t>last</t>
  </si>
  <si>
    <t>come</t>
  </si>
  <si>
    <t>wednesday</t>
  </si>
  <si>
    <t>7pm</t>
  </si>
  <si>
    <t>feed</t>
  </si>
  <si>
    <t>cid</t>
  </si>
  <si>
    <t>sunset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</si>
  <si>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</si>
  <si>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</si>
  <si>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</si>
  <si>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</si>
  <si>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</si>
  <si>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</si>
  <si>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</si>
  <si>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</si>
  <si>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</si>
  <si>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</si>
  <si>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</si>
  <si>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</si>
  <si>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</si>
  <si>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</si>
  <si>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</si>
  <si>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</si>
  <si>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</si>
  <si>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</si>
  <si>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</si>
  <si>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</si>
  <si>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</si>
  <si>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</si>
  <si>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</si>
  <si>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</si>
  <si>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</si>
  <si>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</si>
  <si>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</si>
  <si>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</si>
  <si>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</si>
  <si>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</si>
  <si>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</si>
  <si>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</si>
  <si>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</si>
  <si>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</si>
  <si>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</si>
  <si>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</si>
  <si>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</si>
  <si>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</si>
  <si>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</si>
  <si>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</si>
  <si>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</si>
  <si>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</si>
  <si>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</si>
  <si>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</si>
  <si>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</si>
  <si>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</si>
  <si>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</si>
  <si>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</si>
  <si>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</si>
  <si>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</si>
  <si>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</si>
  <si>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</si>
  <si>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</si>
  <si>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</si>
  <si>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</si>
  <si>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</si>
  <si>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</si>
  <si>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</si>
  <si>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</si>
  <si>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</si>
  <si>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</si>
  <si>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</si>
  <si>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</si>
  <si>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Dec</t>
  </si>
  <si>
    <t>21-Dec</t>
  </si>
  <si>
    <t>7 PM</t>
  </si>
  <si>
    <t>2019</t>
  </si>
  <si>
    <t>Aug</t>
  </si>
  <si>
    <t>22-Aug</t>
  </si>
  <si>
    <t>3 PM</t>
  </si>
  <si>
    <t>Sep</t>
  </si>
  <si>
    <t>1-Sep</t>
  </si>
  <si>
    <t>12 PM</t>
  </si>
  <si>
    <t>2-Sep</t>
  </si>
  <si>
    <t>9 PM</t>
  </si>
  <si>
    <t>4-Sep</t>
  </si>
  <si>
    <t>10 AM</t>
  </si>
  <si>
    <t>5 PM</t>
  </si>
  <si>
    <t>6 PM</t>
  </si>
  <si>
    <t>10 PM</t>
  </si>
  <si>
    <t>5-Sep</t>
  </si>
  <si>
    <t>6 AM</t>
  </si>
  <si>
    <t>2 PM</t>
  </si>
  <si>
    <t>6-Sep</t>
  </si>
  <si>
    <t>4 PM</t>
  </si>
  <si>
    <t>8 PM</t>
  </si>
  <si>
    <t>11 PM</t>
  </si>
  <si>
    <t>7-Sep</t>
  </si>
  <si>
    <t>8-Sep</t>
  </si>
  <si>
    <t>7 AM</t>
  </si>
  <si>
    <t>9-Sep</t>
  </si>
  <si>
    <t>10-Sep</t>
  </si>
  <si>
    <t>11-Sep</t>
  </si>
  <si>
    <t>12-Sep</t>
  </si>
  <si>
    <t>13-Sep</t>
  </si>
  <si>
    <t>4 AM</t>
  </si>
  <si>
    <t>11 AM</t>
  </si>
  <si>
    <t>16-Sep</t>
  </si>
  <si>
    <t>5 AM</t>
  </si>
  <si>
    <t>17-Sep</t>
  </si>
  <si>
    <t>18-Sep</t>
  </si>
  <si>
    <t>1 PM</t>
  </si>
  <si>
    <t>19-Sep</t>
  </si>
  <si>
    <t>12 AM</t>
  </si>
  <si>
    <t>20-Sep</t>
  </si>
  <si>
    <t>2 AM</t>
  </si>
  <si>
    <t>21-Sep</t>
  </si>
  <si>
    <t>22-Sep</t>
  </si>
  <si>
    <t>23-Sep</t>
  </si>
  <si>
    <t>24-Sep</t>
  </si>
  <si>
    <t>1 AM</t>
  </si>
  <si>
    <t>3 AM</t>
  </si>
  <si>
    <t>25-Sep</t>
  </si>
  <si>
    <t>8 AM</t>
  </si>
  <si>
    <t>9 AM</t>
  </si>
  <si>
    <t>26-Sep</t>
  </si>
  <si>
    <t>27-Sep</t>
  </si>
  <si>
    <t>28-Sep</t>
  </si>
  <si>
    <t>Oct</t>
  </si>
  <si>
    <t>2-Oct</t>
  </si>
  <si>
    <t>3-Oct</t>
  </si>
  <si>
    <t>4-Oct</t>
  </si>
  <si>
    <t>5-Oct</t>
  </si>
  <si>
    <t>6-Oct</t>
  </si>
  <si>
    <t>8-Oct</t>
  </si>
  <si>
    <t>9-Oct</t>
  </si>
  <si>
    <t>10-Oct</t>
  </si>
  <si>
    <t>11-Oct</t>
  </si>
  <si>
    <t>12-Oct</t>
  </si>
  <si>
    <t>13-Oct</t>
  </si>
  <si>
    <t>16-Oct</t>
  </si>
  <si>
    <t>17-Oct</t>
  </si>
  <si>
    <t>18-Oct</t>
  </si>
  <si>
    <t>25-Oct</t>
  </si>
  <si>
    <t>26-Oct</t>
  </si>
  <si>
    <t>27-Oct</t>
  </si>
  <si>
    <t>30-Oct</t>
  </si>
  <si>
    <t>31-Oct</t>
  </si>
  <si>
    <t>Nov</t>
  </si>
  <si>
    <t>1-Nov</t>
  </si>
  <si>
    <t>2-Nov</t>
  </si>
  <si>
    <t>3-Nov</t>
  </si>
  <si>
    <t>4-Nov</t>
  </si>
  <si>
    <t>5-Nov</t>
  </si>
  <si>
    <t>7-Nov</t>
  </si>
  <si>
    <t>8-Nov</t>
  </si>
  <si>
    <t>171, 85, 85</t>
  </si>
  <si>
    <t>128, 128, 128</t>
  </si>
  <si>
    <t>Red</t>
  </si>
  <si>
    <t>212, 43, 43</t>
  </si>
  <si>
    <t>G1: s here human beings using cannabis thousands years illegal world</t>
  </si>
  <si>
    <t>G2: beseofficial s people u calling word marijuana cancelled racist origins</t>
  </si>
  <si>
    <t>G3: imyourkid pot_handbook gmiwhpodcast weed new great history gabrus w talking</t>
  </si>
  <si>
    <t>G4: imyourkid seti_x_ gmiwhpodcast week saada's newest tides article features interview</t>
  </si>
  <si>
    <t>G5: imyourkid gmiwhpodcast pot_handbook vinniechant randieseljay davidrdowns badlin leland_rad canna_media spoke_media</t>
  </si>
  <si>
    <t>G6: imyourkid npr kcrw beseofficial</t>
  </si>
  <si>
    <t>G7: season 2 'great moments #weed history' podcast launches today read</t>
  </si>
  <si>
    <t>G10: 에슼에슼</t>
  </si>
  <si>
    <t>Autofill Workbook Results</t>
  </si>
  <si>
    <t>Edge Weight▓1▓4▓0▓True▓Gray▓Red▓▓Edge Weight▓1▓4▓0▓3▓10▓False▓Edge Weight▓1▓4▓0▓35▓12▓False▓▓0▓0▓0▓True▓Black▓Black▓▓Followers▓0▓1993613▓0▓162▓1000▓False▓▓0▓0▓0▓0▓0▓False▓▓0▓0▓0▓0▓0▓False▓▓0▓0▓0▓0▓0▓False</t>
  </si>
  <si>
    <t>GraphSource░GraphServerTwitterSearch▓GraphTerm░imyourkid▓ImportDescription░The graph represents a network of 291 Twitter users whose tweets in the requested range contained "imyourkid", or who were replied to or mentioned in those tweets.  The network was obtained from the NodeXL Graph Server on Wednesday, 13 November 2019 at 01:16 UTC.
The requested start date was Monday, 11 November 2019 at 01:01 UTC and the maximum number of tweets (going backward in time) was 5,000.
The tweets in the network were tweeted over the 68-day, 11-hour, 4-minute period from Sunday, 01 September 2019 at 12:53 UTC to Friday, 08 November 2019 at 23:57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</si>
</sst>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319864"/>
        <c:axId val="26552185"/>
      </c:barChart>
      <c:catAx>
        <c:axId val="25319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52185"/>
        <c:crosses val="autoZero"/>
        <c:auto val="1"/>
        <c:lblOffset val="100"/>
        <c:noMultiLvlLbl val="0"/>
      </c:catAx>
      <c:valAx>
        <c:axId val="2655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19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imyourkid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Series'!$A$26:$A$244</c:f>
              <c:strCache>
                <c:ptCount val="158"/>
                <c:pt idx="0">
                  <c:v>7 PM
21-Dec
Dec
2016</c:v>
                </c:pt>
                <c:pt idx="1">
                  <c:v>3 PM
22-Aug
Aug
2019</c:v>
                </c:pt>
                <c:pt idx="2">
                  <c:v>12 PM
1-Sep
Sep</c:v>
                </c:pt>
                <c:pt idx="3">
                  <c:v>3 PM</c:v>
                </c:pt>
                <c:pt idx="4">
                  <c:v>9 PM
2-Sep</c:v>
                </c:pt>
                <c:pt idx="5">
                  <c:v>10 AM
4-Sep</c:v>
                </c:pt>
                <c:pt idx="6">
                  <c:v>5 PM</c:v>
                </c:pt>
                <c:pt idx="7">
                  <c:v>6 PM</c:v>
                </c:pt>
                <c:pt idx="8">
                  <c:v>9 PM</c:v>
                </c:pt>
                <c:pt idx="9">
                  <c:v>10 PM</c:v>
                </c:pt>
                <c:pt idx="10">
                  <c:v>6 AM
5-Sep</c:v>
                </c:pt>
                <c:pt idx="11">
                  <c:v>10 AM</c:v>
                </c:pt>
                <c:pt idx="12">
                  <c:v>2 PM</c:v>
                </c:pt>
                <c:pt idx="13">
                  <c:v>5 PM</c:v>
                </c:pt>
                <c:pt idx="14">
                  <c:v>7 PM</c:v>
                </c:pt>
                <c:pt idx="15">
                  <c:v>3 PM
6-Sep</c:v>
                </c:pt>
                <c:pt idx="16">
                  <c:v>4 PM</c:v>
                </c:pt>
                <c:pt idx="17">
                  <c:v>6 PM</c:v>
                </c:pt>
                <c:pt idx="18">
                  <c:v>8 PM</c:v>
                </c:pt>
                <c:pt idx="19">
                  <c:v>11 PM</c:v>
                </c:pt>
                <c:pt idx="20">
                  <c:v>7 PM
7-Sep</c:v>
                </c:pt>
                <c:pt idx="21">
                  <c:v>7 AM
8-Sep</c:v>
                </c:pt>
                <c:pt idx="22">
                  <c:v>4 PM</c:v>
                </c:pt>
                <c:pt idx="23">
                  <c:v>9 PM
9-Sep</c:v>
                </c:pt>
                <c:pt idx="24">
                  <c:v>7 PM
10-Sep</c:v>
                </c:pt>
                <c:pt idx="25">
                  <c:v>9 PM
11-Sep</c:v>
                </c:pt>
                <c:pt idx="26">
                  <c:v>10 PM</c:v>
                </c:pt>
                <c:pt idx="27">
                  <c:v>9 PM
12-Sep</c:v>
                </c:pt>
                <c:pt idx="28">
                  <c:v>4 AM
13-Sep</c:v>
                </c:pt>
                <c:pt idx="29">
                  <c:v>11 AM</c:v>
                </c:pt>
                <c:pt idx="30">
                  <c:v>5 AM
16-Sep</c:v>
                </c:pt>
                <c:pt idx="31">
                  <c:v>5 AM
17-Sep</c:v>
                </c:pt>
                <c:pt idx="32">
                  <c:v>4 PM</c:v>
                </c:pt>
                <c:pt idx="33">
                  <c:v>6 PM</c:v>
                </c:pt>
                <c:pt idx="34">
                  <c:v>8 PM</c:v>
                </c:pt>
                <c:pt idx="35">
                  <c:v>1 PM
18-Sep</c:v>
                </c:pt>
                <c:pt idx="36">
                  <c:v>11 PM</c:v>
                </c:pt>
                <c:pt idx="37">
                  <c:v>12 AM
19-Sep</c:v>
                </c:pt>
                <c:pt idx="38">
                  <c:v>10 AM</c:v>
                </c:pt>
                <c:pt idx="39">
                  <c:v>5 PM</c:v>
                </c:pt>
                <c:pt idx="40">
                  <c:v>2 AM
20-Sep</c:v>
                </c:pt>
                <c:pt idx="41">
                  <c:v>5 AM</c:v>
                </c:pt>
                <c:pt idx="42">
                  <c:v>7 AM</c:v>
                </c:pt>
                <c:pt idx="43">
                  <c:v>7 AM
21-Sep</c:v>
                </c:pt>
                <c:pt idx="44">
                  <c:v>4 PM
22-Sep</c:v>
                </c:pt>
                <c:pt idx="45">
                  <c:v>3 PM
23-Sep</c:v>
                </c:pt>
                <c:pt idx="46">
                  <c:v>6 PM</c:v>
                </c:pt>
                <c:pt idx="47">
                  <c:v>8 PM</c:v>
                </c:pt>
                <c:pt idx="48">
                  <c:v>9 PM</c:v>
                </c:pt>
                <c:pt idx="49">
                  <c:v>10 PM</c:v>
                </c:pt>
                <c:pt idx="50">
                  <c:v>11 PM</c:v>
                </c:pt>
                <c:pt idx="51">
                  <c:v>12 AM
24-Sep</c:v>
                </c:pt>
                <c:pt idx="52">
                  <c:v>1 AM</c:v>
                </c:pt>
                <c:pt idx="53">
                  <c:v>2 AM</c:v>
                </c:pt>
                <c:pt idx="54">
                  <c:v>3 AM</c:v>
                </c:pt>
                <c:pt idx="55">
                  <c:v>4 AM</c:v>
                </c:pt>
                <c:pt idx="56">
                  <c:v>5 AM</c:v>
                </c:pt>
                <c:pt idx="57">
                  <c:v>6 AM</c:v>
                </c:pt>
                <c:pt idx="58">
                  <c:v>7 AM</c:v>
                </c:pt>
                <c:pt idx="59">
                  <c:v>11 AM</c:v>
                </c:pt>
                <c:pt idx="60">
                  <c:v>1 PM</c:v>
                </c:pt>
                <c:pt idx="61">
                  <c:v>3 PM</c:v>
                </c:pt>
                <c:pt idx="62">
                  <c:v>5 PM</c:v>
                </c:pt>
                <c:pt idx="63">
                  <c:v>6 PM</c:v>
                </c:pt>
                <c:pt idx="64">
                  <c:v>8 PM</c:v>
                </c:pt>
                <c:pt idx="65">
                  <c:v>11 PM</c:v>
                </c:pt>
                <c:pt idx="66">
                  <c:v>1 AM
25-Sep</c:v>
                </c:pt>
                <c:pt idx="67">
                  <c:v>2 AM</c:v>
                </c:pt>
                <c:pt idx="68">
                  <c:v>3 AM</c:v>
                </c:pt>
                <c:pt idx="69">
                  <c:v>4 AM</c:v>
                </c:pt>
                <c:pt idx="70">
                  <c:v>6 AM</c:v>
                </c:pt>
                <c:pt idx="71">
                  <c:v>8 AM</c:v>
                </c:pt>
                <c:pt idx="72">
                  <c:v>9 AM</c:v>
                </c:pt>
                <c:pt idx="73">
                  <c:v>10 AM</c:v>
                </c:pt>
                <c:pt idx="74">
                  <c:v>10 PM</c:v>
                </c:pt>
                <c:pt idx="75">
                  <c:v>11 PM</c:v>
                </c:pt>
                <c:pt idx="76">
                  <c:v>2 AM
26-Sep</c:v>
                </c:pt>
                <c:pt idx="77">
                  <c:v>10 AM</c:v>
                </c:pt>
                <c:pt idx="78">
                  <c:v>4 AM
27-Sep</c:v>
                </c:pt>
                <c:pt idx="79">
                  <c:v>4 PM</c:v>
                </c:pt>
                <c:pt idx="80">
                  <c:v>2 PM
28-Sep</c:v>
                </c:pt>
                <c:pt idx="81">
                  <c:v>9 PM</c:v>
                </c:pt>
                <c:pt idx="82">
                  <c:v>10 PM</c:v>
                </c:pt>
                <c:pt idx="83">
                  <c:v>6 AM
2-Oct
Oct</c:v>
                </c:pt>
                <c:pt idx="84">
                  <c:v>8 AM</c:v>
                </c:pt>
                <c:pt idx="85">
                  <c:v>4 PM</c:v>
                </c:pt>
                <c:pt idx="86">
                  <c:v>1 AM
3-Oct</c:v>
                </c:pt>
                <c:pt idx="87">
                  <c:v>3 AM</c:v>
                </c:pt>
                <c:pt idx="88">
                  <c:v>1 PM</c:v>
                </c:pt>
                <c:pt idx="89">
                  <c:v>2 PM</c:v>
                </c:pt>
                <c:pt idx="90">
                  <c:v>3 PM</c:v>
                </c:pt>
                <c:pt idx="91">
                  <c:v>9 PM</c:v>
                </c:pt>
                <c:pt idx="92">
                  <c:v>11 PM</c:v>
                </c:pt>
                <c:pt idx="93">
                  <c:v>1 AM
4-Oct</c:v>
                </c:pt>
                <c:pt idx="94">
                  <c:v>3 AM</c:v>
                </c:pt>
                <c:pt idx="95">
                  <c:v>2 PM
5-Oct</c:v>
                </c:pt>
                <c:pt idx="96">
                  <c:v>11 PM</c:v>
                </c:pt>
                <c:pt idx="97">
                  <c:v>1 AM
6-Oct</c:v>
                </c:pt>
                <c:pt idx="98">
                  <c:v>2 PM</c:v>
                </c:pt>
                <c:pt idx="99">
                  <c:v>10 PM
8-Oct</c:v>
                </c:pt>
                <c:pt idx="100">
                  <c:v>4 PM
9-Oct</c:v>
                </c:pt>
                <c:pt idx="101">
                  <c:v>9 PM</c:v>
                </c:pt>
                <c:pt idx="102">
                  <c:v>4 PM
10-Oct</c:v>
                </c:pt>
                <c:pt idx="103">
                  <c:v>11 PM</c:v>
                </c:pt>
                <c:pt idx="104">
                  <c:v>1 AM
11-Oct</c:v>
                </c:pt>
                <c:pt idx="105">
                  <c:v>2 PM</c:v>
                </c:pt>
                <c:pt idx="106">
                  <c:v>3 PM</c:v>
                </c:pt>
                <c:pt idx="107">
                  <c:v>4 PM</c:v>
                </c:pt>
                <c:pt idx="108">
                  <c:v>5 PM</c:v>
                </c:pt>
                <c:pt idx="109">
                  <c:v>8 PM</c:v>
                </c:pt>
                <c:pt idx="110">
                  <c:v>11 PM</c:v>
                </c:pt>
                <c:pt idx="111">
                  <c:v>1 PM
12-Oct</c:v>
                </c:pt>
                <c:pt idx="112">
                  <c:v>9 PM</c:v>
                </c:pt>
                <c:pt idx="113">
                  <c:v>10 PM</c:v>
                </c:pt>
                <c:pt idx="114">
                  <c:v>4 PM
13-Oct</c:v>
                </c:pt>
                <c:pt idx="115">
                  <c:v>3 AM
16-Oct</c:v>
                </c:pt>
                <c:pt idx="116">
                  <c:v>2 PM</c:v>
                </c:pt>
                <c:pt idx="117">
                  <c:v>2 PM
17-Oct</c:v>
                </c:pt>
                <c:pt idx="118">
                  <c:v>6 PM</c:v>
                </c:pt>
                <c:pt idx="119">
                  <c:v>8 PM</c:v>
                </c:pt>
                <c:pt idx="120">
                  <c:v>8 AM
18-Oct</c:v>
                </c:pt>
                <c:pt idx="121">
                  <c:v>2 PM</c:v>
                </c:pt>
                <c:pt idx="122">
                  <c:v>1 AM
25-Oct</c:v>
                </c:pt>
                <c:pt idx="123">
                  <c:v>2 AM</c:v>
                </c:pt>
                <c:pt idx="124">
                  <c:v>3 AM</c:v>
                </c:pt>
                <c:pt idx="125">
                  <c:v>10 PM</c:v>
                </c:pt>
                <c:pt idx="126">
                  <c:v>1 PM
26-Oct</c:v>
                </c:pt>
                <c:pt idx="127">
                  <c:v>1 PM
27-Oct</c:v>
                </c:pt>
                <c:pt idx="128">
                  <c:v>2 PM
30-Oct</c:v>
                </c:pt>
                <c:pt idx="129">
                  <c:v>6 PM</c:v>
                </c:pt>
                <c:pt idx="130">
                  <c:v>7 PM</c:v>
                </c:pt>
                <c:pt idx="131">
                  <c:v>5 PM
31-Oct</c:v>
                </c:pt>
                <c:pt idx="132">
                  <c:v>12 AM
1-Nov
Nov</c:v>
                </c:pt>
                <c:pt idx="133">
                  <c:v>11 AM</c:v>
                </c:pt>
                <c:pt idx="134">
                  <c:v>5 PM</c:v>
                </c:pt>
                <c:pt idx="135">
                  <c:v>6 PM</c:v>
                </c:pt>
                <c:pt idx="136">
                  <c:v>7 PM</c:v>
                </c:pt>
                <c:pt idx="137">
                  <c:v>8 PM</c:v>
                </c:pt>
                <c:pt idx="138">
                  <c:v>10 PM</c:v>
                </c:pt>
                <c:pt idx="139">
                  <c:v>2 AM
2-Nov</c:v>
                </c:pt>
                <c:pt idx="140">
                  <c:v>3 AM</c:v>
                </c:pt>
                <c:pt idx="141">
                  <c:v>2 PM</c:v>
                </c:pt>
                <c:pt idx="142">
                  <c:v>4 PM</c:v>
                </c:pt>
                <c:pt idx="143">
                  <c:v>4 PM
3-Nov</c:v>
                </c:pt>
                <c:pt idx="144">
                  <c:v>5 PM</c:v>
                </c:pt>
                <c:pt idx="145">
                  <c:v>6 PM</c:v>
                </c:pt>
                <c:pt idx="146">
                  <c:v>7 PM</c:v>
                </c:pt>
                <c:pt idx="147">
                  <c:v>8 PM</c:v>
                </c:pt>
                <c:pt idx="148">
                  <c:v>9 PM</c:v>
                </c:pt>
                <c:pt idx="149">
                  <c:v>10 PM</c:v>
                </c:pt>
                <c:pt idx="150">
                  <c:v>11 PM</c:v>
                </c:pt>
                <c:pt idx="151">
                  <c:v>1 AM
4-Nov</c:v>
                </c:pt>
                <c:pt idx="152">
                  <c:v>4 AM</c:v>
                </c:pt>
                <c:pt idx="153">
                  <c:v>4 PM</c:v>
                </c:pt>
                <c:pt idx="154">
                  <c:v>3 AM
5-Nov</c:v>
                </c:pt>
                <c:pt idx="155">
                  <c:v>6 AM</c:v>
                </c:pt>
                <c:pt idx="156">
                  <c:v>7 PM
7-Nov</c:v>
                </c:pt>
                <c:pt idx="157">
                  <c:v>11 PM
8-Nov</c:v>
                </c:pt>
              </c:strCache>
            </c:strRef>
          </c:cat>
          <c:val>
            <c:numRef>
              <c:f>'Time Series'!$B$26:$B$244</c:f>
              <c:numCache>
                <c:formatCode>General</c:formatCode>
                <c:ptCount val="158"/>
                <c:pt idx="0">
                  <c:v>1</c:v>
                </c:pt>
                <c:pt idx="1">
                  <c:v>1</c:v>
                </c:pt>
                <c:pt idx="2">
                  <c:v>1</c:v>
                </c:pt>
                <c:pt idx="3">
                  <c:v>1</c:v>
                </c:pt>
                <c:pt idx="4">
                  <c:v>2</c:v>
                </c:pt>
                <c:pt idx="5">
                  <c:v>1</c:v>
                </c:pt>
                <c:pt idx="6">
                  <c:v>1</c:v>
                </c:pt>
                <c:pt idx="7">
                  <c:v>2</c:v>
                </c:pt>
                <c:pt idx="8">
                  <c:v>2</c:v>
                </c:pt>
                <c:pt idx="9">
                  <c:v>1</c:v>
                </c:pt>
                <c:pt idx="10">
                  <c:v>1</c:v>
                </c:pt>
                <c:pt idx="11">
                  <c:v>1</c:v>
                </c:pt>
                <c:pt idx="12">
                  <c:v>1</c:v>
                </c:pt>
                <c:pt idx="13">
                  <c:v>1</c:v>
                </c:pt>
                <c:pt idx="14">
                  <c:v>3</c:v>
                </c:pt>
                <c:pt idx="15">
                  <c:v>1</c:v>
                </c:pt>
                <c:pt idx="16">
                  <c:v>2</c:v>
                </c:pt>
                <c:pt idx="17">
                  <c:v>2</c:v>
                </c:pt>
                <c:pt idx="18">
                  <c:v>2</c:v>
                </c:pt>
                <c:pt idx="19">
                  <c:v>1</c:v>
                </c:pt>
                <c:pt idx="20">
                  <c:v>3</c:v>
                </c:pt>
                <c:pt idx="21">
                  <c:v>1</c:v>
                </c:pt>
                <c:pt idx="22">
                  <c:v>2</c:v>
                </c:pt>
                <c:pt idx="23">
                  <c:v>3</c:v>
                </c:pt>
                <c:pt idx="24">
                  <c:v>1</c:v>
                </c:pt>
                <c:pt idx="25">
                  <c:v>1</c:v>
                </c:pt>
                <c:pt idx="26">
                  <c:v>1</c:v>
                </c:pt>
                <c:pt idx="27">
                  <c:v>1</c:v>
                </c:pt>
                <c:pt idx="28">
                  <c:v>1</c:v>
                </c:pt>
                <c:pt idx="29">
                  <c:v>1</c:v>
                </c:pt>
                <c:pt idx="30">
                  <c:v>1</c:v>
                </c:pt>
                <c:pt idx="31">
                  <c:v>2</c:v>
                </c:pt>
                <c:pt idx="32">
                  <c:v>3</c:v>
                </c:pt>
                <c:pt idx="33">
                  <c:v>1</c:v>
                </c:pt>
                <c:pt idx="34">
                  <c:v>1</c:v>
                </c:pt>
                <c:pt idx="35">
                  <c:v>1</c:v>
                </c:pt>
                <c:pt idx="36">
                  <c:v>1</c:v>
                </c:pt>
                <c:pt idx="37">
                  <c:v>2</c:v>
                </c:pt>
                <c:pt idx="38">
                  <c:v>1</c:v>
                </c:pt>
                <c:pt idx="39">
                  <c:v>1</c:v>
                </c:pt>
                <c:pt idx="40">
                  <c:v>1</c:v>
                </c:pt>
                <c:pt idx="41">
                  <c:v>2</c:v>
                </c:pt>
                <c:pt idx="42">
                  <c:v>1</c:v>
                </c:pt>
                <c:pt idx="43">
                  <c:v>1</c:v>
                </c:pt>
                <c:pt idx="44">
                  <c:v>1</c:v>
                </c:pt>
                <c:pt idx="45">
                  <c:v>1</c:v>
                </c:pt>
                <c:pt idx="46">
                  <c:v>1</c:v>
                </c:pt>
                <c:pt idx="47">
                  <c:v>3</c:v>
                </c:pt>
                <c:pt idx="48">
                  <c:v>46</c:v>
                </c:pt>
                <c:pt idx="49">
                  <c:v>8</c:v>
                </c:pt>
                <c:pt idx="50">
                  <c:v>2</c:v>
                </c:pt>
                <c:pt idx="51">
                  <c:v>3</c:v>
                </c:pt>
                <c:pt idx="52">
                  <c:v>5</c:v>
                </c:pt>
                <c:pt idx="53">
                  <c:v>4</c:v>
                </c:pt>
                <c:pt idx="54">
                  <c:v>1</c:v>
                </c:pt>
                <c:pt idx="55">
                  <c:v>2</c:v>
                </c:pt>
                <c:pt idx="56">
                  <c:v>1</c:v>
                </c:pt>
                <c:pt idx="57">
                  <c:v>3</c:v>
                </c:pt>
                <c:pt idx="58">
                  <c:v>1</c:v>
                </c:pt>
                <c:pt idx="59">
                  <c:v>2</c:v>
                </c:pt>
                <c:pt idx="60">
                  <c:v>2</c:v>
                </c:pt>
                <c:pt idx="61">
                  <c:v>2</c:v>
                </c:pt>
                <c:pt idx="62">
                  <c:v>2</c:v>
                </c:pt>
                <c:pt idx="63">
                  <c:v>1</c:v>
                </c:pt>
                <c:pt idx="64">
                  <c:v>1</c:v>
                </c:pt>
                <c:pt idx="65">
                  <c:v>2</c:v>
                </c:pt>
                <c:pt idx="66">
                  <c:v>3</c:v>
                </c:pt>
                <c:pt idx="67">
                  <c:v>2</c:v>
                </c:pt>
                <c:pt idx="68">
                  <c:v>2</c:v>
                </c:pt>
                <c:pt idx="69">
                  <c:v>3</c:v>
                </c:pt>
                <c:pt idx="70">
                  <c:v>1</c:v>
                </c:pt>
                <c:pt idx="71">
                  <c:v>1</c:v>
                </c:pt>
                <c:pt idx="72">
                  <c:v>1</c:v>
                </c:pt>
                <c:pt idx="73">
                  <c:v>1</c:v>
                </c:pt>
                <c:pt idx="74">
                  <c:v>5</c:v>
                </c:pt>
                <c:pt idx="75">
                  <c:v>1</c:v>
                </c:pt>
                <c:pt idx="76">
                  <c:v>2</c:v>
                </c:pt>
                <c:pt idx="77">
                  <c:v>1</c:v>
                </c:pt>
                <c:pt idx="78">
                  <c:v>1</c:v>
                </c:pt>
                <c:pt idx="79">
                  <c:v>3</c:v>
                </c:pt>
                <c:pt idx="80">
                  <c:v>1</c:v>
                </c:pt>
                <c:pt idx="81">
                  <c:v>1</c:v>
                </c:pt>
                <c:pt idx="82">
                  <c:v>2</c:v>
                </c:pt>
                <c:pt idx="83">
                  <c:v>1</c:v>
                </c:pt>
                <c:pt idx="84">
                  <c:v>1</c:v>
                </c:pt>
                <c:pt idx="85">
                  <c:v>1</c:v>
                </c:pt>
                <c:pt idx="86">
                  <c:v>1</c:v>
                </c:pt>
                <c:pt idx="87">
                  <c:v>1</c:v>
                </c:pt>
                <c:pt idx="88">
                  <c:v>1</c:v>
                </c:pt>
                <c:pt idx="89">
                  <c:v>3</c:v>
                </c:pt>
                <c:pt idx="90">
                  <c:v>3</c:v>
                </c:pt>
                <c:pt idx="91">
                  <c:v>1</c:v>
                </c:pt>
                <c:pt idx="92">
                  <c:v>1</c:v>
                </c:pt>
                <c:pt idx="93">
                  <c:v>1</c:v>
                </c:pt>
                <c:pt idx="94">
                  <c:v>1</c:v>
                </c:pt>
                <c:pt idx="95">
                  <c:v>1</c:v>
                </c:pt>
                <c:pt idx="96">
                  <c:v>1</c:v>
                </c:pt>
                <c:pt idx="97">
                  <c:v>1</c:v>
                </c:pt>
                <c:pt idx="98">
                  <c:v>1</c:v>
                </c:pt>
                <c:pt idx="99">
                  <c:v>1</c:v>
                </c:pt>
                <c:pt idx="100">
                  <c:v>1</c:v>
                </c:pt>
                <c:pt idx="101">
                  <c:v>1</c:v>
                </c:pt>
                <c:pt idx="102">
                  <c:v>7</c:v>
                </c:pt>
                <c:pt idx="103">
                  <c:v>1</c:v>
                </c:pt>
                <c:pt idx="104">
                  <c:v>1</c:v>
                </c:pt>
                <c:pt idx="105">
                  <c:v>2</c:v>
                </c:pt>
                <c:pt idx="106">
                  <c:v>2</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3</c:v>
                </c:pt>
                <c:pt idx="121">
                  <c:v>1</c:v>
                </c:pt>
                <c:pt idx="122">
                  <c:v>1</c:v>
                </c:pt>
                <c:pt idx="123">
                  <c:v>1</c:v>
                </c:pt>
                <c:pt idx="124">
                  <c:v>2</c:v>
                </c:pt>
                <c:pt idx="125">
                  <c:v>1</c:v>
                </c:pt>
                <c:pt idx="126">
                  <c:v>2</c:v>
                </c:pt>
                <c:pt idx="127">
                  <c:v>1</c:v>
                </c:pt>
                <c:pt idx="128">
                  <c:v>1</c:v>
                </c:pt>
                <c:pt idx="129">
                  <c:v>2</c:v>
                </c:pt>
                <c:pt idx="130">
                  <c:v>1</c:v>
                </c:pt>
                <c:pt idx="131">
                  <c:v>2</c:v>
                </c:pt>
                <c:pt idx="132">
                  <c:v>1</c:v>
                </c:pt>
                <c:pt idx="133">
                  <c:v>1</c:v>
                </c:pt>
                <c:pt idx="134">
                  <c:v>2</c:v>
                </c:pt>
                <c:pt idx="135">
                  <c:v>3</c:v>
                </c:pt>
                <c:pt idx="136">
                  <c:v>2</c:v>
                </c:pt>
                <c:pt idx="137">
                  <c:v>1</c:v>
                </c:pt>
                <c:pt idx="138">
                  <c:v>1</c:v>
                </c:pt>
                <c:pt idx="139">
                  <c:v>6</c:v>
                </c:pt>
                <c:pt idx="140">
                  <c:v>1</c:v>
                </c:pt>
                <c:pt idx="141">
                  <c:v>1</c:v>
                </c:pt>
                <c:pt idx="142">
                  <c:v>1</c:v>
                </c:pt>
                <c:pt idx="143">
                  <c:v>1</c:v>
                </c:pt>
                <c:pt idx="144">
                  <c:v>4</c:v>
                </c:pt>
                <c:pt idx="145">
                  <c:v>5</c:v>
                </c:pt>
                <c:pt idx="146">
                  <c:v>4</c:v>
                </c:pt>
                <c:pt idx="147">
                  <c:v>1</c:v>
                </c:pt>
                <c:pt idx="148">
                  <c:v>5</c:v>
                </c:pt>
                <c:pt idx="149">
                  <c:v>1</c:v>
                </c:pt>
                <c:pt idx="150">
                  <c:v>3</c:v>
                </c:pt>
                <c:pt idx="151">
                  <c:v>1</c:v>
                </c:pt>
                <c:pt idx="152">
                  <c:v>1</c:v>
                </c:pt>
                <c:pt idx="153">
                  <c:v>1</c:v>
                </c:pt>
                <c:pt idx="154">
                  <c:v>2</c:v>
                </c:pt>
                <c:pt idx="155">
                  <c:v>1</c:v>
                </c:pt>
                <c:pt idx="156">
                  <c:v>1</c:v>
                </c:pt>
                <c:pt idx="157">
                  <c:v>2</c:v>
                </c:pt>
              </c:numCache>
            </c:numRef>
          </c:val>
        </c:ser>
        <c:axId val="58312722"/>
        <c:axId val="55052451"/>
      </c:barChart>
      <c:catAx>
        <c:axId val="58312722"/>
        <c:scaling>
          <c:orientation val="minMax"/>
        </c:scaling>
        <c:axPos val="b"/>
        <c:delete val="0"/>
        <c:numFmt formatCode="General" sourceLinked="1"/>
        <c:majorTickMark val="out"/>
        <c:minorTickMark val="none"/>
        <c:tickLblPos val="nextTo"/>
        <c:crossAx val="55052451"/>
        <c:crosses val="autoZero"/>
        <c:auto val="1"/>
        <c:lblOffset val="100"/>
        <c:noMultiLvlLbl val="0"/>
      </c:catAx>
      <c:valAx>
        <c:axId val="55052451"/>
        <c:scaling>
          <c:orientation val="minMax"/>
        </c:scaling>
        <c:axPos val="l"/>
        <c:majorGridlines/>
        <c:delete val="0"/>
        <c:numFmt formatCode="General" sourceLinked="1"/>
        <c:majorTickMark val="out"/>
        <c:minorTickMark val="none"/>
        <c:tickLblPos val="nextTo"/>
        <c:crossAx val="583127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643074"/>
        <c:axId val="3243347"/>
      </c:barChart>
      <c:catAx>
        <c:axId val="376430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3347"/>
        <c:crosses val="autoZero"/>
        <c:auto val="1"/>
        <c:lblOffset val="100"/>
        <c:noMultiLvlLbl val="0"/>
      </c:catAx>
      <c:valAx>
        <c:axId val="32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3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190124"/>
        <c:axId val="61384525"/>
      </c:barChart>
      <c:catAx>
        <c:axId val="29190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84525"/>
        <c:crosses val="autoZero"/>
        <c:auto val="1"/>
        <c:lblOffset val="100"/>
        <c:noMultiLvlLbl val="0"/>
      </c:catAx>
      <c:valAx>
        <c:axId val="6138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90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589814"/>
        <c:axId val="6090599"/>
      </c:barChart>
      <c:catAx>
        <c:axId val="155898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0599"/>
        <c:crosses val="autoZero"/>
        <c:auto val="1"/>
        <c:lblOffset val="100"/>
        <c:noMultiLvlLbl val="0"/>
      </c:catAx>
      <c:valAx>
        <c:axId val="609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815392"/>
        <c:axId val="23576481"/>
      </c:barChart>
      <c:catAx>
        <c:axId val="54815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76481"/>
        <c:crosses val="autoZero"/>
        <c:auto val="1"/>
        <c:lblOffset val="100"/>
        <c:noMultiLvlLbl val="0"/>
      </c:catAx>
      <c:valAx>
        <c:axId val="2357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15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861738"/>
        <c:axId val="30646779"/>
      </c:barChart>
      <c:catAx>
        <c:axId val="10861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46779"/>
        <c:crosses val="autoZero"/>
        <c:auto val="1"/>
        <c:lblOffset val="100"/>
        <c:noMultiLvlLbl val="0"/>
      </c:catAx>
      <c:valAx>
        <c:axId val="30646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6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385556"/>
        <c:axId val="66470005"/>
      </c:barChart>
      <c:catAx>
        <c:axId val="7385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470005"/>
        <c:crosses val="autoZero"/>
        <c:auto val="1"/>
        <c:lblOffset val="100"/>
        <c:noMultiLvlLbl val="0"/>
      </c:catAx>
      <c:valAx>
        <c:axId val="6647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5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359134"/>
        <c:axId val="15361295"/>
      </c:barChart>
      <c:catAx>
        <c:axId val="613591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61295"/>
        <c:crosses val="autoZero"/>
        <c:auto val="1"/>
        <c:lblOffset val="100"/>
        <c:noMultiLvlLbl val="0"/>
      </c:catAx>
      <c:valAx>
        <c:axId val="1536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9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33928"/>
        <c:axId val="36305353"/>
      </c:barChart>
      <c:catAx>
        <c:axId val="4033928"/>
        <c:scaling>
          <c:orientation val="minMax"/>
        </c:scaling>
        <c:axPos val="b"/>
        <c:delete val="1"/>
        <c:majorTickMark val="out"/>
        <c:minorTickMark val="none"/>
        <c:tickLblPos val="none"/>
        <c:crossAx val="36305353"/>
        <c:crosses val="autoZero"/>
        <c:auto val="1"/>
        <c:lblOffset val="100"/>
        <c:noMultiLvlLbl val="0"/>
      </c:catAx>
      <c:valAx>
        <c:axId val="36305353"/>
        <c:scaling>
          <c:orientation val="minMax"/>
        </c:scaling>
        <c:axPos val="l"/>
        <c:delete val="1"/>
        <c:majorTickMark val="out"/>
        <c:minorTickMark val="none"/>
        <c:tickLblPos val="none"/>
        <c:crossAx val="40339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7" refreshedBy="Marc Smith" refreshedVersion="5">
  <cacheSource type="worksheet">
    <worksheetSource ref="A2:BL30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teachpeople"/>
        <s v="weed cannabis bzcannabis"/>
        <s v="weed cannabis"/>
        <s v="repost"/>
        <s v="highandmighty cannabishistory"/>
        <s v="philly"/>
        <s v="marijuana"/>
        <s v="gettingdougwithhig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6">
        <d v="2019-09-02T21:20:45.000"/>
        <d v="2019-09-02T21:37:54.000"/>
        <d v="2019-09-04T21:38:26.000"/>
        <d v="2019-09-04T22:07:17.000"/>
        <d v="2019-09-05T06:23:28.000"/>
        <d v="2019-09-05T10:00:22.000"/>
        <d v="2019-09-05T14:57:11.000"/>
        <d v="2019-09-05T19:11:01.000"/>
        <d v="2019-09-05T19:13:29.000"/>
        <d v="2019-09-06T15:10:49.000"/>
        <d v="2019-09-06T18:14:27.000"/>
        <d v="2019-09-08T16:24:00.000"/>
        <d v="2019-09-06T18:10:06.000"/>
        <d v="2019-09-06T23:40:22.000"/>
        <d v="2019-09-08T16:25:22.000"/>
        <d v="2019-09-09T21:45:21.000"/>
        <d v="2019-09-04T21:54:24.000"/>
        <d v="2019-09-09T21:45:49.000"/>
        <d v="2019-09-12T21:34:24.000"/>
        <d v="2019-09-13T11:11:07.000"/>
        <d v="2019-09-04T10:14:50.000"/>
        <d v="2019-09-08T07:07:48.000"/>
        <d v="2019-09-16T05:57:45.000"/>
        <d v="2019-09-19T10:50:37.000"/>
        <d v="2019-09-19T17:03:07.000"/>
        <d v="2019-09-20T02:57:48.000"/>
        <d v="2019-09-20T05:47:12.000"/>
        <d v="2019-09-20T05:58:17.000"/>
        <d v="2019-09-20T07:48:34.000"/>
        <d v="2019-09-21T07:37:24.000"/>
        <d v="2019-09-23T20:11:22.000"/>
        <d v="2019-09-23T20:17:13.000"/>
        <d v="2019-09-23T21:09:47.000"/>
        <d v="2019-09-23T21:10:01.000"/>
        <d v="2019-09-23T21:10:23.000"/>
        <d v="2019-09-23T21:10:25.000"/>
        <d v="2019-09-23T21:10:55.000"/>
        <d v="2019-09-23T21:11:07.000"/>
        <d v="2019-09-23T21:11:11.000"/>
        <d v="2019-09-23T21:12:12.000"/>
        <d v="2019-09-23T21:13:38.000"/>
        <d v="2019-09-23T21:13:49.000"/>
        <d v="2019-09-23T21:13:54.000"/>
        <d v="2019-09-23T21:14:06.000"/>
        <d v="2019-09-23T21:14:10.000"/>
        <d v="2019-09-23T21:14:44.000"/>
        <d v="2019-09-23T21:15:25.000"/>
        <d v="2019-09-23T21:15:35.000"/>
        <d v="2019-09-23T21:14:39.000"/>
        <d v="2019-09-23T21:15:50.000"/>
        <d v="2019-09-23T21:16:29.000"/>
        <d v="2019-09-23T21:17:49.000"/>
        <d v="2019-09-23T21:19:20.000"/>
        <d v="2019-09-23T21:19:44.000"/>
        <d v="2019-09-23T21:20:22.000"/>
        <d v="2019-09-23T21:25:11.000"/>
        <d v="2019-09-23T21:26:36.000"/>
        <d v="2019-09-23T21:28:08.000"/>
        <d v="2019-09-23T21:28:47.000"/>
        <d v="2019-09-23T21:31:03.000"/>
        <d v="2019-09-23T21:31:21.000"/>
        <d v="2019-09-23T21:31:42.000"/>
        <d v="2019-09-23T21:33:34.000"/>
        <d v="2019-09-23T21:35:28.000"/>
        <d v="2019-09-23T21:36:02.000"/>
        <d v="2019-09-23T21:39:23.000"/>
        <d v="2019-09-23T21:39:37.000"/>
        <d v="2019-09-23T21:41:30.000"/>
        <d v="2019-09-23T21:42:10.000"/>
        <d v="2019-09-23T21:46:27.000"/>
        <d v="2019-09-23T21:47:22.000"/>
        <d v="2019-09-23T21:47:27.000"/>
        <d v="2019-09-23T21:47:51.000"/>
        <d v="2019-09-23T21:59:04.000"/>
        <d v="2019-09-23T22:01:36.000"/>
        <d v="2019-09-23T22:03:21.000"/>
        <d v="2019-09-23T22:05:53.000"/>
        <d v="2019-09-23T22:38:10.000"/>
        <d v="2019-09-23T22:40:31.000"/>
        <d v="2019-09-23T22:47:52.000"/>
        <d v="2019-09-23T18:02:27.000"/>
        <d v="2019-09-23T22:56:18.000"/>
        <d v="2019-09-23T23:04:13.000"/>
        <d v="2019-09-23T23:54:58.000"/>
        <d v="2019-09-24T00:38:26.000"/>
        <d v="2019-09-24T00:53:13.000"/>
        <d v="2019-09-24T00:59:23.000"/>
        <d v="2019-09-24T01:01:39.000"/>
        <d v="2019-09-24T01:10:41.000"/>
        <d v="2019-09-24T01:18:54.000"/>
        <d v="2019-09-24T01:28:06.000"/>
        <d v="2019-09-24T01:38:58.000"/>
        <d v="2019-09-24T02:06:20.000"/>
        <d v="2019-09-24T02:10:11.000"/>
        <d v="2019-09-24T02:12:06.000"/>
        <d v="2019-09-24T02:31:10.000"/>
        <d v="2019-09-24T03:06:29.000"/>
        <d v="2019-09-24T04:00:56.000"/>
        <d v="2019-09-24T04:16:10.000"/>
        <d v="2019-09-24T05:44:25.000"/>
        <d v="2019-09-24T06:01:03.000"/>
        <d v="2019-09-24T06:02:20.000"/>
        <d v="2019-09-24T06:18:57.000"/>
        <d v="2019-09-24T07:05:57.000"/>
        <d v="2019-09-24T13:13:08.000"/>
        <d v="2019-09-24T13:59:13.000"/>
        <d v="2019-09-24T15:32:22.000"/>
        <d v="2019-09-24T15:44:11.000"/>
        <d v="2019-09-24T17:36:44.000"/>
        <d v="2019-09-24T17:37:20.000"/>
        <d v="2019-09-24T18:01:01.000"/>
        <d v="2019-09-24T20:58:47.000"/>
        <d v="2019-09-24T23:01:41.000"/>
        <d v="2019-09-24T23:14:25.000"/>
        <d v="2019-09-25T01:53:27.000"/>
        <d v="2019-09-25T01:53:41.000"/>
        <d v="2019-09-25T01:57:53.000"/>
        <d v="2019-09-25T02:08:26.000"/>
        <d v="2019-09-23T21:14:37.000"/>
        <d v="2019-09-23T21:19:41.000"/>
        <d v="2019-09-25T02:58:52.000"/>
        <d v="2019-09-25T04:52:01.000"/>
        <d v="2019-09-25T06:07:37.000"/>
        <d v="2019-09-25T09:51:48.000"/>
        <d v="2019-09-25T22:02:18.000"/>
        <d v="2019-09-25T22:14:59.000"/>
        <d v="2019-09-25T23:16:44.000"/>
        <d v="2019-09-26T02:09:13.000"/>
        <d v="2019-09-26T02:17:48.000"/>
        <d v="2019-09-26T10:29:55.000"/>
        <d v="2019-09-27T04:28:05.000"/>
        <d v="2019-09-27T16:16:28.000"/>
        <d v="2019-09-27T16:17:50.000"/>
        <d v="2019-09-28T14:57:45.000"/>
        <d v="2019-09-28T21:46:47.000"/>
        <d v="2019-10-02T08:03:54.000"/>
        <d v="2019-10-02T16:23:45.000"/>
        <d v="2019-09-04T17:50:14.000"/>
        <d v="2019-09-06T16:48:12.000"/>
        <d v="2019-09-06T20:10:53.000"/>
        <d v="2019-09-07T19:43:50.000"/>
        <d v="2019-09-07T19:33:37.000"/>
        <d v="2019-10-02T06:04:42.000"/>
        <d v="2019-10-03T03:14:47.000"/>
        <d v="2019-10-03T01:59:21.000"/>
        <d v="2019-10-03T14:54:23.000"/>
        <d v="2019-10-03T15:08:39.000"/>
        <d v="2019-10-03T21:04:53.000"/>
        <d v="2019-09-28T22:03:01.000"/>
        <d v="2019-09-27T16:15:53.000"/>
        <d v="2019-09-28T22:06:19.000"/>
        <d v="2019-09-01T12:53:27.000"/>
        <d v="2019-09-01T15:06:01.000"/>
        <d v="2019-09-04T18:01:01.000"/>
        <d v="2019-09-13T04:29:57.000"/>
        <d v="2019-09-17T05:49:43.000"/>
        <d v="2019-09-11T22:52:43.000"/>
        <d v="2019-09-09T21:39:51.000"/>
        <d v="2019-09-11T21:48:31.000"/>
        <d v="2019-09-17T05:50:41.000"/>
        <d v="2019-09-25T10:46:27.000"/>
        <d v="2019-10-03T15:47:27.000"/>
        <d v="2019-09-25T03:56:12.000"/>
        <d v="2019-09-25T03:59:09.000"/>
        <d v="2019-10-03T23:31:21.000"/>
        <d v="2019-10-04T03:46:50.000"/>
        <d v="2019-10-05T14:16:35.000"/>
        <d v="2019-10-05T23:15:19.000"/>
        <d v="2019-10-06T14:40:51.000"/>
        <d v="2019-10-08T22:34:39.000"/>
        <d v="2019-10-09T16:47:38.000"/>
        <d v="2019-10-09T21:19:44.000"/>
        <d v="2019-10-10T16:09:33.000"/>
        <d v="2019-10-10T16:09:42.000"/>
        <d v="2019-10-10T16:13:31.000"/>
        <d v="2019-10-10T16:14:19.000"/>
        <d v="2019-10-10T16:56:16.000"/>
        <d v="2019-10-10T23:38:14.000"/>
        <d v="2019-10-11T01:35:03.000"/>
        <d v="2019-10-11T14:10:40.000"/>
        <d v="2019-10-11T14:16:06.000"/>
        <d v="2019-10-11T15:42:13.000"/>
        <d v="2019-10-11T15:43:45.000"/>
        <d v="2019-10-11T16:07:18.000"/>
        <d v="2019-10-11T20:10:03.000"/>
        <d v="2019-10-11T23:08:41.000"/>
        <d v="2019-10-12T13:12:34.000"/>
        <d v="2019-10-12T21:30:04.000"/>
        <d v="2019-10-12T22:00:05.000"/>
        <d v="2019-10-13T16:32:53.000"/>
        <d v="2019-10-16T03:12:48.000"/>
        <d v="2019-10-04T01:28:23.000"/>
        <d v="2019-10-16T14:55:23.000"/>
        <d v="2019-09-25T22:53:53.000"/>
        <d v="2019-10-17T14:40:42.000"/>
        <d v="2019-10-17T18:13:50.000"/>
        <d v="2019-10-17T20:44:57.000"/>
        <d v="2019-10-18T08:14:16.000"/>
        <d v="2019-10-18T08:17:51.000"/>
        <d v="2019-10-18T08:24:39.000"/>
        <d v="2019-10-18T14:16:13.000"/>
        <d v="2019-10-26T13:52:12.000"/>
        <d v="2019-10-25T22:42:00.000"/>
        <d v="2019-10-26T13:56:08.000"/>
        <d v="2019-10-06T01:20:01.000"/>
        <d v="2019-10-03T14:11:01.000"/>
        <d v="2019-10-27T13:54:59.000"/>
        <d v="2019-09-06T16:00:31.000"/>
        <d v="2019-09-06T20:59:19.000"/>
        <d v="2019-09-10T19:30:13.000"/>
        <d v="2019-08-22T15:05:57.000"/>
        <d v="2019-09-05T19:01:23.000"/>
        <d v="2019-09-07T19:10:05.000"/>
        <d v="2019-09-17T16:25:03.000"/>
        <d v="2019-09-17T16:37:19.000"/>
        <d v="2019-09-17T20:05:54.000"/>
        <d v="2019-09-18T23:20:00.000"/>
        <d v="2019-09-17T18:15:55.000"/>
        <d v="2019-09-17T16:53:17.000"/>
        <d v="2019-09-18T13:51:29.000"/>
        <d v="2019-09-22T16:00:50.000"/>
        <d v="2019-09-25T04:10:41.000"/>
        <d v="2019-09-25T22:16:24.000"/>
        <d v="2019-09-25T22:11:44.000"/>
        <d v="2019-10-10T16:08:40.000"/>
        <d v="2019-10-10T16:09:22.000"/>
        <d v="2019-10-11T17:56:42.000"/>
        <d v="2019-10-30T18:36:07.000"/>
        <d v="2019-10-30T18:40:58.000"/>
        <d v="2019-10-30T19:52:04.000"/>
        <d v="2019-10-30T14:05:05.000"/>
        <d v="2019-10-25T02:26:13.000"/>
        <d v="2019-10-25T03:25:31.000"/>
        <d v="2019-10-25T03:29:05.000"/>
        <d v="2019-10-25T01:16:20.000"/>
        <d v="2019-09-05T17:54:42.000"/>
        <d v="2019-10-03T14:30:30.000"/>
        <d v="2019-10-31T17:10:28.000"/>
        <d v="2019-09-19T00:10:13.000"/>
        <d v="2019-10-03T13:43:47.000"/>
        <d v="2019-09-04T18:00:32.000"/>
        <d v="2019-09-19T00:10:42.000"/>
        <d v="2019-09-25T04:02:54.000"/>
        <d v="2019-10-03T15:02:21.000"/>
        <d v="2019-10-31T17:48:35.000"/>
        <d v="2016-12-21T19:00:07.000"/>
        <d v="2019-11-01T00:15:12.000"/>
        <d v="2019-11-01T11:41:40.000"/>
        <d v="2019-11-01T17:09:58.000"/>
        <d v="2019-11-01T18:09:29.000"/>
        <d v="2019-11-01T18:44:50.000"/>
        <d v="2019-11-01T18:48:41.000"/>
        <d v="2019-11-01T19:29:31.000"/>
        <d v="2019-09-24T11:53:12.000"/>
        <d v="2019-09-24T11:53:18.000"/>
        <d v="2019-11-01T19:35:28.000"/>
        <d v="2019-11-01T20:02:41.000"/>
        <d v="2019-11-01T22:27:48.000"/>
        <d v="2019-11-02T02:01:38.000"/>
        <d v="2019-11-02T02:41:08.000"/>
        <d v="2019-11-02T02:49:59.000"/>
        <d v="2019-11-02T02:52:47.000"/>
        <d v="2019-11-02T03:07:51.000"/>
        <d v="2019-11-02T14:48:35.000"/>
        <d v="2019-11-02T16:54:33.000"/>
        <d v="2019-11-03T16:25:31.000"/>
        <d v="2019-11-03T17:28:36.000"/>
        <d v="2019-11-03T17:28:37.000"/>
        <d v="2019-11-03T17:30:38.000"/>
        <d v="2019-11-03T17:40:10.000"/>
        <d v="2019-09-25T08:00:30.000"/>
        <d v="2019-11-03T18:13:18.000"/>
        <d v="2019-11-03T18:25:22.000"/>
        <d v="2019-11-03T18:44:59.000"/>
        <d v="2019-11-03T18:57:55.000"/>
        <d v="2019-11-03T18:06:49.000"/>
        <d v="2019-11-03T19:12:39.000"/>
        <d v="2019-11-03T19:26:09.000"/>
        <d v="2019-11-03T19:36:20.000"/>
        <d v="2019-11-03T19:37:03.000"/>
        <d v="2019-11-03T20:50:22.000"/>
        <d v="2019-11-03T21:16:07.000"/>
        <d v="2019-11-03T21:16:15.000"/>
        <d v="2019-09-23T20:26:40.000"/>
        <d v="2019-11-03T21:21:11.000"/>
        <d v="2019-11-03T21:31:12.000"/>
        <d v="2019-11-03T21:59:19.000"/>
        <d v="2019-11-03T22:28:37.000"/>
        <d v="2019-11-03T23:14:47.000"/>
        <d v="2019-11-03T23:19:24.000"/>
        <d v="2019-11-03T23:21:44.000"/>
        <d v="2019-11-04T01:00:06.000"/>
        <d v="2019-11-04T04:00:10.000"/>
        <d v="2019-11-04T16:52:36.000"/>
        <d v="2019-11-05T03:00:46.000"/>
        <d v="2019-11-05T03:07:38.000"/>
        <d v="2019-11-05T06:28:11.000"/>
        <d v="2019-11-07T19:33:45.000"/>
        <d v="2019-09-23T21:09:37.000"/>
        <d v="2019-09-23T15:15:00.000"/>
        <d v="2019-09-23T22:02:30.000"/>
        <d v="2019-11-01T17:09:51.000"/>
        <d v="2019-11-02T02:18:31.000"/>
        <d v="2019-11-02T02:18:44.000"/>
        <d v="2019-11-08T23:22:02.000"/>
        <d v="2019-11-08T23:57:57.000"/>
      </sharedItems>
      <fieldGroup par="66" base="22">
        <rangePr groupBy="hours" autoEnd="1" autoStart="1" startDate="2016-12-21T19:00:07.000" endDate="2019-11-08T23:57:57.000"/>
        <groupItems count="26">
          <s v="&lt;12/21/2016"/>
          <s v="12 AM"/>
          <s v="1 AM"/>
          <s v="2 AM"/>
          <s v="3 AM"/>
          <s v="4 AM"/>
          <s v="5 AM"/>
          <s v="6 AM"/>
          <s v="7 AM"/>
          <s v="8 AM"/>
          <s v="9 AM"/>
          <s v="10 AM"/>
          <s v="11 AM"/>
          <s v="12 PM"/>
          <s v="1 PM"/>
          <s v="2 PM"/>
          <s v="3 PM"/>
          <s v="4 PM"/>
          <s v="5 PM"/>
          <s v="6 PM"/>
          <s v="7 PM"/>
          <s v="8 PM"/>
          <s v="9 PM"/>
          <s v="10 PM"/>
          <s v="11 PM"/>
          <s v="&gt;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12-21T19:00:07.000" endDate="2019-11-08T23:57:57.000"/>
        <groupItems count="368">
          <s v="&lt;12/2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19"/>
        </groupItems>
      </fieldGroup>
    </cacheField>
    <cacheField name="Months" databaseField="0">
      <sharedItems containsMixedTypes="0" count="0"/>
      <fieldGroup base="22">
        <rangePr groupBy="months" autoEnd="1" autoStart="1" startDate="2016-12-21T19:00:07.000" endDate="2019-11-08T23:57:57.000"/>
        <groupItems count="14">
          <s v="&lt;12/21/2016"/>
          <s v="Jan"/>
          <s v="Feb"/>
          <s v="Mar"/>
          <s v="Apr"/>
          <s v="May"/>
          <s v="Jun"/>
          <s v="Jul"/>
          <s v="Aug"/>
          <s v="Sep"/>
          <s v="Oct"/>
          <s v="Nov"/>
          <s v="Dec"/>
          <s v="&gt;11/8/2019"/>
        </groupItems>
      </fieldGroup>
    </cacheField>
    <cacheField name="Years" databaseField="0">
      <sharedItems containsMixedTypes="0" count="0"/>
      <fieldGroup base="22">
        <rangePr groupBy="years" autoEnd="1" autoStart="1" startDate="2016-12-21T19:00:07.000" endDate="2019-11-08T23:57:57.000"/>
        <groupItems count="6">
          <s v="&lt;12/21/2016"/>
          <s v="2016"/>
          <s v="2017"/>
          <s v="2018"/>
          <s v="2019"/>
          <s v="&gt;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7">
  <r>
    <s v="stevieareuokay"/>
    <s v="elcidsunset"/>
    <m/>
    <m/>
    <m/>
    <m/>
    <m/>
    <m/>
    <m/>
    <m/>
    <s v="No"/>
    <n v="3"/>
    <m/>
    <m/>
    <x v="0"/>
    <d v="2019-09-02T21:20:45.000"/>
    <s v="@ImYourKid @elcidsunset RT @ImYourKid: Look we been on hunger strike since the last https://t.co/eDO2UpK3d6 come to @elcidsunset this Wednesday at 7pm and feed us, please. @ El Cid on Sunset https://t.co/88rgeXCWsO _x000a__x000a_🙌🏿🙌🏿🙌🏿💚💚💚"/>
    <s v="http://theshitshow.la https://www.instagram.com/p/B17FeT0BpwG/?igshid=dd3ac8de4ru7"/>
    <s v="theshitshow.la instagram.com"/>
    <x v="0"/>
    <m/>
    <s v="http://pbs.twimg.com/profile_images/822856694590009349/yMznDuA3_normal.jpg"/>
    <x v="0"/>
    <s v="https://twitter.com/#!/stevieareuokay/status/1168634892772663297"/>
    <m/>
    <m/>
    <s v="1168634892772663297"/>
    <s v="1168630484399775746"/>
    <b v="0"/>
    <n v="0"/>
    <s v="105347801"/>
    <b v="0"/>
    <s v="en"/>
    <m/>
    <s v=""/>
    <b v="0"/>
    <n v="0"/>
    <s v=""/>
    <s v="Plume for Android"/>
    <b v="0"/>
    <s v="1168630484399775746"/>
    <s v="Tweet"/>
    <n v="0"/>
    <n v="0"/>
    <m/>
    <m/>
    <m/>
    <m/>
    <m/>
    <m/>
    <m/>
    <m/>
    <n v="2"/>
    <s v="4"/>
    <s v="4"/>
    <m/>
    <m/>
    <m/>
    <m/>
    <m/>
    <m/>
    <m/>
    <m/>
    <m/>
  </r>
  <r>
    <s v="stevieareuokay"/>
    <s v="elcidsunset"/>
    <m/>
    <m/>
    <m/>
    <m/>
    <m/>
    <m/>
    <m/>
    <m/>
    <s v="No"/>
    <n v="4"/>
    <m/>
    <m/>
    <x v="0"/>
    <d v="2019-09-02T21:37:54.000"/>
    <s v="@ImYourKid @elcidsunset RT @ImYourKid: Look we been on hunger strike since the last https://t.co/eDO2UpK3d6 come to @elcidsunset this Wednesday at 7pm and feed us, please. @ El Cid on Sunset https://t.co/88rgeXCWsO"/>
    <s v="http://theshitshow.la https://www.instagram.com/p/B17FeT0BpwG/?igshid=dd3ac8de4ru7"/>
    <s v="theshitshow.la instagram.com"/>
    <x v="0"/>
    <m/>
    <s v="http://pbs.twimg.com/profile_images/822856694590009349/yMznDuA3_normal.jpg"/>
    <x v="1"/>
    <s v="https://twitter.com/#!/stevieareuokay/status/1168639207818039296"/>
    <m/>
    <m/>
    <s v="1168639207818039296"/>
    <s v="1168630484399775746"/>
    <b v="0"/>
    <n v="0"/>
    <s v="105347801"/>
    <b v="0"/>
    <s v="en"/>
    <m/>
    <s v=""/>
    <b v="0"/>
    <n v="0"/>
    <s v=""/>
    <s v="Plume for Android"/>
    <b v="0"/>
    <s v="1168630484399775746"/>
    <s v="Tweet"/>
    <n v="0"/>
    <n v="0"/>
    <m/>
    <m/>
    <m/>
    <m/>
    <m/>
    <m/>
    <m/>
    <m/>
    <n v="2"/>
    <s v="4"/>
    <s v="4"/>
    <m/>
    <m/>
    <m/>
    <m/>
    <m/>
    <m/>
    <m/>
    <m/>
    <m/>
  </r>
  <r>
    <s v="mollypeckler"/>
    <s v="imyourkid"/>
    <m/>
    <m/>
    <m/>
    <m/>
    <m/>
    <m/>
    <m/>
    <m/>
    <s v="No"/>
    <n v="7"/>
    <m/>
    <m/>
    <x v="0"/>
    <d v="2019-09-04T21:38:26.000"/>
    <s v="One of our favorite podcasts is returning for a second season TOMORROW! Congrats @pot_handbook and @ImYourKid! Can’t wait to celebrate 🔥 https://t.co/SuiobDuzus"/>
    <s v="https://twitter.com/gmiwhpodcast/status/1169306687892672512"/>
    <s v="twitter.com"/>
    <x v="0"/>
    <m/>
    <s v="http://pbs.twimg.com/profile_images/1186848416644493317/sfDcTbB0_normal.jpg"/>
    <x v="2"/>
    <s v="https://twitter.com/#!/mollypeckler/status/1169364120144973824"/>
    <m/>
    <m/>
    <s v="1169364120144973824"/>
    <m/>
    <b v="0"/>
    <n v="1"/>
    <s v=""/>
    <b v="1"/>
    <s v="en"/>
    <m/>
    <s v="1169306687892672512"/>
    <b v="0"/>
    <n v="0"/>
    <s v=""/>
    <s v="Twitter for iPhone"/>
    <b v="0"/>
    <s v="1169364120144973824"/>
    <s v="Tweet"/>
    <n v="0"/>
    <n v="0"/>
    <m/>
    <m/>
    <m/>
    <m/>
    <m/>
    <m/>
    <m/>
    <m/>
    <n v="1"/>
    <s v="3"/>
    <s v="4"/>
    <m/>
    <m/>
    <m/>
    <m/>
    <m/>
    <m/>
    <m/>
    <m/>
    <m/>
  </r>
  <r>
    <s v="daymanforever"/>
    <s v="whitehouse"/>
    <m/>
    <m/>
    <m/>
    <m/>
    <m/>
    <m/>
    <m/>
    <m/>
    <s v="No"/>
    <n v="9"/>
    <m/>
    <m/>
    <x v="0"/>
    <d v="2019-09-04T22:07:17.000"/>
    <s v="@ImYourKid @WillieNelson @WhiteHouse @gmiwhpodcast #TeachPeople"/>
    <m/>
    <m/>
    <x v="1"/>
    <m/>
    <s v="http://pbs.twimg.com/profile_images/716050975337889792/1DB7DKl1_normal.jpg"/>
    <x v="3"/>
    <s v="https://twitter.com/#!/daymanforever/status/1169371381093556224"/>
    <m/>
    <m/>
    <s v="1169371381093556224"/>
    <s v="1169320341371359232"/>
    <b v="0"/>
    <n v="0"/>
    <s v="105347801"/>
    <b v="0"/>
    <s v="und"/>
    <m/>
    <s v=""/>
    <b v="0"/>
    <n v="0"/>
    <s v=""/>
    <s v="Twitter for iPhone"/>
    <b v="0"/>
    <s v="1169320341371359232"/>
    <s v="Tweet"/>
    <n v="0"/>
    <n v="0"/>
    <m/>
    <m/>
    <m/>
    <m/>
    <m/>
    <m/>
    <m/>
    <m/>
    <n v="1"/>
    <s v="8"/>
    <s v="8"/>
    <m/>
    <m/>
    <m/>
    <m/>
    <m/>
    <m/>
    <m/>
    <m/>
    <m/>
  </r>
  <r>
    <s v="pier__pizza"/>
    <s v="napolen"/>
    <m/>
    <m/>
    <m/>
    <m/>
    <m/>
    <m/>
    <m/>
    <m/>
    <s v="No"/>
    <n v="13"/>
    <m/>
    <m/>
    <x v="0"/>
    <d v="2019-09-05T06:23:28.000"/>
    <s v="@ImYourKid @Napolen @napolen care to comment?"/>
    <m/>
    <m/>
    <x v="0"/>
    <m/>
    <s v="http://pbs.twimg.com/profile_images/1093566535862345728/E5KN4ZFo_normal.jpg"/>
    <x v="4"/>
    <s v="https://twitter.com/#!/pier__pizza/status/1169496249050906624"/>
    <m/>
    <m/>
    <s v="1169496249050906624"/>
    <s v="1169492538278809600"/>
    <b v="0"/>
    <n v="0"/>
    <s v="105347801"/>
    <b v="0"/>
    <s v="en"/>
    <m/>
    <s v=""/>
    <b v="0"/>
    <n v="0"/>
    <s v=""/>
    <s v="Twitter for iPhone"/>
    <b v="0"/>
    <s v="1169492538278809600"/>
    <s v="Tweet"/>
    <n v="0"/>
    <n v="0"/>
    <m/>
    <m/>
    <m/>
    <m/>
    <m/>
    <m/>
    <m/>
    <m/>
    <n v="1"/>
    <s v="4"/>
    <s v="4"/>
    <n v="0"/>
    <n v="0"/>
    <n v="0"/>
    <n v="0"/>
    <n v="0"/>
    <n v="0"/>
    <n v="6"/>
    <n v="100"/>
    <n v="6"/>
  </r>
  <r>
    <s v="courtneyblewis"/>
    <s v="imyourkid"/>
    <m/>
    <m/>
    <m/>
    <m/>
    <m/>
    <m/>
    <m/>
    <m/>
    <s v="No"/>
    <n v="15"/>
    <m/>
    <m/>
    <x v="1"/>
    <d v="2019-09-05T10:00:22.000"/>
    <s v="@ImYourKid Now, this is some religion I can get behind."/>
    <m/>
    <m/>
    <x v="0"/>
    <m/>
    <s v="http://pbs.twimg.com/profile_images/1115415865766359040/eNhcvK13_normal.jpg"/>
    <x v="5"/>
    <s v="https://twitter.com/#!/courtneyblewis/status/1169550832095944704"/>
    <m/>
    <m/>
    <s v="1169550832095944704"/>
    <s v="1169334179462443013"/>
    <b v="0"/>
    <n v="0"/>
    <s v="105347801"/>
    <b v="0"/>
    <s v="en"/>
    <m/>
    <s v=""/>
    <b v="0"/>
    <n v="0"/>
    <s v=""/>
    <s v="Twitter for iPhone"/>
    <b v="0"/>
    <s v="1169334179462443013"/>
    <s v="Tweet"/>
    <n v="0"/>
    <n v="0"/>
    <m/>
    <m/>
    <m/>
    <m/>
    <m/>
    <m/>
    <m/>
    <m/>
    <n v="1"/>
    <s v="4"/>
    <s v="4"/>
    <n v="0"/>
    <n v="0"/>
    <n v="0"/>
    <n v="0"/>
    <n v="0"/>
    <n v="0"/>
    <n v="10"/>
    <n v="100"/>
    <n v="10"/>
  </r>
  <r>
    <s v="themrreynolds"/>
    <s v="barackobama"/>
    <m/>
    <m/>
    <m/>
    <m/>
    <m/>
    <m/>
    <m/>
    <m/>
    <s v="No"/>
    <n v="16"/>
    <m/>
    <m/>
    <x v="0"/>
    <d v="2019-09-05T14:57:11.000"/>
    <s v="So excited @gmiwhpodcast is back! Such a fun, witty, intelligent show about WEED &amp;amp; I couldn’t be more excited for @spoke_media to be producing this with @ImYourKid &amp;amp; @pot_handbook!! _x000a__x000a_Check out S2-Ep1 on @BarackObama’s relationship with cannabis https://t.co/4gdORY7DYv"/>
    <s v="https://podcasts.apple.com/us/podcast/great-moments-in-weed-history/id1350064353?i=1000448671319"/>
    <s v="apple.com"/>
    <x v="0"/>
    <m/>
    <s v="http://pbs.twimg.com/profile_images/2828785203/a097d038f964b0a6125a95c0a0e8ff7d_normal.jpeg"/>
    <x v="6"/>
    <s v="https://twitter.com/#!/themrreynolds/status/1169625531521933312"/>
    <m/>
    <m/>
    <s v="1169625531521933312"/>
    <m/>
    <b v="0"/>
    <n v="3"/>
    <s v=""/>
    <b v="0"/>
    <s v="en"/>
    <m/>
    <s v=""/>
    <b v="0"/>
    <n v="0"/>
    <s v=""/>
    <s v="Twitter for iPhone"/>
    <b v="0"/>
    <s v="1169625531521933312"/>
    <s v="Tweet"/>
    <n v="0"/>
    <n v="0"/>
    <m/>
    <m/>
    <m/>
    <m/>
    <m/>
    <m/>
    <m/>
    <m/>
    <n v="1"/>
    <s v="3"/>
    <s v="3"/>
    <m/>
    <m/>
    <m/>
    <m/>
    <m/>
    <m/>
    <m/>
    <m/>
    <m/>
  </r>
  <r>
    <s v="javierhasse"/>
    <s v="benzinga"/>
    <m/>
    <m/>
    <m/>
    <m/>
    <m/>
    <m/>
    <m/>
    <m/>
    <s v="No"/>
    <n v="21"/>
    <m/>
    <m/>
    <x v="0"/>
    <d v="2019-09-05T19:11:01.000"/>
    <s v="Season 2 Of 'Great Moments In #Weed History' Podcast Launches Today_x000a_Read about it in my latest @Benzinga #Cannabis story ft. @gmiwhpodcast, Abdullah (@imyourkid) &amp;amp; Bean (@pot_handbook)_x000a_#BZCannabis $AAPL_x000a_https://t.co/8gC7pGRQJy"/>
    <s v="http://www.benzinga.com/z/14385043"/>
    <s v="benzinga.com"/>
    <x v="2"/>
    <m/>
    <s v="http://pbs.twimg.com/profile_images/1107772679711535106/ttA9bBFQ_normal.jpg"/>
    <x v="7"/>
    <s v="https://twitter.com/#!/javierhasse/status/1169689409412894720"/>
    <m/>
    <m/>
    <s v="1169689409412894720"/>
    <m/>
    <b v="0"/>
    <n v="3"/>
    <s v=""/>
    <b v="0"/>
    <s v="en"/>
    <m/>
    <s v=""/>
    <b v="0"/>
    <n v="1"/>
    <s v=""/>
    <s v="Twitter Web App"/>
    <b v="0"/>
    <s v="1169689409412894720"/>
    <s v="Tweet"/>
    <n v="0"/>
    <n v="0"/>
    <m/>
    <m/>
    <m/>
    <m/>
    <m/>
    <m/>
    <m/>
    <m/>
    <n v="1"/>
    <s v="7"/>
    <s v="7"/>
    <n v="0"/>
    <n v="0"/>
    <n v="1"/>
    <n v="3.4482758620689653"/>
    <n v="0"/>
    <n v="0"/>
    <n v="28"/>
    <n v="96.55172413793103"/>
    <n v="29"/>
  </r>
  <r>
    <s v="bzcannabis"/>
    <s v="benzinga"/>
    <m/>
    <m/>
    <m/>
    <m/>
    <m/>
    <m/>
    <m/>
    <m/>
    <s v="No"/>
    <n v="22"/>
    <m/>
    <m/>
    <x v="0"/>
    <d v="2019-09-05T19:13:29.000"/>
    <s v="RT @JavierHasse: Season 2 Of 'Great Moments In #Weed History' Podcast Launches Today_x000a_Read about it in my latest @Benzinga #Cannabis story f…"/>
    <m/>
    <m/>
    <x v="3"/>
    <m/>
    <s v="http://pbs.twimg.com/profile_images/1100843594997362688/JR-W-Xo-_normal.png"/>
    <x v="8"/>
    <s v="https://twitter.com/#!/bzcannabis/status/1169690030870339588"/>
    <m/>
    <m/>
    <s v="1169690030870339588"/>
    <m/>
    <b v="0"/>
    <n v="0"/>
    <s v=""/>
    <b v="0"/>
    <s v="en"/>
    <m/>
    <s v=""/>
    <b v="0"/>
    <n v="1"/>
    <s v="1169689409412894720"/>
    <s v="TweetDeck"/>
    <b v="0"/>
    <s v="1169689409412894720"/>
    <s v="Tweet"/>
    <n v="0"/>
    <n v="0"/>
    <m/>
    <m/>
    <m/>
    <m/>
    <m/>
    <m/>
    <m/>
    <m/>
    <n v="1"/>
    <s v="7"/>
    <s v="7"/>
    <m/>
    <m/>
    <m/>
    <m/>
    <m/>
    <m/>
    <m/>
    <m/>
    <m/>
  </r>
  <r>
    <s v="k122n"/>
    <s v="pot_handbook"/>
    <m/>
    <m/>
    <m/>
    <m/>
    <m/>
    <m/>
    <m/>
    <m/>
    <s v="No"/>
    <n v="27"/>
    <m/>
    <m/>
    <x v="0"/>
    <d v="2019-09-06T15:10:49.000"/>
    <s v="RT @gmiwhpodcast: Big news! We're back w/ Season 2, now part of the @spoke_media family. @imyourkid &amp;amp; @pot_handbook educate &amp;amp; entertain wit…"/>
    <m/>
    <m/>
    <x v="0"/>
    <m/>
    <s v="http://pbs.twimg.com/profile_images/1006571501808545792/w3qp1SIZ_normal.jpg"/>
    <x v="9"/>
    <s v="https://twitter.com/#!/k122n/status/1169991350147846150"/>
    <m/>
    <m/>
    <s v="1169991350147846150"/>
    <m/>
    <b v="0"/>
    <n v="0"/>
    <s v=""/>
    <b v="0"/>
    <s v="en"/>
    <m/>
    <s v=""/>
    <b v="0"/>
    <n v="5"/>
    <s v="1164554306927898624"/>
    <s v="Twitter Web App"/>
    <b v="0"/>
    <s v="1164554306927898624"/>
    <s v="Tweet"/>
    <n v="0"/>
    <n v="0"/>
    <m/>
    <m/>
    <m/>
    <m/>
    <m/>
    <m/>
    <m/>
    <m/>
    <n v="1"/>
    <s v="3"/>
    <s v="3"/>
    <m/>
    <m/>
    <m/>
    <m/>
    <m/>
    <m/>
    <m/>
    <m/>
    <m/>
  </r>
  <r>
    <s v="tanveerkalo"/>
    <s v="imyourkid"/>
    <m/>
    <m/>
    <m/>
    <m/>
    <m/>
    <m/>
    <m/>
    <m/>
    <s v="No"/>
    <n v="31"/>
    <m/>
    <m/>
    <x v="0"/>
    <d v="2019-09-06T18:14:27.000"/>
    <s v="RT @SAADAonline: SAADA's newest Tides article features an interview with one of our &quot;Revolution Remix&quot; performers, @SETI_X_  by @ImYourKid.…"/>
    <m/>
    <m/>
    <x v="0"/>
    <m/>
    <s v="http://pbs.twimg.com/profile_images/1134913029794074624/yp9yD4p1_normal.jpg"/>
    <x v="10"/>
    <s v="https://twitter.com/#!/tanveerkalo/status/1170037562355912704"/>
    <m/>
    <m/>
    <s v="1170037562355912704"/>
    <m/>
    <b v="0"/>
    <n v="0"/>
    <s v=""/>
    <b v="0"/>
    <s v="en"/>
    <m/>
    <s v=""/>
    <b v="0"/>
    <n v="2"/>
    <s v="1170036465545469953"/>
    <s v="Twitter Web App"/>
    <b v="0"/>
    <s v="1170036465545469953"/>
    <s v="Tweet"/>
    <n v="0"/>
    <n v="0"/>
    <m/>
    <m/>
    <m/>
    <m/>
    <m/>
    <m/>
    <m/>
    <m/>
    <n v="1"/>
    <s v="4"/>
    <s v="4"/>
    <m/>
    <m/>
    <m/>
    <m/>
    <m/>
    <m/>
    <m/>
    <m/>
    <m/>
  </r>
  <r>
    <s v="anirvan"/>
    <s v="imyourkid"/>
    <m/>
    <m/>
    <m/>
    <m/>
    <m/>
    <m/>
    <m/>
    <m/>
    <s v="No"/>
    <n v="34"/>
    <m/>
    <m/>
    <x v="0"/>
    <d v="2019-09-08T16:24:00.000"/>
    <s v="RT @SAADAonline: SAADA's newest Tides article features an interview with one of our &quot;Revolution Remix&quot; performers, @SETI_X_  by @ImYourKid.…"/>
    <m/>
    <m/>
    <x v="0"/>
    <m/>
    <s v="http://pbs.twimg.com/profile_images/1130989388249255936/RTUjm-p__normal.jpg"/>
    <x v="11"/>
    <s v="https://twitter.com/#!/anirvan/status/1170734540811362308"/>
    <m/>
    <m/>
    <s v="1170734540811362308"/>
    <m/>
    <b v="0"/>
    <n v="0"/>
    <s v=""/>
    <b v="0"/>
    <s v="en"/>
    <m/>
    <s v=""/>
    <b v="0"/>
    <n v="4"/>
    <s v="1170036465545469953"/>
    <s v="Buffer"/>
    <b v="0"/>
    <s v="1170036465545469953"/>
    <s v="Tweet"/>
    <n v="0"/>
    <n v="0"/>
    <m/>
    <m/>
    <m/>
    <m/>
    <m/>
    <m/>
    <m/>
    <m/>
    <n v="1"/>
    <s v="4"/>
    <s v="4"/>
    <m/>
    <m/>
    <m/>
    <m/>
    <m/>
    <m/>
    <m/>
    <m/>
    <m/>
  </r>
  <r>
    <s v="saadaonline"/>
    <s v="imyourkid"/>
    <m/>
    <m/>
    <m/>
    <m/>
    <m/>
    <m/>
    <m/>
    <m/>
    <s v="No"/>
    <n v="37"/>
    <m/>
    <m/>
    <x v="0"/>
    <d v="2019-09-06T18:10:06.000"/>
    <s v="SAADA's newest Tides article features an interview with one of our &quot;Revolution Remix&quot; performers, @SETI_X_  by @ImYourKid. Read about Mandeep's journey in 'Brown Skin Rebel': https://t.co/fJfZz1DhiB https://t.co/qRkAsjNkGY"/>
    <s v="https://www.saada.org/tides/article/brown-skin-rebel"/>
    <s v="saada.org"/>
    <x v="0"/>
    <s v="https://pbs.twimg.com/media/EDzN9xNX4AM7baw.jpg"/>
    <s v="https://pbs.twimg.com/media/EDzN9xNX4AM7baw.jpg"/>
    <x v="12"/>
    <s v="https://twitter.com/#!/saadaonline/status/1170036465545469953"/>
    <m/>
    <m/>
    <s v="1170036465545469953"/>
    <m/>
    <b v="0"/>
    <n v="6"/>
    <s v=""/>
    <b v="0"/>
    <s v="en"/>
    <m/>
    <s v=""/>
    <b v="0"/>
    <n v="2"/>
    <s v=""/>
    <s v="Buffer"/>
    <b v="0"/>
    <s v="1170036465545469953"/>
    <s v="Tweet"/>
    <n v="0"/>
    <n v="0"/>
    <m/>
    <m/>
    <m/>
    <m/>
    <m/>
    <m/>
    <m/>
    <m/>
    <n v="1"/>
    <s v="4"/>
    <s v="4"/>
    <m/>
    <m/>
    <m/>
    <m/>
    <m/>
    <m/>
    <m/>
    <m/>
    <m/>
  </r>
  <r>
    <s v="seti_x_"/>
    <s v="saadaonline"/>
    <m/>
    <m/>
    <m/>
    <m/>
    <m/>
    <m/>
    <m/>
    <m/>
    <s v="Yes"/>
    <n v="39"/>
    <m/>
    <m/>
    <x v="0"/>
    <d v="2019-09-06T23:40:22.000"/>
    <s v="RT @SAADAonline: SAADA's newest Tides article features an interview with one of our &quot;Revolution Remix&quot; performers, @SETI_X_  by @ImYourKid.…"/>
    <m/>
    <m/>
    <x v="0"/>
    <m/>
    <s v="http://pbs.twimg.com/profile_images/1101232968234725376/KP_fvxSx_normal.jpg"/>
    <x v="13"/>
    <s v="https://twitter.com/#!/seti_x_/status/1170119581609783296"/>
    <m/>
    <m/>
    <s v="1170119581609783296"/>
    <m/>
    <b v="0"/>
    <n v="0"/>
    <s v=""/>
    <b v="0"/>
    <s v="en"/>
    <m/>
    <s v=""/>
    <b v="0"/>
    <n v="0"/>
    <s v="1170036465545469953"/>
    <s v="Twitter for iPhone"/>
    <b v="0"/>
    <s v="1170036465545469953"/>
    <s v="Tweet"/>
    <n v="0"/>
    <n v="0"/>
    <m/>
    <m/>
    <m/>
    <m/>
    <m/>
    <m/>
    <m/>
    <m/>
    <n v="1"/>
    <s v="4"/>
    <s v="4"/>
    <n v="0"/>
    <n v="0"/>
    <n v="0"/>
    <n v="0"/>
    <n v="0"/>
    <n v="0"/>
    <n v="19"/>
    <n v="100"/>
    <n v="19"/>
  </r>
  <r>
    <s v="mimosaishere"/>
    <s v="saadaonline"/>
    <m/>
    <m/>
    <m/>
    <m/>
    <m/>
    <m/>
    <m/>
    <m/>
    <s v="No"/>
    <n v="40"/>
    <m/>
    <m/>
    <x v="0"/>
    <d v="2019-09-08T16:25:22.000"/>
    <s v="RT @SAADAonline: SAADA's newest Tides article features an interview with one of our &quot;Revolution Remix&quot; performers, @SETI_X_  by @ImYourKid.…"/>
    <m/>
    <m/>
    <x v="0"/>
    <m/>
    <s v="http://pbs.twimg.com/profile_images/3399321557/b2a4ed707655c4b396094d4de0afe341_normal.jpeg"/>
    <x v="14"/>
    <s v="https://twitter.com/#!/mimosaishere/status/1170734884903632898"/>
    <m/>
    <m/>
    <s v="1170734884903632898"/>
    <m/>
    <b v="0"/>
    <n v="0"/>
    <s v=""/>
    <b v="0"/>
    <s v="en"/>
    <m/>
    <s v=""/>
    <b v="0"/>
    <n v="4"/>
    <s v="1170036465545469953"/>
    <s v="Twitter for Android"/>
    <b v="0"/>
    <s v="1170036465545469953"/>
    <s v="Tweet"/>
    <n v="0"/>
    <n v="0"/>
    <m/>
    <m/>
    <m/>
    <m/>
    <m/>
    <m/>
    <m/>
    <m/>
    <n v="1"/>
    <s v="4"/>
    <s v="4"/>
    <m/>
    <m/>
    <m/>
    <m/>
    <m/>
    <m/>
    <m/>
    <m/>
    <m/>
  </r>
  <r>
    <s v="yeomaine"/>
    <s v="jordanpeele"/>
    <m/>
    <m/>
    <m/>
    <m/>
    <m/>
    <m/>
    <m/>
    <m/>
    <s v="No"/>
    <n v="43"/>
    <m/>
    <m/>
    <x v="0"/>
    <d v="2019-09-09T21:45:21.000"/>
    <s v="@pot_handbook @BarackObama @ImYourKid @JordanPeele 4:20 long, niiiice..."/>
    <m/>
    <m/>
    <x v="0"/>
    <m/>
    <s v="http://pbs.twimg.com/profile_images/1100092996668645376/VSYHIif1_normal.jpg"/>
    <x v="15"/>
    <s v="https://twitter.com/#!/yeomaine/status/1171177800725909511"/>
    <m/>
    <m/>
    <s v="1171177800725909511"/>
    <s v="1171176413870772224"/>
    <b v="0"/>
    <n v="0"/>
    <s v="27671107"/>
    <b v="0"/>
    <s v="en"/>
    <m/>
    <s v=""/>
    <b v="0"/>
    <n v="0"/>
    <s v=""/>
    <s v="Twitter for iPhone"/>
    <b v="0"/>
    <s v="1171176413870772224"/>
    <s v="Tweet"/>
    <n v="0"/>
    <n v="0"/>
    <m/>
    <m/>
    <m/>
    <m/>
    <m/>
    <m/>
    <m/>
    <m/>
    <n v="1"/>
    <s v="3"/>
    <s v="3"/>
    <n v="0"/>
    <n v="0"/>
    <n v="0"/>
    <n v="0"/>
    <n v="0"/>
    <n v="0"/>
    <n v="8"/>
    <n v="100"/>
    <n v="8"/>
  </r>
  <r>
    <s v="robbinsgroupllc"/>
    <s v="imyourkid"/>
    <m/>
    <m/>
    <m/>
    <m/>
    <m/>
    <m/>
    <m/>
    <m/>
    <s v="No"/>
    <n v="47"/>
    <m/>
    <m/>
    <x v="0"/>
    <d v="2019-09-04T21:54:24.000"/>
    <s v="RT @pot_handbook: &quot;Great Moments in Weed History w/ Abdullah (@ImYourKid) and Bean (@pot_handbook)&quot; started as a DIY indie podcast labor of…"/>
    <m/>
    <m/>
    <x v="0"/>
    <m/>
    <s v="http://pbs.twimg.com/profile_images/909005228778725376/-j_kpowy_normal.jpg"/>
    <x v="16"/>
    <s v="https://twitter.com/#!/robbinsgroupllc/status/1169368138523144192"/>
    <m/>
    <m/>
    <s v="1169368138523144192"/>
    <m/>
    <b v="0"/>
    <n v="0"/>
    <s v=""/>
    <b v="1"/>
    <s v="en"/>
    <m/>
    <s v="1169306687892672512"/>
    <b v="0"/>
    <n v="1"/>
    <s v="1169309284145844224"/>
    <s v="Twitter Web App"/>
    <b v="0"/>
    <s v="1169309284145844224"/>
    <s v="Tweet"/>
    <n v="0"/>
    <n v="0"/>
    <m/>
    <m/>
    <m/>
    <m/>
    <m/>
    <m/>
    <m/>
    <m/>
    <n v="1"/>
    <s v="3"/>
    <s v="4"/>
    <m/>
    <m/>
    <m/>
    <m/>
    <m/>
    <m/>
    <m/>
    <m/>
    <m/>
  </r>
  <r>
    <s v="robbinsgroupllc"/>
    <s v="barackobama"/>
    <m/>
    <m/>
    <m/>
    <m/>
    <m/>
    <m/>
    <m/>
    <m/>
    <s v="No"/>
    <n v="49"/>
    <m/>
    <m/>
    <x v="0"/>
    <d v="2019-09-09T21:45:49.000"/>
    <s v="RT @pot_handbook: I hosted this video about @BarackObama's weed years in Hawaii to promote the Season 2 premiere of my &quot;Great Moments in We…"/>
    <m/>
    <m/>
    <x v="0"/>
    <m/>
    <s v="http://pbs.twimg.com/profile_images/909005228778725376/-j_kpowy_normal.jpg"/>
    <x v="17"/>
    <s v="https://twitter.com/#!/robbinsgroupllc/status/1171177918409478144"/>
    <m/>
    <m/>
    <s v="1171177918409478144"/>
    <m/>
    <b v="0"/>
    <n v="0"/>
    <s v=""/>
    <b v="1"/>
    <s v="en"/>
    <m/>
    <s v="1169751814826352640"/>
    <b v="0"/>
    <n v="2"/>
    <s v="1171176413870772224"/>
    <s v="Twitter for iPhone"/>
    <b v="0"/>
    <s v="1171176413870772224"/>
    <s v="Tweet"/>
    <n v="0"/>
    <n v="0"/>
    <m/>
    <m/>
    <m/>
    <m/>
    <m/>
    <m/>
    <m/>
    <m/>
    <n v="1"/>
    <s v="3"/>
    <s v="3"/>
    <m/>
    <m/>
    <m/>
    <m/>
    <m/>
    <m/>
    <m/>
    <m/>
    <m/>
  </r>
  <r>
    <s v="willemneus"/>
    <s v="berniesanders"/>
    <m/>
    <m/>
    <m/>
    <m/>
    <m/>
    <m/>
    <m/>
    <m/>
    <s v="No"/>
    <n v="51"/>
    <m/>
    <m/>
    <x v="0"/>
    <d v="2019-09-12T21:34:24.000"/>
    <s v="@ImYourKid @BernieSanders I digged you on Vice dude. Its a humble thing to do what you did and leave them for the reasons you did. I'm telling you amigo, check out Andrew Yang. I was a Bernie guy in 2016, Yang is my boy now."/>
    <m/>
    <m/>
    <x v="0"/>
    <m/>
    <s v="http://pbs.twimg.com/profile_images/1017767367366119424/upt4a2te_normal.jpg"/>
    <x v="18"/>
    <s v="https://twitter.com/#!/willemneus/status/1172262206072938496"/>
    <m/>
    <m/>
    <s v="1172262206072938496"/>
    <s v="1172257329888268288"/>
    <b v="0"/>
    <n v="3"/>
    <s v="105347801"/>
    <b v="0"/>
    <s v="en"/>
    <m/>
    <s v=""/>
    <b v="0"/>
    <n v="0"/>
    <s v=""/>
    <s v="Twitter Web App"/>
    <b v="0"/>
    <s v="1172257329888268288"/>
    <s v="Tweet"/>
    <n v="0"/>
    <n v="0"/>
    <m/>
    <m/>
    <m/>
    <m/>
    <m/>
    <m/>
    <m/>
    <m/>
    <n v="1"/>
    <s v="4"/>
    <s v="4"/>
    <n v="1"/>
    <n v="2.2222222222222223"/>
    <n v="1"/>
    <n v="2.2222222222222223"/>
    <n v="0"/>
    <n v="0"/>
    <n v="43"/>
    <n v="95.55555555555556"/>
    <n v="45"/>
  </r>
  <r>
    <s v="gpchlorinator"/>
    <s v="ras_g"/>
    <m/>
    <m/>
    <m/>
    <m/>
    <m/>
    <m/>
    <m/>
    <m/>
    <s v="No"/>
    <n v="53"/>
    <m/>
    <m/>
    <x v="0"/>
    <d v="2019-09-13T11:11:07.000"/>
    <s v="@ImYourKid @SETI_X_ @Ras_G Man I miss you on bong appetit"/>
    <m/>
    <m/>
    <x v="0"/>
    <m/>
    <s v="http://pbs.twimg.com/profile_images/1139367073275154433/NkAhkodf_normal.jpg"/>
    <x v="19"/>
    <s v="https://twitter.com/#!/gpchlorinator/status/1172467741669961728"/>
    <m/>
    <m/>
    <s v="1172467741669961728"/>
    <s v="1172401235078438912"/>
    <b v="0"/>
    <n v="1"/>
    <s v="105347801"/>
    <b v="0"/>
    <s v="en"/>
    <m/>
    <s v=""/>
    <b v="0"/>
    <n v="0"/>
    <s v=""/>
    <s v="Twitter for Android"/>
    <b v="0"/>
    <s v="1172401235078438912"/>
    <s v="Tweet"/>
    <n v="0"/>
    <n v="0"/>
    <m/>
    <m/>
    <m/>
    <m/>
    <m/>
    <m/>
    <m/>
    <m/>
    <n v="1"/>
    <s v="4"/>
    <s v="4"/>
    <n v="0"/>
    <n v="0"/>
    <n v="1"/>
    <n v="10"/>
    <n v="0"/>
    <n v="0"/>
    <n v="9"/>
    <n v="90"/>
    <n v="10"/>
  </r>
  <r>
    <s v="im_your_kid"/>
    <s v="im_your_kid"/>
    <m/>
    <m/>
    <m/>
    <m/>
    <m/>
    <m/>
    <m/>
    <m/>
    <s v="No"/>
    <n v="57"/>
    <m/>
    <m/>
    <x v="2"/>
    <d v="2019-09-04T10:14:50.000"/>
    <s v="에슼에슼_x000a__x000a_https://t.co/H9RJO5sx24_x000a_https://t.co/H9RJO5sx24_x000a_https://t.co/H9RJO5sx24"/>
    <s v="https://asked.kr/imyourkid https://asked.kr/imyourkid https://asked.kr/imyourkid"/>
    <s v="asked.kr asked.kr asked.kr"/>
    <x v="0"/>
    <m/>
    <s v="http://pbs.twimg.com/profile_images/1157723455350956032/CiUhZbPv_normal.jpg"/>
    <x v="20"/>
    <s v="https://twitter.com/#!/im_your_kid/status/1169192085489979392"/>
    <m/>
    <m/>
    <s v="1169192085489979392"/>
    <m/>
    <b v="0"/>
    <n v="0"/>
    <s v=""/>
    <b v="0"/>
    <s v="ko"/>
    <m/>
    <s v=""/>
    <b v="0"/>
    <n v="0"/>
    <s v=""/>
    <s v="Twitter for iPhone"/>
    <b v="0"/>
    <s v="1169192085489979392"/>
    <s v="Tweet"/>
    <n v="0"/>
    <n v="0"/>
    <m/>
    <m/>
    <m/>
    <m/>
    <m/>
    <m/>
    <m/>
    <m/>
    <n v="4"/>
    <s v="10"/>
    <s v="10"/>
    <n v="0"/>
    <n v="0"/>
    <n v="0"/>
    <n v="0"/>
    <n v="0"/>
    <n v="0"/>
    <n v="1"/>
    <n v="100"/>
    <n v="1"/>
  </r>
  <r>
    <s v="im_your_kid"/>
    <s v="im_your_kid"/>
    <m/>
    <m/>
    <m/>
    <m/>
    <m/>
    <m/>
    <m/>
    <m/>
    <s v="No"/>
    <n v="58"/>
    <m/>
    <m/>
    <x v="2"/>
    <d v="2019-09-08T07:07:48.000"/>
    <s v="https://t.co/H9RJO5sx24_x000a_https://t.co/H9RJO5sx24_x000a__x000a_에슼에슼"/>
    <s v="https://asked.kr/imyourkid https://asked.kr/imyourkid"/>
    <s v="asked.kr asked.kr"/>
    <x v="0"/>
    <m/>
    <s v="http://pbs.twimg.com/profile_images/1157723455350956032/CiUhZbPv_normal.jpg"/>
    <x v="21"/>
    <s v="https://twitter.com/#!/im_your_kid/status/1170594570716905472"/>
    <m/>
    <m/>
    <s v="1170594570716905472"/>
    <m/>
    <b v="0"/>
    <n v="0"/>
    <s v=""/>
    <b v="0"/>
    <s v="ko"/>
    <m/>
    <s v=""/>
    <b v="0"/>
    <n v="0"/>
    <s v=""/>
    <s v="Twitter for iPhone"/>
    <b v="0"/>
    <s v="1170594570716905472"/>
    <s v="Tweet"/>
    <n v="0"/>
    <n v="0"/>
    <m/>
    <m/>
    <m/>
    <m/>
    <m/>
    <m/>
    <m/>
    <m/>
    <n v="4"/>
    <s v="10"/>
    <s v="10"/>
    <n v="0"/>
    <n v="0"/>
    <n v="0"/>
    <n v="0"/>
    <n v="0"/>
    <n v="0"/>
    <n v="1"/>
    <n v="100"/>
    <n v="1"/>
  </r>
  <r>
    <s v="im_your_kid"/>
    <s v="im_your_kid"/>
    <m/>
    <m/>
    <m/>
    <m/>
    <m/>
    <m/>
    <m/>
    <m/>
    <s v="No"/>
    <n v="59"/>
    <m/>
    <m/>
    <x v="2"/>
    <d v="2019-09-16T05:57:45.000"/>
    <s v="https://t.co/H9RJO5sx24_x000a_https://t.co/H9RJO5sx24_x000a_https://t.co/H9RJO5sx24_x000a__x000a_애슼애슼"/>
    <s v="https://asked.kr/imyourkid https://asked.kr/imyourkid https://asked.kr/imyourkid"/>
    <s v="asked.kr asked.kr asked.kr"/>
    <x v="0"/>
    <m/>
    <s v="http://pbs.twimg.com/profile_images/1157723455350956032/CiUhZbPv_normal.jpg"/>
    <x v="22"/>
    <s v="https://twitter.com/#!/im_your_kid/status/1173476044017262593"/>
    <m/>
    <m/>
    <s v="1173476044017262593"/>
    <m/>
    <b v="0"/>
    <n v="0"/>
    <s v=""/>
    <b v="0"/>
    <s v="ko"/>
    <m/>
    <s v=""/>
    <b v="0"/>
    <n v="0"/>
    <s v=""/>
    <s v="Twitter for iPhone"/>
    <b v="0"/>
    <s v="1173476044017262593"/>
    <s v="Tweet"/>
    <n v="0"/>
    <n v="0"/>
    <m/>
    <m/>
    <m/>
    <m/>
    <m/>
    <m/>
    <m/>
    <m/>
    <n v="4"/>
    <s v="10"/>
    <s v="10"/>
    <n v="0"/>
    <n v="0"/>
    <n v="0"/>
    <n v="0"/>
    <n v="0"/>
    <n v="0"/>
    <n v="1"/>
    <n v="100"/>
    <n v="1"/>
  </r>
  <r>
    <s v="im_your_kid"/>
    <s v="im_your_kid"/>
    <m/>
    <m/>
    <m/>
    <m/>
    <m/>
    <m/>
    <m/>
    <m/>
    <s v="No"/>
    <n v="60"/>
    <m/>
    <m/>
    <x v="2"/>
    <d v="2019-09-19T10:50:37.000"/>
    <s v="✉️ 킫스크 📬_x000a__x000a_https://t.co/H9RJO5sx24_x000a_https://t.co/H9RJO5sx24_x000a_https://t.co/H9RJO5sx24"/>
    <s v="https://asked.kr/imyourkid https://asked.kr/imyourkid https://asked.kr/imyourkid"/>
    <s v="asked.kr asked.kr asked.kr"/>
    <x v="0"/>
    <m/>
    <s v="http://pbs.twimg.com/profile_images/1157723455350956032/CiUhZbPv_normal.jpg"/>
    <x v="23"/>
    <s v="https://twitter.com/#!/im_your_kid/status/1174636908007190528"/>
    <m/>
    <m/>
    <s v="1174636908007190528"/>
    <m/>
    <b v="0"/>
    <n v="0"/>
    <s v=""/>
    <b v="0"/>
    <s v="ko"/>
    <m/>
    <s v=""/>
    <b v="0"/>
    <n v="0"/>
    <s v=""/>
    <s v="Twitter for iPhone"/>
    <b v="0"/>
    <s v="1174636908007190528"/>
    <s v="Tweet"/>
    <n v="0"/>
    <n v="0"/>
    <m/>
    <m/>
    <m/>
    <m/>
    <m/>
    <m/>
    <m/>
    <m/>
    <n v="4"/>
    <s v="10"/>
    <s v="10"/>
    <n v="0"/>
    <n v="0"/>
    <n v="0"/>
    <n v="0"/>
    <n v="0"/>
    <n v="0"/>
    <n v="1"/>
    <n v="100"/>
    <n v="1"/>
  </r>
  <r>
    <s v="b4f35a2a51f34e1"/>
    <s v="sethrogen"/>
    <m/>
    <m/>
    <m/>
    <m/>
    <m/>
    <m/>
    <m/>
    <m/>
    <s v="No"/>
    <n v="61"/>
    <m/>
    <m/>
    <x v="0"/>
    <d v="2019-09-19T17:03:07.000"/>
    <s v="#Repost @imyourkid_x000a_・・・_x000a_What a fantastic idea. Thank you @sethrogen . Let’s get expungin’ expungementweek https://t.co/3qs7IMUEFR"/>
    <s v="https://www.instagram.com/p/B2mbYUKHF8V/?igshid=1533vuj4fbc7p"/>
    <s v="instagram.com"/>
    <x v="4"/>
    <m/>
    <s v="http://abs.twimg.com/sticky/default_profile_images/default_profile_normal.png"/>
    <x v="24"/>
    <s v="https://twitter.com/#!/b4f35a2a51f34e1/status/1174730650185805829"/>
    <m/>
    <m/>
    <s v="1174730650185805829"/>
    <m/>
    <b v="0"/>
    <n v="0"/>
    <s v=""/>
    <b v="0"/>
    <s v="en"/>
    <m/>
    <s v=""/>
    <b v="0"/>
    <n v="0"/>
    <s v=""/>
    <s v="Instagram"/>
    <b v="0"/>
    <s v="1174730650185805829"/>
    <s v="Tweet"/>
    <n v="0"/>
    <n v="0"/>
    <m/>
    <m/>
    <m/>
    <m/>
    <m/>
    <m/>
    <m/>
    <m/>
    <n v="1"/>
    <s v="4"/>
    <s v="4"/>
    <n v="2"/>
    <n v="14.285714285714286"/>
    <n v="0"/>
    <n v="0"/>
    <n v="0"/>
    <n v="0"/>
    <n v="12"/>
    <n v="85.71428571428571"/>
    <n v="14"/>
  </r>
  <r>
    <s v="dvsblast"/>
    <s v="imyourkid"/>
    <m/>
    <m/>
    <m/>
    <m/>
    <m/>
    <m/>
    <m/>
    <m/>
    <s v="No"/>
    <n v="63"/>
    <m/>
    <m/>
    <x v="1"/>
    <d v="2019-09-20T02:57:48.000"/>
    <s v="@ImYourKid they were doing WEED??? ohhhh shit that movie make mad sense now"/>
    <m/>
    <m/>
    <x v="0"/>
    <m/>
    <s v="http://pbs.twimg.com/profile_images/607981569916026881/roZR_wmK_normal.jpg"/>
    <x v="25"/>
    <s v="https://twitter.com/#!/dvsblast/status/1174880308145152000"/>
    <m/>
    <m/>
    <s v="1174880308145152000"/>
    <s v="1174880070588088321"/>
    <b v="0"/>
    <n v="0"/>
    <s v="105347801"/>
    <b v="0"/>
    <s v="en"/>
    <m/>
    <s v=""/>
    <b v="0"/>
    <n v="0"/>
    <s v=""/>
    <s v="UberSocial for Android"/>
    <b v="0"/>
    <s v="1174880070588088321"/>
    <s v="Tweet"/>
    <n v="0"/>
    <n v="0"/>
    <m/>
    <m/>
    <m/>
    <m/>
    <m/>
    <m/>
    <m/>
    <m/>
    <n v="1"/>
    <s v="4"/>
    <s v="4"/>
    <n v="0"/>
    <n v="0"/>
    <n v="3"/>
    <n v="23.076923076923077"/>
    <n v="0"/>
    <n v="0"/>
    <n v="10"/>
    <n v="76.92307692307692"/>
    <n v="13"/>
  </r>
  <r>
    <s v="faceofbass"/>
    <s v="incredibowl"/>
    <m/>
    <m/>
    <m/>
    <m/>
    <m/>
    <m/>
    <m/>
    <m/>
    <s v="No"/>
    <n v="64"/>
    <m/>
    <m/>
    <x v="0"/>
    <d v="2019-09-20T05:47:12.000"/>
    <s v="If you have never checked out the podcast I work on The @incredibowl then this week is a good time to check in. We have @imyourkid and ryanextracted and it's on and poppin at 4:20pm MT Friday hit up… https://t.co/EWB6yMUNOO"/>
    <s v="https://www.instagram.com/p/B2ny9GEA8-3/?igshid=11ciywv5umcv9"/>
    <s v="instagram.com"/>
    <x v="0"/>
    <m/>
    <s v="http://pbs.twimg.com/profile_images/924417146087661569/ATGRFouc_normal.jpg"/>
    <x v="26"/>
    <s v="https://twitter.com/#!/faceofbass/status/1174922940061634562"/>
    <m/>
    <m/>
    <s v="1174922940061634562"/>
    <m/>
    <b v="0"/>
    <n v="0"/>
    <s v=""/>
    <b v="0"/>
    <s v="en"/>
    <m/>
    <s v=""/>
    <b v="0"/>
    <n v="0"/>
    <s v=""/>
    <s v="Instagram"/>
    <b v="0"/>
    <s v="1174922940061634562"/>
    <s v="Tweet"/>
    <n v="0"/>
    <n v="0"/>
    <m/>
    <m/>
    <m/>
    <m/>
    <m/>
    <m/>
    <m/>
    <m/>
    <n v="1"/>
    <s v="4"/>
    <s v="4"/>
    <n v="2"/>
    <n v="5"/>
    <n v="0"/>
    <n v="0"/>
    <n v="0"/>
    <n v="0"/>
    <n v="38"/>
    <n v="95"/>
    <n v="40"/>
  </r>
  <r>
    <s v="faceofbass"/>
    <s v="theadamdunnshow"/>
    <m/>
    <m/>
    <m/>
    <m/>
    <m/>
    <m/>
    <m/>
    <m/>
    <s v="No"/>
    <n v="65"/>
    <m/>
    <m/>
    <x v="0"/>
    <d v="2019-09-20T05:58:17.000"/>
    <s v="Friday! We have Abdullah Saeed @ImYourKid calling in to @TheAdamDunnShow calling to fill us in on his latest canna-… https://t.co/yUlORzSu7e"/>
    <s v="https://twitter.com/i/web/status/1174925730058096641"/>
    <s v="twitter.com"/>
    <x v="0"/>
    <m/>
    <s v="http://pbs.twimg.com/profile_images/924417146087661569/ATGRFouc_normal.jpg"/>
    <x v="27"/>
    <s v="https://twitter.com/#!/faceofbass/status/1174925730058096641"/>
    <m/>
    <m/>
    <s v="1174925730058096641"/>
    <m/>
    <b v="0"/>
    <n v="0"/>
    <s v=""/>
    <b v="0"/>
    <s v="en"/>
    <m/>
    <s v=""/>
    <b v="0"/>
    <n v="0"/>
    <s v=""/>
    <s v="Twitter Web Client"/>
    <b v="1"/>
    <s v="1174925730058096641"/>
    <s v="Tweet"/>
    <n v="0"/>
    <n v="0"/>
    <m/>
    <m/>
    <m/>
    <m/>
    <m/>
    <m/>
    <m/>
    <m/>
    <n v="1"/>
    <s v="4"/>
    <s v="4"/>
    <n v="0"/>
    <n v="0"/>
    <n v="0"/>
    <n v="0"/>
    <n v="0"/>
    <n v="0"/>
    <n v="19"/>
    <n v="100"/>
    <n v="19"/>
  </r>
  <r>
    <s v="faceofbass"/>
    <s v="imyourkid"/>
    <m/>
    <m/>
    <m/>
    <m/>
    <m/>
    <m/>
    <m/>
    <m/>
    <s v="No"/>
    <n v="68"/>
    <m/>
    <m/>
    <x v="0"/>
    <d v="2019-09-20T07:48:34.000"/>
    <s v="If you have never checked out the podcast I work on The @adamdunnshow then this week is a good time to check in. We have @imyourkid and @ryanextracted and it's on and poppin at 4:20pm MT Friday hit up https://t.co/Mn6MCkLftc (link in bio) subscribe and … https://t.co/IzXsj7pFJN https://t.co/12C1ytucMz"/>
    <s v="https://www.youtube.com/adamdunnshow https://www.instagram.com/p/B2ny9GEA8-3/"/>
    <s v="youtube.com instagram.com"/>
    <x v="0"/>
    <s v="https://pbs.twimg.com/media/EE5F9vLUEAA_Ji4.jpg"/>
    <s v="https://pbs.twimg.com/media/EE5F9vLUEAA_Ji4.jpg"/>
    <x v="28"/>
    <s v="https://twitter.com/#!/faceofbass/status/1174953480777158656"/>
    <m/>
    <m/>
    <s v="1174953480777158656"/>
    <m/>
    <b v="0"/>
    <n v="0"/>
    <s v=""/>
    <b v="0"/>
    <s v="en"/>
    <m/>
    <s v=""/>
    <b v="0"/>
    <n v="0"/>
    <s v=""/>
    <s v="IFTTT"/>
    <b v="0"/>
    <s v="1174953480777158656"/>
    <s v="Tweet"/>
    <n v="0"/>
    <n v="0"/>
    <m/>
    <m/>
    <m/>
    <m/>
    <m/>
    <m/>
    <m/>
    <m/>
    <n v="3"/>
    <s v="4"/>
    <s v="4"/>
    <n v="2"/>
    <n v="4.444444444444445"/>
    <n v="0"/>
    <n v="0"/>
    <n v="0"/>
    <n v="0"/>
    <n v="43"/>
    <n v="95.55555555555556"/>
    <n v="45"/>
  </r>
  <r>
    <s v="andrewsteven"/>
    <s v="imyourkid"/>
    <m/>
    <m/>
    <m/>
    <m/>
    <m/>
    <m/>
    <m/>
    <m/>
    <s v="No"/>
    <n v="69"/>
    <m/>
    <m/>
    <x v="0"/>
    <d v="2019-09-21T07:37:24.000"/>
    <s v="Thanks for fun night @imyourkid. https://t.co/rmIbZfEa1Y https://t.co/yIF2OC3t52"/>
    <s v="https://www.instagram.com/p/B2qZSU5F6-q/"/>
    <s v="instagram.com"/>
    <x v="0"/>
    <s v="https://pbs.twimg.com/media/EE-NABYXsAA2Vqe.jpg"/>
    <s v="https://pbs.twimg.com/media/EE-NABYXsAA2Vqe.jpg"/>
    <x v="29"/>
    <s v="https://twitter.com/#!/andrewsteven/status/1175313060355039234"/>
    <m/>
    <m/>
    <s v="1175313060355039234"/>
    <m/>
    <b v="0"/>
    <n v="0"/>
    <s v=""/>
    <b v="0"/>
    <s v="en"/>
    <m/>
    <s v=""/>
    <b v="0"/>
    <n v="0"/>
    <s v=""/>
    <s v="IFTTT"/>
    <b v="0"/>
    <s v="1175313060355039234"/>
    <s v="Tweet"/>
    <n v="0"/>
    <n v="0"/>
    <m/>
    <m/>
    <m/>
    <m/>
    <m/>
    <m/>
    <m/>
    <m/>
    <n v="1"/>
    <s v="4"/>
    <s v="4"/>
    <n v="1"/>
    <n v="20"/>
    <n v="0"/>
    <n v="0"/>
    <n v="0"/>
    <n v="0"/>
    <n v="4"/>
    <n v="80"/>
    <n v="5"/>
  </r>
  <r>
    <s v="modemmex"/>
    <s v="imyourkid"/>
    <m/>
    <m/>
    <m/>
    <m/>
    <m/>
    <m/>
    <m/>
    <m/>
    <s v="No"/>
    <n v="70"/>
    <m/>
    <m/>
    <x v="1"/>
    <d v="2019-09-23T20:11:22.000"/>
    <s v="@ImYourKid So glad you’re back brother!!!"/>
    <m/>
    <m/>
    <x v="0"/>
    <m/>
    <s v="http://pbs.twimg.com/profile_images/1766568555/85026208_l_normal.jpg"/>
    <x v="30"/>
    <s v="https://twitter.com/#!/modemmex/status/1176227577318522880"/>
    <m/>
    <m/>
    <s v="1176227577318522880"/>
    <s v="1176223290081402885"/>
    <b v="0"/>
    <n v="0"/>
    <s v="105347801"/>
    <b v="0"/>
    <s v="en"/>
    <m/>
    <s v=""/>
    <b v="0"/>
    <n v="0"/>
    <s v=""/>
    <s v="Twitter for iPhone"/>
    <b v="0"/>
    <s v="1176223290081402885"/>
    <s v="Tweet"/>
    <n v="0"/>
    <n v="0"/>
    <m/>
    <m/>
    <m/>
    <m/>
    <m/>
    <m/>
    <m/>
    <m/>
    <n v="1"/>
    <s v="4"/>
    <s v="4"/>
    <n v="1"/>
    <n v="14.285714285714286"/>
    <n v="0"/>
    <n v="0"/>
    <n v="0"/>
    <n v="0"/>
    <n v="6"/>
    <n v="85.71428571428571"/>
    <n v="7"/>
  </r>
  <r>
    <s v="kelly_petch"/>
    <s v="imyourkid"/>
    <m/>
    <m/>
    <m/>
    <m/>
    <m/>
    <m/>
    <m/>
    <m/>
    <s v="No"/>
    <n v="71"/>
    <m/>
    <m/>
    <x v="1"/>
    <d v="2019-09-23T20:17:13.000"/>
    <s v="@ImYourKid We get the big vote next year and I'm voting a big Yes. New Zealand Journalist Patrick Gower went to USA doing a three part story on the pros and cons of decriminalisation of Weed. Did you meet him? Even he gave it a try after asking his bosses if he could try for medical reason."/>
    <m/>
    <m/>
    <x v="0"/>
    <m/>
    <s v="http://abs.twimg.com/sticky/default_profile_images/default_profile_normal.png"/>
    <x v="31"/>
    <s v="https://twitter.com/#!/kelly_petch/status/1176229050299191296"/>
    <m/>
    <m/>
    <s v="1176229050299191296"/>
    <s v="1176223290081402885"/>
    <b v="0"/>
    <n v="0"/>
    <s v="105347801"/>
    <b v="0"/>
    <s v="en"/>
    <m/>
    <s v=""/>
    <b v="0"/>
    <n v="0"/>
    <s v=""/>
    <s v="Twitter for Android"/>
    <b v="0"/>
    <s v="1176223290081402885"/>
    <s v="Tweet"/>
    <n v="0"/>
    <n v="0"/>
    <m/>
    <m/>
    <m/>
    <m/>
    <m/>
    <m/>
    <m/>
    <m/>
    <n v="1"/>
    <s v="4"/>
    <s v="4"/>
    <n v="1"/>
    <n v="1.7543859649122806"/>
    <n v="2"/>
    <n v="3.508771929824561"/>
    <n v="0"/>
    <n v="0"/>
    <n v="54"/>
    <n v="94.73684210526316"/>
    <n v="57"/>
  </r>
  <r>
    <s v="nathzjason110"/>
    <s v="zoesaldana"/>
    <m/>
    <m/>
    <m/>
    <m/>
    <m/>
    <m/>
    <m/>
    <m/>
    <s v="No"/>
    <n v="72"/>
    <m/>
    <m/>
    <x v="0"/>
    <d v="2019-09-23T21:09:47.000"/>
    <s v="RT @zoesaldana: Human beings have been using cannabis for thousands of years. Yet it’s illegal in most of the world, including right here i…"/>
    <m/>
    <m/>
    <x v="0"/>
    <m/>
    <s v="http://pbs.twimg.com/profile_images/1169032807181692928/CI3jtDse_normal.jpg"/>
    <x v="32"/>
    <s v="https://twitter.com/#!/nathzjason110/status/1176242276974104577"/>
    <m/>
    <m/>
    <s v="1176242276974104577"/>
    <m/>
    <b v="0"/>
    <n v="0"/>
    <s v=""/>
    <b v="0"/>
    <s v="en"/>
    <m/>
    <s v=""/>
    <b v="0"/>
    <n v="86"/>
    <s v="1176242238113771520"/>
    <s v="Twitter for iPhone"/>
    <b v="0"/>
    <s v="1176242238113771520"/>
    <s v="Tweet"/>
    <n v="0"/>
    <n v="0"/>
    <m/>
    <m/>
    <m/>
    <m/>
    <m/>
    <m/>
    <m/>
    <m/>
    <n v="1"/>
    <s v="1"/>
    <s v="1"/>
    <n v="1"/>
    <n v="4"/>
    <n v="1"/>
    <n v="4"/>
    <n v="0"/>
    <n v="0"/>
    <n v="23"/>
    <n v="92"/>
    <n v="25"/>
  </r>
  <r>
    <s v="artsupport10"/>
    <s v="zoesaldana"/>
    <m/>
    <m/>
    <m/>
    <m/>
    <m/>
    <m/>
    <m/>
    <m/>
    <s v="No"/>
    <n v="73"/>
    <m/>
    <m/>
    <x v="0"/>
    <d v="2019-09-23T21:10:01.000"/>
    <s v="RT @zoesaldana: Human beings have been using cannabis for thousands of years. Yet it’s illegal in most of the world, including right here i…"/>
    <m/>
    <m/>
    <x v="0"/>
    <m/>
    <s v="http://pbs.twimg.com/profile_images/1164495333533081600/0t-n7quc_normal.jpg"/>
    <x v="33"/>
    <s v="https://twitter.com/#!/artsupport10/status/1176242338328272897"/>
    <m/>
    <m/>
    <s v="1176242338328272897"/>
    <m/>
    <b v="0"/>
    <n v="0"/>
    <s v=""/>
    <b v="0"/>
    <s v="en"/>
    <m/>
    <s v=""/>
    <b v="0"/>
    <n v="86"/>
    <s v="1176242238113771520"/>
    <s v="Twitter for iPhone"/>
    <b v="0"/>
    <s v="1176242238113771520"/>
    <s v="Tweet"/>
    <n v="0"/>
    <n v="0"/>
    <m/>
    <m/>
    <m/>
    <m/>
    <m/>
    <m/>
    <m/>
    <m/>
    <n v="1"/>
    <s v="1"/>
    <s v="1"/>
    <n v="1"/>
    <n v="4"/>
    <n v="1"/>
    <n v="4"/>
    <n v="0"/>
    <n v="0"/>
    <n v="23"/>
    <n v="92"/>
    <n v="25"/>
  </r>
  <r>
    <s v="estherlamarr"/>
    <s v="zoesaldana"/>
    <m/>
    <m/>
    <m/>
    <m/>
    <m/>
    <m/>
    <m/>
    <m/>
    <s v="No"/>
    <n v="74"/>
    <m/>
    <m/>
    <x v="0"/>
    <d v="2019-09-23T21:10:01.000"/>
    <s v="RT @zoesaldana: Human beings have been using cannabis for thousands of years. Yet it’s illegal in most of the world, including right here i…"/>
    <m/>
    <m/>
    <x v="0"/>
    <m/>
    <s v="http://pbs.twimg.com/profile_images/905504442488938497/5Z_WPFNV_normal.jpg"/>
    <x v="33"/>
    <s v="https://twitter.com/#!/estherlamarr/status/1176242339821621248"/>
    <m/>
    <m/>
    <s v="1176242339821621248"/>
    <m/>
    <b v="0"/>
    <n v="0"/>
    <s v=""/>
    <b v="0"/>
    <s v="en"/>
    <m/>
    <s v=""/>
    <b v="0"/>
    <n v="86"/>
    <s v="1176242238113771520"/>
    <s v="Twidere for Android #7"/>
    <b v="0"/>
    <s v="1176242238113771520"/>
    <s v="Tweet"/>
    <n v="0"/>
    <n v="0"/>
    <m/>
    <m/>
    <m/>
    <m/>
    <m/>
    <m/>
    <m/>
    <m/>
    <n v="1"/>
    <s v="1"/>
    <s v="1"/>
    <n v="1"/>
    <n v="4"/>
    <n v="1"/>
    <n v="4"/>
    <n v="0"/>
    <n v="0"/>
    <n v="23"/>
    <n v="92"/>
    <n v="25"/>
  </r>
  <r>
    <s v="daniel_oladipo7"/>
    <s v="zoesaldana"/>
    <m/>
    <m/>
    <m/>
    <m/>
    <m/>
    <m/>
    <m/>
    <m/>
    <s v="No"/>
    <n v="75"/>
    <m/>
    <m/>
    <x v="0"/>
    <d v="2019-09-23T21:10:23.000"/>
    <s v="RT @zoesaldana: Human beings have been using cannabis for thousands of years. Yet it’s illegal in most of the world, including right here i…"/>
    <m/>
    <m/>
    <x v="0"/>
    <m/>
    <s v="http://pbs.twimg.com/profile_images/1175269002693742592/C5B5bvQ0_normal.jpg"/>
    <x v="34"/>
    <s v="https://twitter.com/#!/daniel_oladipo7/status/1176242428199784449"/>
    <m/>
    <m/>
    <s v="1176242428199784449"/>
    <m/>
    <b v="0"/>
    <n v="0"/>
    <s v=""/>
    <b v="0"/>
    <s v="en"/>
    <m/>
    <s v=""/>
    <b v="0"/>
    <n v="86"/>
    <s v="1176242238113771520"/>
    <s v="Twitter for iPhone"/>
    <b v="0"/>
    <s v="1176242238113771520"/>
    <s v="Tweet"/>
    <n v="0"/>
    <n v="0"/>
    <m/>
    <m/>
    <m/>
    <m/>
    <m/>
    <m/>
    <m/>
    <m/>
    <n v="1"/>
    <s v="1"/>
    <s v="1"/>
    <n v="1"/>
    <n v="4"/>
    <n v="1"/>
    <n v="4"/>
    <n v="0"/>
    <n v="0"/>
    <n v="23"/>
    <n v="92"/>
    <n v="25"/>
  </r>
  <r>
    <s v="prestoneli2"/>
    <s v="zoesaldana"/>
    <m/>
    <m/>
    <m/>
    <m/>
    <m/>
    <m/>
    <m/>
    <m/>
    <s v="No"/>
    <n v="76"/>
    <m/>
    <m/>
    <x v="0"/>
    <d v="2019-09-23T21:10:25.000"/>
    <s v="RT @zoesaldana: Human beings have been using cannabis for thousands of years. Yet it’s illegal in most of the world, including right here i…"/>
    <m/>
    <m/>
    <x v="0"/>
    <m/>
    <s v="http://pbs.twimg.com/profile_images/1190698425253289985/jIXqQQFl_normal.jpg"/>
    <x v="35"/>
    <s v="https://twitter.com/#!/prestoneli2/status/1176242438882627589"/>
    <m/>
    <m/>
    <s v="1176242438882627589"/>
    <m/>
    <b v="0"/>
    <n v="0"/>
    <s v=""/>
    <b v="0"/>
    <s v="en"/>
    <m/>
    <s v=""/>
    <b v="0"/>
    <n v="86"/>
    <s v="1176242238113771520"/>
    <s v="Twitter Web App"/>
    <b v="0"/>
    <s v="1176242238113771520"/>
    <s v="Tweet"/>
    <n v="0"/>
    <n v="0"/>
    <m/>
    <m/>
    <m/>
    <m/>
    <m/>
    <m/>
    <m/>
    <m/>
    <n v="1"/>
    <s v="1"/>
    <s v="1"/>
    <n v="1"/>
    <n v="4"/>
    <n v="1"/>
    <n v="4"/>
    <n v="0"/>
    <n v="0"/>
    <n v="23"/>
    <n v="92"/>
    <n v="25"/>
  </r>
  <r>
    <s v="pikachuevie"/>
    <s v="zoesaldana"/>
    <m/>
    <m/>
    <m/>
    <m/>
    <m/>
    <m/>
    <m/>
    <m/>
    <s v="No"/>
    <n v="77"/>
    <m/>
    <m/>
    <x v="0"/>
    <d v="2019-09-23T21:10:55.000"/>
    <s v="RT @zoesaldana: Human beings have been using cannabis for thousands of years. Yet it’s illegal in most of the world, including right here i…"/>
    <m/>
    <m/>
    <x v="0"/>
    <m/>
    <s v="http://pbs.twimg.com/profile_images/1039160444429058049/0tJlW8p4_normal.jpg"/>
    <x v="36"/>
    <s v="https://twitter.com/#!/pikachuevie/status/1176242566070587392"/>
    <m/>
    <m/>
    <s v="1176242566070587392"/>
    <m/>
    <b v="0"/>
    <n v="0"/>
    <s v=""/>
    <b v="0"/>
    <s v="en"/>
    <m/>
    <s v=""/>
    <b v="0"/>
    <n v="86"/>
    <s v="1176242238113771520"/>
    <s v="Twitter Web App"/>
    <b v="0"/>
    <s v="1176242238113771520"/>
    <s v="Tweet"/>
    <n v="0"/>
    <n v="0"/>
    <m/>
    <m/>
    <m/>
    <m/>
    <m/>
    <m/>
    <m/>
    <m/>
    <n v="1"/>
    <s v="1"/>
    <s v="1"/>
    <n v="1"/>
    <n v="4"/>
    <n v="1"/>
    <n v="4"/>
    <n v="0"/>
    <n v="0"/>
    <n v="23"/>
    <n v="92"/>
    <n v="25"/>
  </r>
  <r>
    <s v="knimbis"/>
    <s v="zoesaldana"/>
    <m/>
    <m/>
    <m/>
    <m/>
    <m/>
    <m/>
    <m/>
    <m/>
    <s v="No"/>
    <n v="78"/>
    <m/>
    <m/>
    <x v="0"/>
    <d v="2019-09-23T21:11:07.000"/>
    <s v="RT @zoesaldana: Human beings have been using cannabis for thousands of years. Yet it’s illegal in most of the world, including right here i…"/>
    <m/>
    <m/>
    <x v="0"/>
    <m/>
    <s v="http://pbs.twimg.com/profile_images/1080980351063740416/0vhe7oRk_normal.jpg"/>
    <x v="37"/>
    <s v="https://twitter.com/#!/knimbis/status/1176242616364486656"/>
    <m/>
    <m/>
    <s v="1176242616364486656"/>
    <m/>
    <b v="0"/>
    <n v="0"/>
    <s v=""/>
    <b v="0"/>
    <s v="en"/>
    <m/>
    <s v=""/>
    <b v="0"/>
    <n v="86"/>
    <s v="1176242238113771520"/>
    <s v="Twitter Web App"/>
    <b v="0"/>
    <s v="1176242238113771520"/>
    <s v="Tweet"/>
    <n v="0"/>
    <n v="0"/>
    <m/>
    <m/>
    <m/>
    <m/>
    <m/>
    <m/>
    <m/>
    <m/>
    <n v="1"/>
    <s v="1"/>
    <s v="1"/>
    <n v="1"/>
    <n v="4"/>
    <n v="1"/>
    <n v="4"/>
    <n v="0"/>
    <n v="0"/>
    <n v="23"/>
    <n v="92"/>
    <n v="25"/>
  </r>
  <r>
    <s v="jamie1km"/>
    <s v="zoesaldana"/>
    <m/>
    <m/>
    <m/>
    <m/>
    <m/>
    <m/>
    <m/>
    <m/>
    <s v="No"/>
    <n v="79"/>
    <m/>
    <m/>
    <x v="0"/>
    <d v="2019-09-23T21:11:11.000"/>
    <s v="RT @zoesaldana: Human beings have been using cannabis for thousands of years. Yet it’s illegal in most of the world, including right here i…"/>
    <m/>
    <m/>
    <x v="0"/>
    <m/>
    <s v="http://pbs.twimg.com/profile_images/1181870976214142976/VH1q31rC_normal.jpg"/>
    <x v="38"/>
    <s v="https://twitter.com/#!/jamie1km/status/1176242629513830400"/>
    <m/>
    <m/>
    <s v="1176242629513830400"/>
    <m/>
    <b v="0"/>
    <n v="0"/>
    <s v=""/>
    <b v="0"/>
    <s v="en"/>
    <m/>
    <s v=""/>
    <b v="0"/>
    <n v="86"/>
    <s v="1176242238113771520"/>
    <s v="TweetDeck"/>
    <b v="0"/>
    <s v="1176242238113771520"/>
    <s v="Tweet"/>
    <n v="0"/>
    <n v="0"/>
    <m/>
    <m/>
    <m/>
    <m/>
    <m/>
    <m/>
    <m/>
    <m/>
    <n v="1"/>
    <s v="1"/>
    <s v="1"/>
    <n v="1"/>
    <n v="4"/>
    <n v="1"/>
    <n v="4"/>
    <n v="0"/>
    <n v="0"/>
    <n v="23"/>
    <n v="92"/>
    <n v="25"/>
  </r>
  <r>
    <s v="schnizzzle"/>
    <s v="zoesaldana"/>
    <m/>
    <m/>
    <m/>
    <m/>
    <m/>
    <m/>
    <m/>
    <m/>
    <s v="No"/>
    <n v="80"/>
    <m/>
    <m/>
    <x v="0"/>
    <d v="2019-09-23T21:12:12.000"/>
    <s v="RT @zoesaldana: Human beings have been using cannabis for thousands of years. Yet it’s illegal in most of the world, including right here i…"/>
    <m/>
    <m/>
    <x v="0"/>
    <m/>
    <s v="http://pbs.twimg.com/profile_images/1174211172301758464/_hi0uvmz_normal.jpg"/>
    <x v="39"/>
    <s v="https://twitter.com/#!/schnizzzle/status/1176242885441671169"/>
    <m/>
    <m/>
    <s v="1176242885441671169"/>
    <m/>
    <b v="0"/>
    <n v="0"/>
    <s v=""/>
    <b v="0"/>
    <s v="en"/>
    <m/>
    <s v=""/>
    <b v="0"/>
    <n v="86"/>
    <s v="1176242238113771520"/>
    <s v="Twitter Web App"/>
    <b v="0"/>
    <s v="1176242238113771520"/>
    <s v="Tweet"/>
    <n v="0"/>
    <n v="0"/>
    <m/>
    <m/>
    <m/>
    <m/>
    <m/>
    <m/>
    <m/>
    <m/>
    <n v="1"/>
    <s v="1"/>
    <s v="1"/>
    <n v="1"/>
    <n v="4"/>
    <n v="1"/>
    <n v="4"/>
    <n v="0"/>
    <n v="0"/>
    <n v="23"/>
    <n v="92"/>
    <n v="25"/>
  </r>
  <r>
    <s v="johnjohnboy721"/>
    <s v="beseofficial"/>
    <m/>
    <m/>
    <m/>
    <m/>
    <m/>
    <m/>
    <m/>
    <m/>
    <s v="No"/>
    <n v="81"/>
    <m/>
    <m/>
    <x v="0"/>
    <d v="2019-09-23T21:13:38.000"/>
    <s v="@zoesaldana @ImYourKid @beseofficial It's illegal because the government don't want relaxed chilled out people , they want us running around stressed to keep up the medical bills . _x000a_Too much thinking when your stoned, people might begin to realise we are slaves."/>
    <m/>
    <m/>
    <x v="0"/>
    <m/>
    <s v="http://pbs.twimg.com/profile_images/1138934260532989952/4Spl0Jsf_normal.jpg"/>
    <x v="40"/>
    <s v="https://twitter.com/#!/johnjohnboy721/status/1176243246135201793"/>
    <m/>
    <m/>
    <s v="1176243246135201793"/>
    <s v="1176242238113771520"/>
    <b v="0"/>
    <n v="1"/>
    <s v="102278356"/>
    <b v="0"/>
    <s v="en"/>
    <m/>
    <s v=""/>
    <b v="0"/>
    <n v="0"/>
    <s v=""/>
    <s v="Twitter for Android"/>
    <b v="0"/>
    <s v="1176242238113771520"/>
    <s v="Tweet"/>
    <n v="0"/>
    <n v="0"/>
    <m/>
    <m/>
    <m/>
    <m/>
    <m/>
    <m/>
    <m/>
    <m/>
    <n v="1"/>
    <s v="2"/>
    <s v="2"/>
    <n v="1"/>
    <n v="2.5"/>
    <n v="2"/>
    <n v="5"/>
    <n v="0"/>
    <n v="0"/>
    <n v="37"/>
    <n v="92.5"/>
    <n v="40"/>
  </r>
  <r>
    <s v="goombata"/>
    <s v="zoesaldana"/>
    <m/>
    <m/>
    <m/>
    <m/>
    <m/>
    <m/>
    <m/>
    <m/>
    <s v="No"/>
    <n v="84"/>
    <m/>
    <m/>
    <x v="0"/>
    <d v="2019-09-23T21:13:49.000"/>
    <s v="RT @zoesaldana: Human beings have been using cannabis for thousands of years. Yet it’s illegal in most of the world, including right here i…"/>
    <m/>
    <m/>
    <x v="0"/>
    <m/>
    <s v="http://pbs.twimg.com/profile_images/1001850060257325057/R2IT2ZD5_normal.jpg"/>
    <x v="41"/>
    <s v="https://twitter.com/#!/goombata/status/1176243294482980866"/>
    <m/>
    <m/>
    <s v="1176243294482980866"/>
    <m/>
    <b v="0"/>
    <n v="0"/>
    <s v=""/>
    <b v="0"/>
    <s v="en"/>
    <m/>
    <s v=""/>
    <b v="0"/>
    <n v="86"/>
    <s v="1176242238113771520"/>
    <s v="Twitter for iPhone"/>
    <b v="0"/>
    <s v="1176242238113771520"/>
    <s v="Tweet"/>
    <n v="0"/>
    <n v="0"/>
    <m/>
    <m/>
    <m/>
    <m/>
    <m/>
    <m/>
    <m/>
    <m/>
    <n v="1"/>
    <s v="1"/>
    <s v="1"/>
    <n v="1"/>
    <n v="4"/>
    <n v="1"/>
    <n v="4"/>
    <n v="0"/>
    <n v="0"/>
    <n v="23"/>
    <n v="92"/>
    <n v="25"/>
  </r>
  <r>
    <s v="anticlmax1"/>
    <s v="beseofficial"/>
    <m/>
    <m/>
    <m/>
    <m/>
    <m/>
    <m/>
    <m/>
    <m/>
    <s v="No"/>
    <n v="85"/>
    <m/>
    <m/>
    <x v="0"/>
    <d v="2019-09-23T21:13:54.000"/>
    <s v="@zoesaldana @ImYourKid @beseofficial Es increíble que una planta sea ilegal !!! Acá tomando matesito !!!"/>
    <m/>
    <m/>
    <x v="0"/>
    <m/>
    <s v="http://pbs.twimg.com/profile_images/1175871007468507137/5LOoa71T_normal.jpg"/>
    <x v="42"/>
    <s v="https://twitter.com/#!/anticlmax1/status/1176243313516732418"/>
    <m/>
    <m/>
    <s v="1176243313516732418"/>
    <s v="1176242238113771520"/>
    <b v="0"/>
    <n v="0"/>
    <s v="102278356"/>
    <b v="0"/>
    <s v="es"/>
    <m/>
    <s v=""/>
    <b v="0"/>
    <n v="0"/>
    <s v=""/>
    <s v="Twitter for Android"/>
    <b v="0"/>
    <s v="1176242238113771520"/>
    <s v="Tweet"/>
    <n v="0"/>
    <n v="0"/>
    <m/>
    <m/>
    <m/>
    <m/>
    <m/>
    <m/>
    <m/>
    <m/>
    <n v="1"/>
    <s v="4"/>
    <s v="2"/>
    <m/>
    <m/>
    <m/>
    <m/>
    <m/>
    <m/>
    <m/>
    <m/>
    <m/>
  </r>
  <r>
    <s v="christellmarjo"/>
    <s v="zoesaldana"/>
    <m/>
    <m/>
    <m/>
    <m/>
    <m/>
    <m/>
    <m/>
    <m/>
    <s v="No"/>
    <n v="88"/>
    <m/>
    <m/>
    <x v="0"/>
    <d v="2019-09-23T21:14:06.000"/>
    <s v="RT @zoesaldana: Human beings have been using cannabis for thousands of years. Yet it’s illegal in most of the world, including right here i…"/>
    <m/>
    <m/>
    <x v="0"/>
    <m/>
    <s v="http://pbs.twimg.com/profile_images/753400792846110723/nbTRCuVh_normal.jpg"/>
    <x v="43"/>
    <s v="https://twitter.com/#!/christellmarjo/status/1176243365425360896"/>
    <m/>
    <m/>
    <s v="1176243365425360896"/>
    <m/>
    <b v="0"/>
    <n v="0"/>
    <s v=""/>
    <b v="0"/>
    <s v="en"/>
    <m/>
    <s v=""/>
    <b v="0"/>
    <n v="86"/>
    <s v="1176242238113771520"/>
    <s v="Twitter for Android"/>
    <b v="0"/>
    <s v="1176242238113771520"/>
    <s v="Tweet"/>
    <n v="0"/>
    <n v="0"/>
    <m/>
    <m/>
    <m/>
    <m/>
    <m/>
    <m/>
    <m/>
    <m/>
    <n v="1"/>
    <s v="1"/>
    <s v="1"/>
    <n v="1"/>
    <n v="4"/>
    <n v="1"/>
    <n v="4"/>
    <n v="0"/>
    <n v="0"/>
    <n v="23"/>
    <n v="92"/>
    <n v="25"/>
  </r>
  <r>
    <s v="katerickey5"/>
    <s v="zoesaldana"/>
    <m/>
    <m/>
    <m/>
    <m/>
    <m/>
    <m/>
    <m/>
    <m/>
    <s v="No"/>
    <n v="89"/>
    <m/>
    <m/>
    <x v="0"/>
    <d v="2019-09-23T21:14:10.000"/>
    <s v="RT @zoesaldana: Human beings have been using cannabis for thousands of years. Yet it’s illegal in most of the world, including right here i…"/>
    <m/>
    <m/>
    <x v="0"/>
    <m/>
    <s v="http://pbs.twimg.com/profile_images/1126289618746335237/cJ21G0p3_normal.jpg"/>
    <x v="44"/>
    <s v="https://twitter.com/#!/katerickey5/status/1176243381338394625"/>
    <m/>
    <m/>
    <s v="1176243381338394625"/>
    <m/>
    <b v="0"/>
    <n v="0"/>
    <s v=""/>
    <b v="0"/>
    <s v="en"/>
    <m/>
    <s v=""/>
    <b v="0"/>
    <n v="86"/>
    <s v="1176242238113771520"/>
    <s v="Twitter for iPhone"/>
    <b v="0"/>
    <s v="1176242238113771520"/>
    <s v="Tweet"/>
    <n v="0"/>
    <n v="0"/>
    <m/>
    <m/>
    <m/>
    <m/>
    <m/>
    <m/>
    <m/>
    <m/>
    <n v="1"/>
    <s v="1"/>
    <s v="1"/>
    <n v="1"/>
    <n v="4"/>
    <n v="1"/>
    <n v="4"/>
    <n v="0"/>
    <n v="0"/>
    <n v="23"/>
    <n v="92"/>
    <n v="25"/>
  </r>
  <r>
    <s v="goob_irl"/>
    <s v="zoesaldana"/>
    <m/>
    <m/>
    <m/>
    <m/>
    <m/>
    <m/>
    <m/>
    <m/>
    <s v="No"/>
    <n v="90"/>
    <m/>
    <m/>
    <x v="0"/>
    <d v="2019-09-23T21:14:44.000"/>
    <s v="RT @zoesaldana: Human beings have been using cannabis for thousands of years. Yet it’s illegal in most of the world, including right here i…"/>
    <m/>
    <m/>
    <x v="0"/>
    <m/>
    <s v="http://pbs.twimg.com/profile_images/1187433279537983490/VU9HDc3x_normal.jpg"/>
    <x v="45"/>
    <s v="https://twitter.com/#!/goob_irl/status/1176243526205607936"/>
    <m/>
    <m/>
    <s v="1176243526205607936"/>
    <m/>
    <b v="0"/>
    <n v="0"/>
    <s v=""/>
    <b v="0"/>
    <s v="en"/>
    <m/>
    <s v=""/>
    <b v="0"/>
    <n v="86"/>
    <s v="1176242238113771520"/>
    <s v="Twitter for Android"/>
    <b v="0"/>
    <s v="1176242238113771520"/>
    <s v="Tweet"/>
    <n v="0"/>
    <n v="0"/>
    <m/>
    <m/>
    <m/>
    <m/>
    <m/>
    <m/>
    <m/>
    <m/>
    <n v="1"/>
    <s v="1"/>
    <s v="1"/>
    <n v="1"/>
    <n v="4"/>
    <n v="1"/>
    <n v="4"/>
    <n v="0"/>
    <n v="0"/>
    <n v="23"/>
    <n v="92"/>
    <n v="25"/>
  </r>
  <r>
    <s v="nalabear420"/>
    <s v="zoesaldana"/>
    <m/>
    <m/>
    <m/>
    <m/>
    <m/>
    <m/>
    <m/>
    <m/>
    <s v="No"/>
    <n v="91"/>
    <m/>
    <m/>
    <x v="0"/>
    <d v="2019-09-23T21:15:25.000"/>
    <s v="RT @zoesaldana: Human beings have been using cannabis for thousands of years. Yet it’s illegal in most of the world, including right here i…"/>
    <m/>
    <m/>
    <x v="0"/>
    <m/>
    <s v="http://abs.twimg.com/sticky/default_profile_images/default_profile_normal.png"/>
    <x v="46"/>
    <s v="https://twitter.com/#!/nalabear420/status/1176243697320517633"/>
    <m/>
    <m/>
    <s v="1176243697320517633"/>
    <m/>
    <b v="0"/>
    <n v="0"/>
    <s v=""/>
    <b v="0"/>
    <s v="en"/>
    <m/>
    <s v=""/>
    <b v="0"/>
    <n v="86"/>
    <s v="1176242238113771520"/>
    <s v="Twitter for iPhone"/>
    <b v="0"/>
    <s v="1176242238113771520"/>
    <s v="Tweet"/>
    <n v="0"/>
    <n v="0"/>
    <m/>
    <m/>
    <m/>
    <m/>
    <m/>
    <m/>
    <m/>
    <m/>
    <n v="1"/>
    <s v="1"/>
    <s v="1"/>
    <n v="1"/>
    <n v="4"/>
    <n v="1"/>
    <n v="4"/>
    <n v="0"/>
    <n v="0"/>
    <n v="23"/>
    <n v="92"/>
    <n v="25"/>
  </r>
  <r>
    <s v="queenleclerc"/>
    <s v="zoesaldana"/>
    <m/>
    <m/>
    <m/>
    <m/>
    <m/>
    <m/>
    <m/>
    <m/>
    <s v="No"/>
    <n v="92"/>
    <m/>
    <m/>
    <x v="0"/>
    <d v="2019-09-23T21:15:35.000"/>
    <s v="RT @zoesaldana: Human beings have been using cannabis for thousands of years. Yet it’s illegal in most of the world, including right here i…"/>
    <m/>
    <m/>
    <x v="0"/>
    <m/>
    <s v="http://pbs.twimg.com/profile_images/1037468592571338752/5EchBg9V_normal.jpg"/>
    <x v="47"/>
    <s v="https://twitter.com/#!/queenleclerc/status/1176243738169020417"/>
    <m/>
    <m/>
    <s v="1176243738169020417"/>
    <m/>
    <b v="0"/>
    <n v="0"/>
    <s v=""/>
    <b v="0"/>
    <s v="en"/>
    <m/>
    <s v=""/>
    <b v="0"/>
    <n v="86"/>
    <s v="1176242238113771520"/>
    <s v="Twitter for Android"/>
    <b v="0"/>
    <s v="1176242238113771520"/>
    <s v="Tweet"/>
    <n v="0"/>
    <n v="0"/>
    <m/>
    <m/>
    <m/>
    <m/>
    <m/>
    <m/>
    <m/>
    <m/>
    <n v="1"/>
    <s v="1"/>
    <s v="1"/>
    <n v="1"/>
    <n v="4"/>
    <n v="1"/>
    <n v="4"/>
    <n v="0"/>
    <n v="0"/>
    <n v="23"/>
    <n v="92"/>
    <n v="25"/>
  </r>
  <r>
    <s v="jamesmcewan2016"/>
    <s v="beseofficial"/>
    <m/>
    <m/>
    <m/>
    <m/>
    <m/>
    <m/>
    <m/>
    <m/>
    <s v="No"/>
    <n v="93"/>
    <m/>
    <m/>
    <x v="0"/>
    <d v="2019-09-23T21:14:39.000"/>
    <s v="@zoesaldana @ImYourKid @beseofficial Death penalty has been used for thousands of yrs, so thank you for your support of that too"/>
    <m/>
    <m/>
    <x v="0"/>
    <m/>
    <s v="http://pbs.twimg.com/profile_images/788832735196434432/UizNxq9Q_normal.jpg"/>
    <x v="48"/>
    <s v="https://twitter.com/#!/jamesmcewan2016/status/1176243502612701187"/>
    <m/>
    <m/>
    <s v="1176243502612701187"/>
    <s v="1176242238113771520"/>
    <b v="0"/>
    <n v="0"/>
    <s v="102278356"/>
    <b v="0"/>
    <s v="en"/>
    <m/>
    <s v=""/>
    <b v="0"/>
    <n v="0"/>
    <s v=""/>
    <s v="Twitter for Android"/>
    <b v="0"/>
    <s v="1176242238113771520"/>
    <s v="Tweet"/>
    <n v="0"/>
    <n v="0"/>
    <m/>
    <m/>
    <m/>
    <m/>
    <m/>
    <m/>
    <m/>
    <m/>
    <n v="1"/>
    <s v="2"/>
    <s v="2"/>
    <m/>
    <m/>
    <m/>
    <m/>
    <m/>
    <m/>
    <m/>
    <m/>
    <m/>
  </r>
  <r>
    <s v="the_jenr"/>
    <s v="jamesmcewan2016"/>
    <m/>
    <m/>
    <m/>
    <m/>
    <m/>
    <m/>
    <m/>
    <m/>
    <s v="No"/>
    <n v="96"/>
    <m/>
    <m/>
    <x v="1"/>
    <d v="2019-09-23T21:15:50.000"/>
    <s v="@JamesMcEwan2016 @zoesaldana @ImYourKid @beseofficial Weird"/>
    <m/>
    <m/>
    <x v="0"/>
    <m/>
    <s v="http://pbs.twimg.com/profile_images/996126487513198592/BEL9dbL4_normal.jpg"/>
    <x v="49"/>
    <s v="https://twitter.com/#!/the_jenr/status/1176243801301704704"/>
    <m/>
    <m/>
    <s v="1176243801301704704"/>
    <s v="1176243502612701187"/>
    <b v="0"/>
    <n v="0"/>
    <s v="776102045518487552"/>
    <b v="0"/>
    <s v="en"/>
    <m/>
    <s v=""/>
    <b v="0"/>
    <n v="0"/>
    <s v=""/>
    <s v="Twitter for iPhone"/>
    <b v="0"/>
    <s v="1176243502612701187"/>
    <s v="Tweet"/>
    <n v="0"/>
    <n v="0"/>
    <m/>
    <m/>
    <m/>
    <m/>
    <m/>
    <m/>
    <m/>
    <m/>
    <n v="1"/>
    <s v="2"/>
    <s v="2"/>
    <m/>
    <m/>
    <m/>
    <m/>
    <m/>
    <m/>
    <m/>
    <m/>
    <m/>
  </r>
  <r>
    <s v="cookhm81"/>
    <s v="zoesaldana"/>
    <m/>
    <m/>
    <m/>
    <m/>
    <m/>
    <m/>
    <m/>
    <m/>
    <s v="No"/>
    <n v="100"/>
    <m/>
    <m/>
    <x v="0"/>
    <d v="2019-09-23T21:16:29.000"/>
    <s v="RT @zoesaldana: Human beings have been using cannabis for thousands of years. Yet it’s illegal in most of the world, including right here i…"/>
    <m/>
    <m/>
    <x v="0"/>
    <m/>
    <s v="http://pbs.twimg.com/profile_images/1190138069481078787/h76mxLai_normal.jpg"/>
    <x v="50"/>
    <s v="https://twitter.com/#!/cookhm81/status/1176243964636274690"/>
    <m/>
    <m/>
    <s v="1176243964636274690"/>
    <m/>
    <b v="0"/>
    <n v="0"/>
    <s v=""/>
    <b v="0"/>
    <s v="en"/>
    <m/>
    <s v=""/>
    <b v="0"/>
    <n v="86"/>
    <s v="1176242238113771520"/>
    <s v="Twitter for iPad"/>
    <b v="0"/>
    <s v="1176242238113771520"/>
    <s v="Tweet"/>
    <n v="0"/>
    <n v="0"/>
    <m/>
    <m/>
    <m/>
    <m/>
    <m/>
    <m/>
    <m/>
    <m/>
    <n v="1"/>
    <s v="1"/>
    <s v="1"/>
    <n v="1"/>
    <n v="4"/>
    <n v="1"/>
    <n v="4"/>
    <n v="0"/>
    <n v="0"/>
    <n v="23"/>
    <n v="92"/>
    <n v="25"/>
  </r>
  <r>
    <s v="javierlavadogo1"/>
    <s v="zoesaldana"/>
    <m/>
    <m/>
    <m/>
    <m/>
    <m/>
    <m/>
    <m/>
    <m/>
    <s v="No"/>
    <n v="101"/>
    <m/>
    <m/>
    <x v="0"/>
    <d v="2019-09-23T21:17:49.000"/>
    <s v="RT @zoesaldana: Human beings have been using cannabis for thousands of years. Yet it’s illegal in most of the world, including right here i…"/>
    <m/>
    <m/>
    <x v="0"/>
    <m/>
    <s v="http://pbs.twimg.com/profile_images/1116723482115620864/BcBrarCy_normal.jpg"/>
    <x v="51"/>
    <s v="https://twitter.com/#!/javierlavadogo1/status/1176244301698871298"/>
    <m/>
    <m/>
    <s v="1176244301698871298"/>
    <m/>
    <b v="0"/>
    <n v="0"/>
    <s v=""/>
    <b v="0"/>
    <s v="en"/>
    <m/>
    <s v=""/>
    <b v="0"/>
    <n v="86"/>
    <s v="1176242238113771520"/>
    <s v="Twitter for Android"/>
    <b v="0"/>
    <s v="1176242238113771520"/>
    <s v="Tweet"/>
    <n v="0"/>
    <n v="0"/>
    <m/>
    <m/>
    <m/>
    <m/>
    <m/>
    <m/>
    <m/>
    <m/>
    <n v="1"/>
    <s v="1"/>
    <s v="1"/>
    <n v="1"/>
    <n v="4"/>
    <n v="1"/>
    <n v="4"/>
    <n v="0"/>
    <n v="0"/>
    <n v="23"/>
    <n v="92"/>
    <n v="25"/>
  </r>
  <r>
    <s v="bluedragon97216"/>
    <s v="zoesaldana"/>
    <m/>
    <m/>
    <m/>
    <m/>
    <m/>
    <m/>
    <m/>
    <m/>
    <s v="No"/>
    <n v="102"/>
    <m/>
    <m/>
    <x v="0"/>
    <d v="2019-09-23T21:19:20.000"/>
    <s v="RT @zoesaldana: Human beings have been using cannabis for thousands of years. Yet it’s illegal in most of the world, including right here i…"/>
    <m/>
    <m/>
    <x v="0"/>
    <m/>
    <s v="http://pbs.twimg.com/profile_images/1088863993177853952/7SbNPaSy_normal.jpg"/>
    <x v="52"/>
    <s v="https://twitter.com/#!/bluedragon97216/status/1176244683321688064"/>
    <m/>
    <m/>
    <s v="1176244683321688064"/>
    <m/>
    <b v="0"/>
    <n v="0"/>
    <s v=""/>
    <b v="0"/>
    <s v="en"/>
    <m/>
    <s v=""/>
    <b v="0"/>
    <n v="86"/>
    <s v="1176242238113771520"/>
    <s v="Twitter for Android"/>
    <b v="0"/>
    <s v="1176242238113771520"/>
    <s v="Tweet"/>
    <n v="0"/>
    <n v="0"/>
    <m/>
    <m/>
    <m/>
    <m/>
    <m/>
    <m/>
    <m/>
    <m/>
    <n v="1"/>
    <s v="1"/>
    <s v="1"/>
    <n v="1"/>
    <n v="4"/>
    <n v="1"/>
    <n v="4"/>
    <n v="0"/>
    <n v="0"/>
    <n v="23"/>
    <n v="92"/>
    <n v="25"/>
  </r>
  <r>
    <s v="vito_c_a"/>
    <s v="zoesaldana"/>
    <m/>
    <m/>
    <m/>
    <m/>
    <m/>
    <m/>
    <m/>
    <m/>
    <s v="No"/>
    <n v="103"/>
    <m/>
    <m/>
    <x v="0"/>
    <d v="2019-09-23T21:19:44.000"/>
    <s v="RT @zoesaldana: Human beings have been using cannabis for thousands of years. Yet it’s illegal in most of the world, including right here i…"/>
    <m/>
    <m/>
    <x v="0"/>
    <m/>
    <s v="http://pbs.twimg.com/profile_images/1171070963628290048/yjfWpF_h_normal.jpg"/>
    <x v="53"/>
    <s v="https://twitter.com/#!/vito_c_a/status/1176244781099507714"/>
    <m/>
    <m/>
    <s v="1176244781099507714"/>
    <m/>
    <b v="0"/>
    <n v="0"/>
    <s v=""/>
    <b v="0"/>
    <s v="en"/>
    <m/>
    <s v=""/>
    <b v="0"/>
    <n v="86"/>
    <s v="1176242238113771520"/>
    <s v="Twitter for Android"/>
    <b v="0"/>
    <s v="1176242238113771520"/>
    <s v="Tweet"/>
    <n v="0"/>
    <n v="0"/>
    <m/>
    <m/>
    <m/>
    <m/>
    <m/>
    <m/>
    <m/>
    <m/>
    <n v="1"/>
    <s v="1"/>
    <s v="1"/>
    <n v="1"/>
    <n v="4"/>
    <n v="1"/>
    <n v="4"/>
    <n v="0"/>
    <n v="0"/>
    <n v="23"/>
    <n v="92"/>
    <n v="25"/>
  </r>
  <r>
    <s v="rociosan1303"/>
    <s v="zoesaldana"/>
    <m/>
    <m/>
    <m/>
    <m/>
    <m/>
    <m/>
    <m/>
    <m/>
    <s v="No"/>
    <n v="104"/>
    <m/>
    <m/>
    <x v="0"/>
    <d v="2019-09-23T21:20:22.000"/>
    <s v="RT @zoesaldana: Human beings have been using cannabis for thousands of years. Yet it’s illegal in most of the world, including right here i…"/>
    <m/>
    <m/>
    <x v="0"/>
    <m/>
    <s v="http://pbs.twimg.com/profile_images/1058102081351892992/B99wCX0__normal.jpg"/>
    <x v="54"/>
    <s v="https://twitter.com/#!/rociosan1303/status/1176244944341630977"/>
    <m/>
    <m/>
    <s v="1176244944341630977"/>
    <m/>
    <b v="0"/>
    <n v="0"/>
    <s v=""/>
    <b v="0"/>
    <s v="en"/>
    <m/>
    <s v=""/>
    <b v="0"/>
    <n v="86"/>
    <s v="1176242238113771520"/>
    <s v="Twitter for iPhone"/>
    <b v="0"/>
    <s v="1176242238113771520"/>
    <s v="Tweet"/>
    <n v="0"/>
    <n v="0"/>
    <m/>
    <m/>
    <m/>
    <m/>
    <m/>
    <m/>
    <m/>
    <m/>
    <n v="1"/>
    <s v="1"/>
    <s v="1"/>
    <n v="1"/>
    <n v="4"/>
    <n v="1"/>
    <n v="4"/>
    <n v="0"/>
    <n v="0"/>
    <n v="23"/>
    <n v="92"/>
    <n v="25"/>
  </r>
  <r>
    <s v="lalo1979"/>
    <s v="zoesaldana"/>
    <m/>
    <m/>
    <m/>
    <m/>
    <m/>
    <m/>
    <m/>
    <m/>
    <s v="No"/>
    <n v="105"/>
    <m/>
    <m/>
    <x v="0"/>
    <d v="2019-09-23T21:25:11.000"/>
    <s v="RT @zoesaldana: Human beings have been using cannabis for thousands of years. Yet it’s illegal in most of the world, including right here i…"/>
    <m/>
    <m/>
    <x v="0"/>
    <m/>
    <s v="http://pbs.twimg.com/profile_images/1187763345463664640/9zx1_Ve5_normal.jpg"/>
    <x v="55"/>
    <s v="https://twitter.com/#!/lalo1979/status/1176246153286959104"/>
    <m/>
    <m/>
    <s v="1176246153286959104"/>
    <m/>
    <b v="0"/>
    <n v="0"/>
    <s v=""/>
    <b v="0"/>
    <s v="en"/>
    <m/>
    <s v=""/>
    <b v="0"/>
    <n v="86"/>
    <s v="1176242238113771520"/>
    <s v="Twitter for Android"/>
    <b v="0"/>
    <s v="1176242238113771520"/>
    <s v="Tweet"/>
    <n v="0"/>
    <n v="0"/>
    <m/>
    <m/>
    <m/>
    <m/>
    <m/>
    <m/>
    <m/>
    <m/>
    <n v="1"/>
    <s v="1"/>
    <s v="1"/>
    <n v="1"/>
    <n v="4"/>
    <n v="1"/>
    <n v="4"/>
    <n v="0"/>
    <n v="0"/>
    <n v="23"/>
    <n v="92"/>
    <n v="25"/>
  </r>
  <r>
    <s v="le_mortel_noir"/>
    <s v="zoesaldana"/>
    <m/>
    <m/>
    <m/>
    <m/>
    <m/>
    <m/>
    <m/>
    <m/>
    <s v="No"/>
    <n v="106"/>
    <m/>
    <m/>
    <x v="0"/>
    <d v="2019-09-23T21:26:36.000"/>
    <s v="RT @zoesaldana: Human beings have been using cannabis for thousands of years. Yet it’s illegal in most of the world, including right here i…"/>
    <m/>
    <m/>
    <x v="0"/>
    <m/>
    <s v="http://pbs.twimg.com/profile_images/1169253089129443329/VxbOUvvi_normal.jpg"/>
    <x v="56"/>
    <s v="https://twitter.com/#!/le_mortel_noir/status/1176246510062854144"/>
    <m/>
    <m/>
    <s v="1176246510062854144"/>
    <m/>
    <b v="0"/>
    <n v="0"/>
    <s v=""/>
    <b v="0"/>
    <s v="en"/>
    <m/>
    <s v=""/>
    <b v="0"/>
    <n v="86"/>
    <s v="1176242238113771520"/>
    <s v="Twitter for Android"/>
    <b v="0"/>
    <s v="1176242238113771520"/>
    <s v="Tweet"/>
    <n v="0"/>
    <n v="0"/>
    <m/>
    <m/>
    <m/>
    <m/>
    <m/>
    <m/>
    <m/>
    <m/>
    <n v="1"/>
    <s v="1"/>
    <s v="1"/>
    <n v="1"/>
    <n v="4"/>
    <n v="1"/>
    <n v="4"/>
    <n v="0"/>
    <n v="0"/>
    <n v="23"/>
    <n v="92"/>
    <n v="25"/>
  </r>
  <r>
    <s v="starladyqvill"/>
    <s v="zoesaldana"/>
    <m/>
    <m/>
    <m/>
    <m/>
    <m/>
    <m/>
    <m/>
    <m/>
    <s v="No"/>
    <n v="107"/>
    <m/>
    <m/>
    <x v="0"/>
    <d v="2019-09-23T21:28:08.000"/>
    <s v="RT @zoesaldana: Human beings have been using cannabis for thousands of years. Yet it’s illegal in most of the world, including right here i…"/>
    <m/>
    <m/>
    <x v="0"/>
    <m/>
    <s v="http://pbs.twimg.com/profile_images/1174827865948528640/ogPqf9CH_normal.jpg"/>
    <x v="57"/>
    <s v="https://twitter.com/#!/starladyqvill/status/1176246898346340352"/>
    <m/>
    <m/>
    <s v="1176246898346340352"/>
    <m/>
    <b v="0"/>
    <n v="0"/>
    <s v=""/>
    <b v="0"/>
    <s v="en"/>
    <m/>
    <s v=""/>
    <b v="0"/>
    <n v="86"/>
    <s v="1176242238113771520"/>
    <s v="Twitter Web App"/>
    <b v="0"/>
    <s v="1176242238113771520"/>
    <s v="Tweet"/>
    <n v="0"/>
    <n v="0"/>
    <m/>
    <m/>
    <m/>
    <m/>
    <m/>
    <m/>
    <m/>
    <m/>
    <n v="1"/>
    <s v="1"/>
    <s v="1"/>
    <n v="1"/>
    <n v="4"/>
    <n v="1"/>
    <n v="4"/>
    <n v="0"/>
    <n v="0"/>
    <n v="23"/>
    <n v="92"/>
    <n v="25"/>
  </r>
  <r>
    <s v="titanprime8"/>
    <s v="zoesaldana"/>
    <m/>
    <m/>
    <m/>
    <m/>
    <m/>
    <m/>
    <m/>
    <m/>
    <s v="No"/>
    <n v="108"/>
    <m/>
    <m/>
    <x v="0"/>
    <d v="2019-09-23T21:28:47.000"/>
    <s v="RT @zoesaldana: Human beings have been using cannabis for thousands of years. Yet it’s illegal in most of the world, including right here i…"/>
    <m/>
    <m/>
    <x v="0"/>
    <m/>
    <s v="http://pbs.twimg.com/profile_images/1153789591377178631/OH1cWd8i_normal.jpg"/>
    <x v="58"/>
    <s v="https://twitter.com/#!/titanprime8/status/1176247059734659072"/>
    <m/>
    <m/>
    <s v="1176247059734659072"/>
    <m/>
    <b v="0"/>
    <n v="0"/>
    <s v=""/>
    <b v="0"/>
    <s v="en"/>
    <m/>
    <s v=""/>
    <b v="0"/>
    <n v="86"/>
    <s v="1176242238113771520"/>
    <s v="Twitter for Android"/>
    <b v="0"/>
    <s v="1176242238113771520"/>
    <s v="Tweet"/>
    <n v="0"/>
    <n v="0"/>
    <m/>
    <m/>
    <m/>
    <m/>
    <m/>
    <m/>
    <m/>
    <m/>
    <n v="1"/>
    <s v="1"/>
    <s v="1"/>
    <n v="1"/>
    <n v="4"/>
    <n v="1"/>
    <n v="4"/>
    <n v="0"/>
    <n v="0"/>
    <n v="23"/>
    <n v="92"/>
    <n v="25"/>
  </r>
  <r>
    <s v="orgmastron"/>
    <s v="zoesaldana"/>
    <m/>
    <m/>
    <m/>
    <m/>
    <m/>
    <m/>
    <m/>
    <m/>
    <s v="No"/>
    <n v="109"/>
    <m/>
    <m/>
    <x v="0"/>
    <d v="2019-09-23T21:31:03.000"/>
    <s v="RT @zoesaldana: Human beings have been using cannabis for thousands of years. Yet it’s illegal in most of the world, including right here i…"/>
    <m/>
    <m/>
    <x v="0"/>
    <m/>
    <s v="http://pbs.twimg.com/profile_images/1137691367084191744/TTFSryGe_normal.png"/>
    <x v="59"/>
    <s v="https://twitter.com/#!/orgmastron/status/1176247631372324864"/>
    <m/>
    <m/>
    <s v="1176247631372324864"/>
    <m/>
    <b v="0"/>
    <n v="0"/>
    <s v=""/>
    <b v="0"/>
    <s v="en"/>
    <m/>
    <s v=""/>
    <b v="0"/>
    <n v="86"/>
    <s v="1176242238113771520"/>
    <s v="Twitter for Android"/>
    <b v="0"/>
    <s v="1176242238113771520"/>
    <s v="Tweet"/>
    <n v="0"/>
    <n v="0"/>
    <m/>
    <m/>
    <m/>
    <m/>
    <m/>
    <m/>
    <m/>
    <m/>
    <n v="1"/>
    <s v="1"/>
    <s v="1"/>
    <n v="1"/>
    <n v="4"/>
    <n v="1"/>
    <n v="4"/>
    <n v="0"/>
    <n v="0"/>
    <n v="23"/>
    <n v="92"/>
    <n v="25"/>
  </r>
  <r>
    <s v="rudy__phelps"/>
    <s v="zoesaldana"/>
    <m/>
    <m/>
    <m/>
    <m/>
    <m/>
    <m/>
    <m/>
    <m/>
    <s v="No"/>
    <n v="110"/>
    <m/>
    <m/>
    <x v="0"/>
    <d v="2019-09-23T21:31:21.000"/>
    <s v="RT @zoesaldana: Human beings have been using cannabis for thousands of years. Yet it’s illegal in most of the world, including right here i…"/>
    <m/>
    <m/>
    <x v="0"/>
    <m/>
    <s v="http://pbs.twimg.com/profile_images/902993749600604166/ialVhNtt_normal.jpg"/>
    <x v="60"/>
    <s v="https://twitter.com/#!/rudy__phelps/status/1176247705582129153"/>
    <m/>
    <m/>
    <s v="1176247705582129153"/>
    <m/>
    <b v="0"/>
    <n v="0"/>
    <s v=""/>
    <b v="0"/>
    <s v="en"/>
    <m/>
    <s v=""/>
    <b v="0"/>
    <n v="86"/>
    <s v="1176242238113771520"/>
    <s v="Twitter Web App"/>
    <b v="0"/>
    <s v="1176242238113771520"/>
    <s v="Tweet"/>
    <n v="0"/>
    <n v="0"/>
    <m/>
    <m/>
    <m/>
    <m/>
    <m/>
    <m/>
    <m/>
    <m/>
    <n v="1"/>
    <s v="1"/>
    <s v="1"/>
    <n v="1"/>
    <n v="4"/>
    <n v="1"/>
    <n v="4"/>
    <n v="0"/>
    <n v="0"/>
    <n v="23"/>
    <n v="92"/>
    <n v="25"/>
  </r>
  <r>
    <s v="jessenr42502751"/>
    <s v="zoesaldana"/>
    <m/>
    <m/>
    <m/>
    <m/>
    <m/>
    <m/>
    <m/>
    <m/>
    <s v="No"/>
    <n v="111"/>
    <m/>
    <m/>
    <x v="0"/>
    <d v="2019-09-23T21:31:42.000"/>
    <s v="RT @zoesaldana: Human beings have been using cannabis for thousands of years. Yet it’s illegal in most of the world, including right here i…"/>
    <m/>
    <m/>
    <x v="0"/>
    <m/>
    <s v="http://pbs.twimg.com/profile_images/1162875131896717312/pPcTZn06_normal.jpg"/>
    <x v="61"/>
    <s v="https://twitter.com/#!/jessenr42502751/status/1176247792961912832"/>
    <m/>
    <m/>
    <s v="1176247792961912832"/>
    <m/>
    <b v="0"/>
    <n v="0"/>
    <s v=""/>
    <b v="0"/>
    <s v="en"/>
    <m/>
    <s v=""/>
    <b v="0"/>
    <n v="86"/>
    <s v="1176242238113771520"/>
    <s v="Twitter for Android"/>
    <b v="0"/>
    <s v="1176242238113771520"/>
    <s v="Tweet"/>
    <n v="0"/>
    <n v="0"/>
    <m/>
    <m/>
    <m/>
    <m/>
    <m/>
    <m/>
    <m/>
    <m/>
    <n v="1"/>
    <s v="1"/>
    <s v="1"/>
    <n v="1"/>
    <n v="4"/>
    <n v="1"/>
    <n v="4"/>
    <n v="0"/>
    <n v="0"/>
    <n v="23"/>
    <n v="92"/>
    <n v="25"/>
  </r>
  <r>
    <s v="dominikharb1"/>
    <s v="beseofficial"/>
    <m/>
    <m/>
    <m/>
    <m/>
    <m/>
    <m/>
    <m/>
    <m/>
    <s v="No"/>
    <n v="112"/>
    <m/>
    <m/>
    <x v="0"/>
    <d v="2019-09-23T21:33:34.000"/>
    <s v="@zoesaldana @ImYourKid @beseofficial @zoesaldana i am dominik and I am 16 years old I am autist and a very big fan from you. I cant speak or write englisch and I hate it but I do it for you because you are great please write me back or like the message it is a very big dream from me please have a heart"/>
    <m/>
    <m/>
    <x v="0"/>
    <m/>
    <s v="http://pbs.twimg.com/profile_images/1190212673717358595/NyVWWXdt_normal.jpg"/>
    <x v="62"/>
    <s v="https://twitter.com/#!/dominikharb1/status/1176248263604756480"/>
    <m/>
    <m/>
    <s v="1176248263604756480"/>
    <s v="1176242238113771520"/>
    <b v="0"/>
    <n v="0"/>
    <s v="102278356"/>
    <b v="0"/>
    <s v="en"/>
    <m/>
    <s v=""/>
    <b v="0"/>
    <n v="0"/>
    <s v=""/>
    <s v="Twitter for Android"/>
    <b v="0"/>
    <s v="1176242238113771520"/>
    <s v="Tweet"/>
    <n v="0"/>
    <n v="0"/>
    <m/>
    <m/>
    <m/>
    <m/>
    <m/>
    <m/>
    <m/>
    <m/>
    <n v="1"/>
    <s v="2"/>
    <s v="2"/>
    <m/>
    <m/>
    <m/>
    <m/>
    <m/>
    <m/>
    <m/>
    <m/>
    <m/>
  </r>
  <r>
    <s v="mariotardon"/>
    <s v="zoesaldana"/>
    <m/>
    <m/>
    <m/>
    <m/>
    <m/>
    <m/>
    <m/>
    <m/>
    <s v="No"/>
    <n v="115"/>
    <m/>
    <m/>
    <x v="0"/>
    <d v="2019-09-23T21:35:28.000"/>
    <s v="RT @zoesaldana: Human beings have been using cannabis for thousands of years. Yet it’s illegal in most of the world, including right here i…"/>
    <m/>
    <m/>
    <x v="0"/>
    <m/>
    <s v="http://pbs.twimg.com/profile_images/1156431666925019136/RIZM078y_normal.jpg"/>
    <x v="63"/>
    <s v="https://twitter.com/#!/mariotardon/status/1176248741894000641"/>
    <m/>
    <m/>
    <s v="1176248741894000641"/>
    <m/>
    <b v="0"/>
    <n v="0"/>
    <s v=""/>
    <b v="0"/>
    <s v="en"/>
    <m/>
    <s v=""/>
    <b v="0"/>
    <n v="86"/>
    <s v="1176242238113771520"/>
    <s v="Twitter for iPhone"/>
    <b v="0"/>
    <s v="1176242238113771520"/>
    <s v="Tweet"/>
    <n v="0"/>
    <n v="0"/>
    <m/>
    <m/>
    <m/>
    <m/>
    <m/>
    <m/>
    <m/>
    <m/>
    <n v="1"/>
    <s v="1"/>
    <s v="1"/>
    <n v="1"/>
    <n v="4"/>
    <n v="1"/>
    <n v="4"/>
    <n v="0"/>
    <n v="0"/>
    <n v="23"/>
    <n v="92"/>
    <n v="25"/>
  </r>
  <r>
    <s v="keekokhan"/>
    <s v="zoesaldana"/>
    <m/>
    <m/>
    <m/>
    <m/>
    <m/>
    <m/>
    <m/>
    <m/>
    <s v="No"/>
    <n v="116"/>
    <m/>
    <m/>
    <x v="0"/>
    <d v="2019-09-23T21:36:02.000"/>
    <s v="RT @zoesaldana: Human beings have been using cannabis for thousands of years. Yet it’s illegal in most of the world, including right here i…"/>
    <m/>
    <m/>
    <x v="0"/>
    <m/>
    <s v="http://pbs.twimg.com/profile_images/1156885689356738560/qqs83LRt_normal.jpg"/>
    <x v="64"/>
    <s v="https://twitter.com/#!/keekokhan/status/1176248886098194432"/>
    <m/>
    <m/>
    <s v="1176248886098194432"/>
    <m/>
    <b v="0"/>
    <n v="0"/>
    <s v=""/>
    <b v="0"/>
    <s v="en"/>
    <m/>
    <s v=""/>
    <b v="0"/>
    <n v="86"/>
    <s v="1176242238113771520"/>
    <s v="Twitter for Android"/>
    <b v="0"/>
    <s v="1176242238113771520"/>
    <s v="Tweet"/>
    <n v="0"/>
    <n v="0"/>
    <m/>
    <m/>
    <m/>
    <m/>
    <m/>
    <m/>
    <m/>
    <m/>
    <n v="1"/>
    <s v="1"/>
    <s v="1"/>
    <n v="1"/>
    <n v="4"/>
    <n v="1"/>
    <n v="4"/>
    <n v="0"/>
    <n v="0"/>
    <n v="23"/>
    <n v="92"/>
    <n v="25"/>
  </r>
  <r>
    <s v="theamazingniko"/>
    <s v="zoesaldana"/>
    <m/>
    <m/>
    <m/>
    <m/>
    <m/>
    <m/>
    <m/>
    <m/>
    <s v="No"/>
    <n v="117"/>
    <m/>
    <m/>
    <x v="0"/>
    <d v="2019-09-23T21:39:23.000"/>
    <s v="RT @zoesaldana: Human beings have been using cannabis for thousands of years. Yet it’s illegal in most of the world, including right here i…"/>
    <m/>
    <m/>
    <x v="0"/>
    <m/>
    <s v="http://pbs.twimg.com/profile_images/1171578713835745282/00qV4KLk_normal.jpg"/>
    <x v="65"/>
    <s v="https://twitter.com/#!/theamazingniko/status/1176249727240851457"/>
    <m/>
    <m/>
    <s v="1176249727240851457"/>
    <m/>
    <b v="0"/>
    <n v="0"/>
    <s v=""/>
    <b v="0"/>
    <s v="en"/>
    <m/>
    <s v=""/>
    <b v="0"/>
    <n v="86"/>
    <s v="1176242238113771520"/>
    <s v="Twitter for iPhone"/>
    <b v="0"/>
    <s v="1176242238113771520"/>
    <s v="Tweet"/>
    <n v="0"/>
    <n v="0"/>
    <m/>
    <m/>
    <m/>
    <m/>
    <m/>
    <m/>
    <m/>
    <m/>
    <n v="1"/>
    <s v="1"/>
    <s v="1"/>
    <n v="1"/>
    <n v="4"/>
    <n v="1"/>
    <n v="4"/>
    <n v="0"/>
    <n v="0"/>
    <n v="23"/>
    <n v="92"/>
    <n v="25"/>
  </r>
  <r>
    <s v="stemmy2"/>
    <s v="zoesaldana"/>
    <m/>
    <m/>
    <m/>
    <m/>
    <m/>
    <m/>
    <m/>
    <m/>
    <s v="No"/>
    <n v="118"/>
    <m/>
    <m/>
    <x v="0"/>
    <d v="2019-09-23T21:39:37.000"/>
    <s v="RT @zoesaldana: Human beings have been using cannabis for thousands of years. Yet it’s illegal in most of the world, including right here i…"/>
    <m/>
    <m/>
    <x v="0"/>
    <m/>
    <s v="http://pbs.twimg.com/profile_images/1652704477/2994azNj_normal"/>
    <x v="66"/>
    <s v="https://twitter.com/#!/stemmy2/status/1176249785927553024"/>
    <m/>
    <m/>
    <s v="1176249785927553024"/>
    <m/>
    <b v="0"/>
    <n v="0"/>
    <s v=""/>
    <b v="0"/>
    <s v="en"/>
    <m/>
    <s v=""/>
    <b v="0"/>
    <n v="86"/>
    <s v="1176242238113771520"/>
    <s v="Twitter for iPhone"/>
    <b v="0"/>
    <s v="1176242238113771520"/>
    <s v="Tweet"/>
    <n v="0"/>
    <n v="0"/>
    <m/>
    <m/>
    <m/>
    <m/>
    <m/>
    <m/>
    <m/>
    <m/>
    <n v="1"/>
    <s v="1"/>
    <s v="1"/>
    <n v="1"/>
    <n v="4"/>
    <n v="1"/>
    <n v="4"/>
    <n v="0"/>
    <n v="0"/>
    <n v="23"/>
    <n v="92"/>
    <n v="25"/>
  </r>
  <r>
    <s v="kazv27"/>
    <s v="zoesaldana"/>
    <m/>
    <m/>
    <m/>
    <m/>
    <m/>
    <m/>
    <m/>
    <m/>
    <s v="No"/>
    <n v="119"/>
    <m/>
    <m/>
    <x v="0"/>
    <d v="2019-09-23T21:41:30.000"/>
    <s v="RT @zoesaldana: Human beings have been using cannabis for thousands of years. Yet it’s illegal in most of the world, including right here i…"/>
    <m/>
    <m/>
    <x v="0"/>
    <m/>
    <s v="http://pbs.twimg.com/profile_images/1183027608944041985/BjFs7dWo_normal.jpg"/>
    <x v="67"/>
    <s v="https://twitter.com/#!/kazv27/status/1176250262794788864"/>
    <m/>
    <m/>
    <s v="1176250262794788864"/>
    <m/>
    <b v="0"/>
    <n v="0"/>
    <s v=""/>
    <b v="0"/>
    <s v="en"/>
    <m/>
    <s v=""/>
    <b v="0"/>
    <n v="86"/>
    <s v="1176242238113771520"/>
    <s v="Twitter for iPhone"/>
    <b v="0"/>
    <s v="1176242238113771520"/>
    <s v="Tweet"/>
    <n v="0"/>
    <n v="0"/>
    <m/>
    <m/>
    <m/>
    <m/>
    <m/>
    <m/>
    <m/>
    <m/>
    <n v="1"/>
    <s v="1"/>
    <s v="1"/>
    <n v="1"/>
    <n v="4"/>
    <n v="1"/>
    <n v="4"/>
    <n v="0"/>
    <n v="0"/>
    <n v="23"/>
    <n v="92"/>
    <n v="25"/>
  </r>
  <r>
    <s v="ljs214"/>
    <s v="zoesaldana"/>
    <m/>
    <m/>
    <m/>
    <m/>
    <m/>
    <m/>
    <m/>
    <m/>
    <s v="No"/>
    <n v="120"/>
    <m/>
    <m/>
    <x v="0"/>
    <d v="2019-09-23T21:42:10.000"/>
    <s v="RT @zoesaldana: Human beings have been using cannabis for thousands of years. Yet it’s illegal in most of the world, including right here i…"/>
    <m/>
    <m/>
    <x v="0"/>
    <m/>
    <s v="http://pbs.twimg.com/profile_images/1140179537415700480/bJ2hml60_normal.jpg"/>
    <x v="68"/>
    <s v="https://twitter.com/#!/ljs214/status/1176250426829590528"/>
    <m/>
    <m/>
    <s v="1176250426829590528"/>
    <m/>
    <b v="0"/>
    <n v="0"/>
    <s v=""/>
    <b v="0"/>
    <s v="en"/>
    <m/>
    <s v=""/>
    <b v="0"/>
    <n v="86"/>
    <s v="1176242238113771520"/>
    <s v="Twitter for Android"/>
    <b v="0"/>
    <s v="1176242238113771520"/>
    <s v="Tweet"/>
    <n v="0"/>
    <n v="0"/>
    <m/>
    <m/>
    <m/>
    <m/>
    <m/>
    <m/>
    <m/>
    <m/>
    <n v="1"/>
    <s v="1"/>
    <s v="1"/>
    <n v="1"/>
    <n v="4"/>
    <n v="1"/>
    <n v="4"/>
    <n v="0"/>
    <n v="0"/>
    <n v="23"/>
    <n v="92"/>
    <n v="25"/>
  </r>
  <r>
    <s v="fairywitchgirl"/>
    <s v="zoesaldana"/>
    <m/>
    <m/>
    <m/>
    <m/>
    <m/>
    <m/>
    <m/>
    <m/>
    <s v="No"/>
    <n v="121"/>
    <m/>
    <m/>
    <x v="0"/>
    <d v="2019-09-23T21:46:27.000"/>
    <s v="RT @zoesaldana: Human beings have been using cannabis for thousands of years. Yet it’s illegal in most of the world, including right here i…"/>
    <m/>
    <m/>
    <x v="0"/>
    <m/>
    <s v="http://pbs.twimg.com/profile_images/1190653490080694273/FqZXFbnS_normal.jpg"/>
    <x v="69"/>
    <s v="https://twitter.com/#!/fairywitchgirl/status/1176251506837921792"/>
    <m/>
    <m/>
    <s v="1176251506837921792"/>
    <m/>
    <b v="0"/>
    <n v="0"/>
    <s v=""/>
    <b v="0"/>
    <s v="en"/>
    <m/>
    <s v=""/>
    <b v="0"/>
    <n v="86"/>
    <s v="1176242238113771520"/>
    <s v="Twitter Web App"/>
    <b v="0"/>
    <s v="1176242238113771520"/>
    <s v="Tweet"/>
    <n v="0"/>
    <n v="0"/>
    <m/>
    <m/>
    <m/>
    <m/>
    <m/>
    <m/>
    <m/>
    <m/>
    <n v="1"/>
    <s v="1"/>
    <s v="1"/>
    <n v="1"/>
    <n v="4"/>
    <n v="1"/>
    <n v="4"/>
    <n v="0"/>
    <n v="0"/>
    <n v="23"/>
    <n v="92"/>
    <n v="25"/>
  </r>
  <r>
    <s v="drocktrot"/>
    <s v="zoesaldana"/>
    <m/>
    <m/>
    <m/>
    <m/>
    <m/>
    <m/>
    <m/>
    <m/>
    <s v="No"/>
    <n v="122"/>
    <m/>
    <m/>
    <x v="0"/>
    <d v="2019-09-23T21:47:22.000"/>
    <s v="RT @zoesaldana: Human beings have been using cannabis for thousands of years. Yet it’s illegal in most of the world, including right here i…"/>
    <m/>
    <m/>
    <x v="0"/>
    <m/>
    <s v="http://pbs.twimg.com/profile_images/1166389210393317377/AHSN27mD_normal.jpg"/>
    <x v="70"/>
    <s v="https://twitter.com/#!/drocktrot/status/1176251737629515777"/>
    <m/>
    <m/>
    <s v="1176251737629515777"/>
    <m/>
    <b v="0"/>
    <n v="0"/>
    <s v=""/>
    <b v="0"/>
    <s v="en"/>
    <m/>
    <s v=""/>
    <b v="0"/>
    <n v="86"/>
    <s v="1176242238113771520"/>
    <s v="Twitter for iPhone"/>
    <b v="0"/>
    <s v="1176242238113771520"/>
    <s v="Tweet"/>
    <n v="0"/>
    <n v="0"/>
    <m/>
    <m/>
    <m/>
    <m/>
    <m/>
    <m/>
    <m/>
    <m/>
    <n v="1"/>
    <s v="1"/>
    <s v="1"/>
    <n v="1"/>
    <n v="4"/>
    <n v="1"/>
    <n v="4"/>
    <n v="0"/>
    <n v="0"/>
    <n v="23"/>
    <n v="92"/>
    <n v="25"/>
  </r>
  <r>
    <s v="blasnavara"/>
    <s v="zoesaldana"/>
    <m/>
    <m/>
    <m/>
    <m/>
    <m/>
    <m/>
    <m/>
    <m/>
    <s v="No"/>
    <n v="123"/>
    <m/>
    <m/>
    <x v="0"/>
    <d v="2019-09-23T21:47:27.000"/>
    <s v="RT @zoesaldana: Human beings have been using cannabis for thousands of years. Yet it’s illegal in most of the world, including right here i…"/>
    <m/>
    <m/>
    <x v="0"/>
    <m/>
    <s v="http://pbs.twimg.com/profile_images/1187786461015355394/iOyESBMV_normal.png"/>
    <x v="71"/>
    <s v="https://twitter.com/#!/blasnavara/status/1176251757825069056"/>
    <m/>
    <m/>
    <s v="1176251757825069056"/>
    <m/>
    <b v="0"/>
    <n v="0"/>
    <s v=""/>
    <b v="0"/>
    <s v="en"/>
    <m/>
    <s v=""/>
    <b v="0"/>
    <n v="86"/>
    <s v="1176242238113771520"/>
    <s v="Twitter Web App"/>
    <b v="0"/>
    <s v="1176242238113771520"/>
    <s v="Tweet"/>
    <n v="0"/>
    <n v="0"/>
    <m/>
    <m/>
    <m/>
    <m/>
    <m/>
    <m/>
    <m/>
    <m/>
    <n v="1"/>
    <s v="1"/>
    <s v="1"/>
    <n v="1"/>
    <n v="4"/>
    <n v="1"/>
    <n v="4"/>
    <n v="0"/>
    <n v="0"/>
    <n v="23"/>
    <n v="92"/>
    <n v="25"/>
  </r>
  <r>
    <s v="iamdavidalves"/>
    <s v="zoesaldana"/>
    <m/>
    <m/>
    <m/>
    <m/>
    <m/>
    <m/>
    <m/>
    <m/>
    <s v="No"/>
    <n v="124"/>
    <m/>
    <m/>
    <x v="0"/>
    <d v="2019-09-23T21:47:51.000"/>
    <s v="RT @zoesaldana: Human beings have been using cannabis for thousands of years. Yet it’s illegal in most of the world, including right here i…"/>
    <m/>
    <m/>
    <x v="0"/>
    <m/>
    <s v="http://pbs.twimg.com/profile_images/1175107556274049024/xaWBQvFX_normal.jpg"/>
    <x v="72"/>
    <s v="https://twitter.com/#!/iamdavidalves/status/1176251858546900992"/>
    <m/>
    <m/>
    <s v="1176251858546900992"/>
    <m/>
    <b v="0"/>
    <n v="0"/>
    <s v=""/>
    <b v="0"/>
    <s v="en"/>
    <m/>
    <s v=""/>
    <b v="0"/>
    <n v="86"/>
    <s v="1176242238113771520"/>
    <s v="Twitter for iPhone"/>
    <b v="0"/>
    <s v="1176242238113771520"/>
    <s v="Tweet"/>
    <n v="0"/>
    <n v="0"/>
    <m/>
    <m/>
    <m/>
    <m/>
    <m/>
    <m/>
    <m/>
    <m/>
    <n v="1"/>
    <s v="1"/>
    <s v="1"/>
    <n v="1"/>
    <n v="4"/>
    <n v="1"/>
    <n v="4"/>
    <n v="0"/>
    <n v="0"/>
    <n v="23"/>
    <n v="92"/>
    <n v="25"/>
  </r>
  <r>
    <s v="cru182"/>
    <s v="zoesaldana"/>
    <m/>
    <m/>
    <m/>
    <m/>
    <m/>
    <m/>
    <m/>
    <m/>
    <s v="No"/>
    <n v="125"/>
    <m/>
    <m/>
    <x v="0"/>
    <d v="2019-09-23T21:59:04.000"/>
    <s v="RT @zoesaldana: Human beings have been using cannabis for thousands of years. Yet it’s illegal in most of the world, including right here i…"/>
    <m/>
    <m/>
    <x v="0"/>
    <m/>
    <s v="http://pbs.twimg.com/profile_images/950551159470661632/I48dnx-9_normal.jpg"/>
    <x v="73"/>
    <s v="https://twitter.com/#!/cru182/status/1176254683058327552"/>
    <m/>
    <m/>
    <s v="1176254683058327552"/>
    <m/>
    <b v="0"/>
    <n v="0"/>
    <s v=""/>
    <b v="0"/>
    <s v="en"/>
    <m/>
    <s v=""/>
    <b v="0"/>
    <n v="86"/>
    <s v="1176242238113771520"/>
    <s v="Twitter for Android"/>
    <b v="0"/>
    <s v="1176242238113771520"/>
    <s v="Tweet"/>
    <n v="0"/>
    <n v="0"/>
    <m/>
    <m/>
    <m/>
    <m/>
    <m/>
    <m/>
    <m/>
    <m/>
    <n v="1"/>
    <s v="1"/>
    <s v="1"/>
    <n v="1"/>
    <n v="4"/>
    <n v="1"/>
    <n v="4"/>
    <n v="0"/>
    <n v="0"/>
    <n v="23"/>
    <n v="92"/>
    <n v="25"/>
  </r>
  <r>
    <s v="lilyshelp1"/>
    <s v="beseofficial"/>
    <m/>
    <m/>
    <m/>
    <m/>
    <m/>
    <m/>
    <m/>
    <m/>
    <s v="No"/>
    <n v="126"/>
    <m/>
    <m/>
    <x v="0"/>
    <d v="2019-09-23T22:01:36.000"/>
    <s v="@zoesaldana @ImYourKid @beseofficial The weed of 1000s of years ago, even 50 was skunk weed. Now its genetically processed to be very very potent. Not the same thing."/>
    <m/>
    <m/>
    <x v="0"/>
    <m/>
    <s v="http://abs.twimg.com/sticky/default_profile_images/default_profile_normal.png"/>
    <x v="74"/>
    <s v="https://twitter.com/#!/lilyshelp1/status/1176255317732200451"/>
    <m/>
    <m/>
    <s v="1176255317732200451"/>
    <s v="1176242238113771520"/>
    <b v="0"/>
    <n v="0"/>
    <s v="102278356"/>
    <b v="0"/>
    <s v="en"/>
    <m/>
    <s v=""/>
    <b v="0"/>
    <n v="0"/>
    <s v=""/>
    <s v="Twitter for Android"/>
    <b v="0"/>
    <s v="1176242238113771520"/>
    <s v="Tweet"/>
    <n v="0"/>
    <n v="0"/>
    <m/>
    <m/>
    <m/>
    <m/>
    <m/>
    <m/>
    <m/>
    <m/>
    <n v="1"/>
    <s v="2"/>
    <s v="2"/>
    <m/>
    <m/>
    <m/>
    <m/>
    <m/>
    <m/>
    <m/>
    <m/>
    <m/>
  </r>
  <r>
    <s v="cotyfour0"/>
    <s v="zoesaldana"/>
    <m/>
    <m/>
    <m/>
    <m/>
    <m/>
    <m/>
    <m/>
    <m/>
    <s v="No"/>
    <n v="129"/>
    <m/>
    <m/>
    <x v="0"/>
    <d v="2019-09-23T22:03:21.000"/>
    <s v="RT @zoesaldana: Human beings have been using cannabis for thousands of years. Yet it’s illegal in most of the world, including right here i…"/>
    <m/>
    <m/>
    <x v="0"/>
    <m/>
    <s v="http://pbs.twimg.com/profile_images/1176981360000585729/FWyhvZ3s_normal.jpg"/>
    <x v="75"/>
    <s v="https://twitter.com/#!/cotyfour0/status/1176255758582919169"/>
    <m/>
    <m/>
    <s v="1176255758582919169"/>
    <m/>
    <b v="0"/>
    <n v="0"/>
    <s v=""/>
    <b v="0"/>
    <s v="en"/>
    <m/>
    <s v=""/>
    <b v="0"/>
    <n v="86"/>
    <s v="1176242238113771520"/>
    <s v="Twitter for Android"/>
    <b v="0"/>
    <s v="1176242238113771520"/>
    <s v="Tweet"/>
    <n v="0"/>
    <n v="0"/>
    <m/>
    <m/>
    <m/>
    <m/>
    <m/>
    <m/>
    <m/>
    <m/>
    <n v="1"/>
    <s v="1"/>
    <s v="1"/>
    <n v="1"/>
    <n v="4"/>
    <n v="1"/>
    <n v="4"/>
    <n v="0"/>
    <n v="0"/>
    <n v="23"/>
    <n v="92"/>
    <n v="25"/>
  </r>
  <r>
    <s v="humanxtrashcan"/>
    <s v="zoesaldana"/>
    <m/>
    <m/>
    <m/>
    <m/>
    <m/>
    <m/>
    <m/>
    <m/>
    <s v="No"/>
    <n v="130"/>
    <m/>
    <m/>
    <x v="0"/>
    <d v="2019-09-23T22:05:53.000"/>
    <s v="RT @zoesaldana: Human beings have been using cannabis for thousands of years. Yet it’s illegal in most of the world, including right here i…"/>
    <m/>
    <m/>
    <x v="0"/>
    <m/>
    <s v="http://pbs.twimg.com/profile_images/1149597815846268928/oNGDc5Rz_normal.jpg"/>
    <x v="76"/>
    <s v="https://twitter.com/#!/humanxtrashcan/status/1176256394992861184"/>
    <m/>
    <m/>
    <s v="1176256394992861184"/>
    <m/>
    <b v="0"/>
    <n v="0"/>
    <s v=""/>
    <b v="0"/>
    <s v="en"/>
    <m/>
    <s v=""/>
    <b v="0"/>
    <n v="86"/>
    <s v="1176242238113771520"/>
    <s v="Twitter for iPhone"/>
    <b v="0"/>
    <s v="1176242238113771520"/>
    <s v="Tweet"/>
    <n v="0"/>
    <n v="0"/>
    <m/>
    <m/>
    <m/>
    <m/>
    <m/>
    <m/>
    <m/>
    <m/>
    <n v="1"/>
    <s v="1"/>
    <s v="1"/>
    <n v="1"/>
    <n v="4"/>
    <n v="1"/>
    <n v="4"/>
    <n v="0"/>
    <n v="0"/>
    <n v="23"/>
    <n v="92"/>
    <n v="25"/>
  </r>
  <r>
    <s v="redwood87"/>
    <s v="zoesaldana"/>
    <m/>
    <m/>
    <m/>
    <m/>
    <m/>
    <m/>
    <m/>
    <m/>
    <s v="No"/>
    <n v="131"/>
    <m/>
    <m/>
    <x v="0"/>
    <d v="2019-09-23T22:38:10.000"/>
    <s v="RT @zoesaldana: Human beings have been using cannabis for thousands of years. Yet it’s illegal in most of the world, including right here i…"/>
    <m/>
    <m/>
    <x v="0"/>
    <m/>
    <s v="http://pbs.twimg.com/profile_images/458963836599427073/u4XCRSyB_normal.jpeg"/>
    <x v="77"/>
    <s v="https://twitter.com/#!/redwood87/status/1176264521951993858"/>
    <m/>
    <m/>
    <s v="1176264521951993858"/>
    <m/>
    <b v="0"/>
    <n v="0"/>
    <s v=""/>
    <b v="0"/>
    <s v="en"/>
    <m/>
    <s v=""/>
    <b v="0"/>
    <n v="86"/>
    <s v="1176242238113771520"/>
    <s v="Twitter for Android"/>
    <b v="0"/>
    <s v="1176242238113771520"/>
    <s v="Tweet"/>
    <n v="0"/>
    <n v="0"/>
    <m/>
    <m/>
    <m/>
    <m/>
    <m/>
    <m/>
    <m/>
    <m/>
    <n v="1"/>
    <s v="1"/>
    <s v="1"/>
    <n v="1"/>
    <n v="4"/>
    <n v="1"/>
    <n v="4"/>
    <n v="0"/>
    <n v="0"/>
    <n v="23"/>
    <n v="92"/>
    <n v="25"/>
  </r>
  <r>
    <s v="tamika44135676"/>
    <s v="beseofficial"/>
    <m/>
    <m/>
    <m/>
    <m/>
    <m/>
    <m/>
    <m/>
    <m/>
    <s v="No"/>
    <n v="132"/>
    <m/>
    <m/>
    <x v="0"/>
    <d v="2019-09-23T22:40:31.000"/>
    <s v="@zoesaldana @ImYourKid @beseofficial In Alberta it legal"/>
    <m/>
    <m/>
    <x v="0"/>
    <m/>
    <s v="http://pbs.twimg.com/profile_images/1175545826443051008/hilgvbXu_normal.jpg"/>
    <x v="78"/>
    <s v="https://twitter.com/#!/tamika44135676/status/1176265111360552960"/>
    <m/>
    <m/>
    <s v="1176265111360552960"/>
    <s v="1176242238113771520"/>
    <b v="0"/>
    <n v="0"/>
    <s v="102278356"/>
    <b v="0"/>
    <s v="in"/>
    <m/>
    <s v=""/>
    <b v="0"/>
    <n v="0"/>
    <s v=""/>
    <s v="Twitter Web App"/>
    <b v="0"/>
    <s v="1176242238113771520"/>
    <s v="Tweet"/>
    <n v="0"/>
    <n v="0"/>
    <m/>
    <m/>
    <m/>
    <m/>
    <m/>
    <m/>
    <m/>
    <m/>
    <n v="1"/>
    <s v="2"/>
    <s v="2"/>
    <m/>
    <m/>
    <m/>
    <m/>
    <m/>
    <m/>
    <m/>
    <m/>
    <m/>
  </r>
  <r>
    <s v="captnoobiepants"/>
    <s v="zoesaldana"/>
    <m/>
    <m/>
    <m/>
    <m/>
    <m/>
    <m/>
    <m/>
    <m/>
    <s v="No"/>
    <n v="135"/>
    <m/>
    <m/>
    <x v="0"/>
    <d v="2019-09-23T22:47:52.000"/>
    <s v="RT @zoesaldana: Human beings have been using cannabis for thousands of years. Yet it’s illegal in most of the world, including right here i…"/>
    <m/>
    <m/>
    <x v="0"/>
    <m/>
    <s v="http://pbs.twimg.com/profile_images/1150774019425222656/DpD1UrHk_normal.jpg"/>
    <x v="79"/>
    <s v="https://twitter.com/#!/captnoobiepants/status/1176266961157857283"/>
    <m/>
    <m/>
    <s v="1176266961157857283"/>
    <m/>
    <b v="0"/>
    <n v="0"/>
    <s v=""/>
    <b v="0"/>
    <s v="en"/>
    <m/>
    <s v=""/>
    <b v="0"/>
    <n v="86"/>
    <s v="1176242238113771520"/>
    <s v="Twitter for iPhone"/>
    <b v="0"/>
    <s v="1176242238113771520"/>
    <s v="Tweet"/>
    <n v="0"/>
    <n v="0"/>
    <m/>
    <m/>
    <m/>
    <m/>
    <m/>
    <m/>
    <m/>
    <m/>
    <n v="1"/>
    <s v="1"/>
    <s v="1"/>
    <n v="1"/>
    <n v="4"/>
    <n v="1"/>
    <n v="4"/>
    <n v="0"/>
    <n v="0"/>
    <n v="23"/>
    <n v="92"/>
    <n v="25"/>
  </r>
  <r>
    <s v="zoesaldanafanp"/>
    <s v="beseofficial"/>
    <m/>
    <m/>
    <m/>
    <m/>
    <m/>
    <m/>
    <m/>
    <m/>
    <s v="No"/>
    <n v="136"/>
    <m/>
    <m/>
    <x v="0"/>
    <d v="2019-09-23T18:02:27.000"/>
    <s v="RT @beseofficial: Human beings have been using cannabis for thousands of years. Yet it’s illegal in most of the world. So how did we get he…"/>
    <m/>
    <m/>
    <x v="0"/>
    <m/>
    <s v="http://pbs.twimg.com/profile_images/1116050067809558533/j5zAKX-P_normal.jpg"/>
    <x v="80"/>
    <s v="https://twitter.com/#!/zoesaldanafanp/status/1176195134893043716"/>
    <m/>
    <m/>
    <s v="1176195134893043716"/>
    <m/>
    <b v="0"/>
    <n v="0"/>
    <s v=""/>
    <b v="0"/>
    <s v="en"/>
    <m/>
    <s v=""/>
    <b v="0"/>
    <n v="1"/>
    <s v="1176152994141720577"/>
    <s v="Twitter for iPhone"/>
    <b v="0"/>
    <s v="1176152994141720577"/>
    <s v="Tweet"/>
    <n v="0"/>
    <n v="0"/>
    <m/>
    <m/>
    <m/>
    <m/>
    <m/>
    <m/>
    <m/>
    <m/>
    <n v="1"/>
    <s v="2"/>
    <s v="2"/>
    <n v="0"/>
    <n v="0"/>
    <n v="1"/>
    <n v="3.7037037037037037"/>
    <n v="0"/>
    <n v="0"/>
    <n v="26"/>
    <n v="96.29629629629629"/>
    <n v="27"/>
  </r>
  <r>
    <s v="zoesaldanafanp"/>
    <s v="zoesaldana"/>
    <m/>
    <m/>
    <m/>
    <m/>
    <m/>
    <m/>
    <m/>
    <m/>
    <s v="No"/>
    <n v="137"/>
    <m/>
    <m/>
    <x v="0"/>
    <d v="2019-09-23T22:56:18.000"/>
    <s v="RT @zoesaldana: Human beings have been using cannabis for thousands of years. Yet it’s illegal in most of the world, including right here i…"/>
    <m/>
    <m/>
    <x v="0"/>
    <m/>
    <s v="http://pbs.twimg.com/profile_images/1116050067809558533/j5zAKX-P_normal.jpg"/>
    <x v="81"/>
    <s v="https://twitter.com/#!/zoesaldanafanp/status/1176269085774090245"/>
    <m/>
    <m/>
    <s v="1176269085774090245"/>
    <m/>
    <b v="0"/>
    <n v="0"/>
    <s v=""/>
    <b v="0"/>
    <s v="en"/>
    <m/>
    <s v=""/>
    <b v="0"/>
    <n v="86"/>
    <s v="1176242238113771520"/>
    <s v="Twitter for iPhone"/>
    <b v="0"/>
    <s v="1176242238113771520"/>
    <s v="Tweet"/>
    <n v="0"/>
    <n v="0"/>
    <m/>
    <m/>
    <m/>
    <m/>
    <m/>
    <m/>
    <m/>
    <m/>
    <n v="1"/>
    <s v="2"/>
    <s v="1"/>
    <n v="1"/>
    <n v="4"/>
    <n v="1"/>
    <n v="4"/>
    <n v="0"/>
    <n v="0"/>
    <n v="23"/>
    <n v="92"/>
    <n v="25"/>
  </r>
  <r>
    <s v="joserivera613"/>
    <s v="zoesaldana"/>
    <m/>
    <m/>
    <m/>
    <m/>
    <m/>
    <m/>
    <m/>
    <m/>
    <s v="No"/>
    <n v="138"/>
    <m/>
    <m/>
    <x v="0"/>
    <d v="2019-09-23T23:04:13.000"/>
    <s v="RT @zoesaldana: Human beings have been using cannabis for thousands of years. Yet it’s illegal in most of the world, including right here i…"/>
    <m/>
    <m/>
    <x v="0"/>
    <m/>
    <s v="http://pbs.twimg.com/profile_images/1116530770393354240/f46L2-cG_normal.jpg"/>
    <x v="82"/>
    <s v="https://twitter.com/#!/joserivera613/status/1176271075103166469"/>
    <m/>
    <m/>
    <s v="1176271075103166469"/>
    <m/>
    <b v="0"/>
    <n v="0"/>
    <s v=""/>
    <b v="0"/>
    <s v="en"/>
    <m/>
    <s v=""/>
    <b v="0"/>
    <n v="86"/>
    <s v="1176242238113771520"/>
    <s v="Twitter for Android"/>
    <b v="0"/>
    <s v="1176242238113771520"/>
    <s v="Tweet"/>
    <n v="0"/>
    <n v="0"/>
    <m/>
    <m/>
    <m/>
    <m/>
    <m/>
    <m/>
    <m/>
    <m/>
    <n v="1"/>
    <s v="1"/>
    <s v="1"/>
    <n v="1"/>
    <n v="4"/>
    <n v="1"/>
    <n v="4"/>
    <n v="0"/>
    <n v="0"/>
    <n v="23"/>
    <n v="92"/>
    <n v="25"/>
  </r>
  <r>
    <s v="thedullahman1"/>
    <s v="beseofficial"/>
    <m/>
    <m/>
    <m/>
    <m/>
    <m/>
    <m/>
    <m/>
    <m/>
    <s v="No"/>
    <n v="139"/>
    <m/>
    <m/>
    <x v="0"/>
    <d v="2019-09-23T23:54:58.000"/>
    <s v="@zoesaldana @ImYourKid @beseofficial As a guardian me thinks you can sell that stuff in outer space, other worlds would love it"/>
    <m/>
    <m/>
    <x v="0"/>
    <m/>
    <s v="http://pbs.twimg.com/profile_images/1191339508484186112/Rx2qNZ0r_normal.jpg"/>
    <x v="83"/>
    <s v="https://twitter.com/#!/thedullahman1/status/1176283849657073664"/>
    <m/>
    <m/>
    <s v="1176283849657073664"/>
    <s v="1176242238113771520"/>
    <b v="0"/>
    <n v="0"/>
    <s v="102278356"/>
    <b v="0"/>
    <s v="en"/>
    <m/>
    <s v=""/>
    <b v="0"/>
    <n v="0"/>
    <s v=""/>
    <s v="Twitter for Android"/>
    <b v="0"/>
    <s v="1176242238113771520"/>
    <s v="Tweet"/>
    <n v="0"/>
    <n v="0"/>
    <m/>
    <m/>
    <m/>
    <m/>
    <m/>
    <m/>
    <m/>
    <m/>
    <n v="1"/>
    <s v="2"/>
    <s v="2"/>
    <m/>
    <m/>
    <m/>
    <m/>
    <m/>
    <m/>
    <m/>
    <m/>
    <m/>
  </r>
  <r>
    <s v="footietwits"/>
    <s v="beseofficial"/>
    <m/>
    <m/>
    <m/>
    <m/>
    <m/>
    <m/>
    <m/>
    <m/>
    <s v="No"/>
    <n v="142"/>
    <m/>
    <m/>
    <x v="0"/>
    <d v="2019-09-24T00:38:26.000"/>
    <s v="@zoesaldana @ImYourKid @beseofficial Canada legalized it countrywide almost a year ago and it has had no negative affects. The highest demographic of people who started after legalization : seniors"/>
    <m/>
    <m/>
    <x v="0"/>
    <m/>
    <s v="http://pbs.twimg.com/profile_images/1151702922801143808/yCpupRup_normal.jpg"/>
    <x v="84"/>
    <s v="https://twitter.com/#!/footietwits/status/1176294786023792640"/>
    <m/>
    <m/>
    <s v="1176294786023792640"/>
    <s v="1176242238113771520"/>
    <b v="0"/>
    <n v="0"/>
    <s v="102278356"/>
    <b v="0"/>
    <s v="en"/>
    <m/>
    <s v=""/>
    <b v="0"/>
    <n v="0"/>
    <s v=""/>
    <s v="Twitter for Android"/>
    <b v="0"/>
    <s v="1176242238113771520"/>
    <s v="Tweet"/>
    <n v="0"/>
    <n v="0"/>
    <m/>
    <m/>
    <m/>
    <m/>
    <m/>
    <m/>
    <m/>
    <m/>
    <n v="1"/>
    <s v="2"/>
    <s v="2"/>
    <m/>
    <m/>
    <m/>
    <m/>
    <m/>
    <m/>
    <m/>
    <m/>
    <m/>
  </r>
  <r>
    <s v="mrandremarc"/>
    <s v="zoesaldana"/>
    <m/>
    <m/>
    <m/>
    <m/>
    <m/>
    <m/>
    <m/>
    <m/>
    <s v="No"/>
    <n v="145"/>
    <m/>
    <m/>
    <x v="0"/>
    <d v="2019-09-24T00:53:13.000"/>
    <s v="RT @zoesaldana: Human beings have been using cannabis for thousands of years. Yet it’s illegal in most of the world, including right here i…"/>
    <m/>
    <m/>
    <x v="0"/>
    <m/>
    <s v="http://pbs.twimg.com/profile_images/1116171289901690880/6IyPn8y5_normal.jpg"/>
    <x v="85"/>
    <s v="https://twitter.com/#!/mrandremarc/status/1176298505893138433"/>
    <m/>
    <m/>
    <s v="1176298505893138433"/>
    <m/>
    <b v="0"/>
    <n v="0"/>
    <s v=""/>
    <b v="0"/>
    <s v="en"/>
    <m/>
    <s v=""/>
    <b v="0"/>
    <n v="86"/>
    <s v="1176242238113771520"/>
    <s v="Twitter for iPhone"/>
    <b v="0"/>
    <s v="1176242238113771520"/>
    <s v="Tweet"/>
    <n v="0"/>
    <n v="0"/>
    <m/>
    <m/>
    <m/>
    <m/>
    <m/>
    <m/>
    <m/>
    <m/>
    <n v="1"/>
    <s v="1"/>
    <s v="1"/>
    <n v="1"/>
    <n v="4"/>
    <n v="1"/>
    <n v="4"/>
    <n v="0"/>
    <n v="0"/>
    <n v="23"/>
    <n v="92"/>
    <n v="25"/>
  </r>
  <r>
    <s v="monkeymasuda"/>
    <s v="zoesaldana"/>
    <m/>
    <m/>
    <m/>
    <m/>
    <m/>
    <m/>
    <m/>
    <m/>
    <s v="No"/>
    <n v="146"/>
    <m/>
    <m/>
    <x v="0"/>
    <d v="2019-09-24T00:59:23.000"/>
    <s v="RT @zoesaldana: Human beings have been using cannabis for thousands of years. Yet it’s illegal in most of the world, including right here i…"/>
    <m/>
    <m/>
    <x v="0"/>
    <m/>
    <s v="http://pbs.twimg.com/profile_images/1140474088873320448/DSbcGAiB_normal.jpg"/>
    <x v="86"/>
    <s v="https://twitter.com/#!/monkeymasuda/status/1176300061275279361"/>
    <m/>
    <m/>
    <s v="1176300061275279361"/>
    <m/>
    <b v="0"/>
    <n v="0"/>
    <s v=""/>
    <b v="0"/>
    <s v="en"/>
    <m/>
    <s v=""/>
    <b v="0"/>
    <n v="86"/>
    <s v="1176242238113771520"/>
    <s v="Twitter Web App"/>
    <b v="0"/>
    <s v="1176242238113771520"/>
    <s v="Tweet"/>
    <n v="0"/>
    <n v="0"/>
    <m/>
    <m/>
    <m/>
    <m/>
    <m/>
    <m/>
    <m/>
    <m/>
    <n v="1"/>
    <s v="1"/>
    <s v="1"/>
    <n v="1"/>
    <n v="4"/>
    <n v="1"/>
    <n v="4"/>
    <n v="0"/>
    <n v="0"/>
    <n v="23"/>
    <n v="92"/>
    <n v="25"/>
  </r>
  <r>
    <s v="estefan02360596"/>
    <s v="zoesaldana"/>
    <m/>
    <m/>
    <m/>
    <m/>
    <m/>
    <m/>
    <m/>
    <m/>
    <s v="No"/>
    <n v="147"/>
    <m/>
    <m/>
    <x v="0"/>
    <d v="2019-09-24T01:01:39.000"/>
    <s v="RT @zoesaldana: Human beings have been using cannabis for thousands of years. Yet it’s illegal in most of the world, including right here i…"/>
    <m/>
    <m/>
    <x v="0"/>
    <m/>
    <s v="http://pbs.twimg.com/profile_images/1154876271513538560/y1LuGOYm_normal.jpg"/>
    <x v="87"/>
    <s v="https://twitter.com/#!/estefan02360596/status/1176300631885275136"/>
    <m/>
    <m/>
    <s v="1176300631885275136"/>
    <m/>
    <b v="0"/>
    <n v="0"/>
    <s v=""/>
    <b v="0"/>
    <s v="en"/>
    <m/>
    <s v=""/>
    <b v="0"/>
    <n v="86"/>
    <s v="1176242238113771520"/>
    <s v="Twitter for Android"/>
    <b v="0"/>
    <s v="1176242238113771520"/>
    <s v="Tweet"/>
    <n v="0"/>
    <n v="0"/>
    <m/>
    <m/>
    <m/>
    <m/>
    <m/>
    <m/>
    <m/>
    <m/>
    <n v="1"/>
    <s v="1"/>
    <s v="1"/>
    <n v="1"/>
    <n v="4"/>
    <n v="1"/>
    <n v="4"/>
    <n v="0"/>
    <n v="0"/>
    <n v="23"/>
    <n v="92"/>
    <n v="25"/>
  </r>
  <r>
    <s v="jorgeovallep"/>
    <s v="zoesaldana"/>
    <m/>
    <m/>
    <m/>
    <m/>
    <m/>
    <m/>
    <m/>
    <m/>
    <s v="No"/>
    <n v="148"/>
    <m/>
    <m/>
    <x v="0"/>
    <d v="2019-09-24T01:10:41.000"/>
    <s v="RT @zoesaldana: Human beings have been using cannabis for thousands of years. Yet it’s illegal in most of the world, including right here i…"/>
    <m/>
    <m/>
    <x v="0"/>
    <m/>
    <s v="http://pbs.twimg.com/profile_images/1159628875183337472/58CAz46W_normal.jpg"/>
    <x v="88"/>
    <s v="https://twitter.com/#!/jorgeovallep/status/1176302902895403008"/>
    <m/>
    <m/>
    <s v="1176302902895403008"/>
    <m/>
    <b v="0"/>
    <n v="0"/>
    <s v=""/>
    <b v="0"/>
    <s v="en"/>
    <m/>
    <s v=""/>
    <b v="0"/>
    <n v="86"/>
    <s v="1176242238113771520"/>
    <s v="Twitter for iPhone"/>
    <b v="0"/>
    <s v="1176242238113771520"/>
    <s v="Tweet"/>
    <n v="0"/>
    <n v="0"/>
    <m/>
    <m/>
    <m/>
    <m/>
    <m/>
    <m/>
    <m/>
    <m/>
    <n v="1"/>
    <s v="1"/>
    <s v="1"/>
    <n v="1"/>
    <n v="4"/>
    <n v="1"/>
    <n v="4"/>
    <n v="0"/>
    <n v="0"/>
    <n v="23"/>
    <n v="92"/>
    <n v="25"/>
  </r>
  <r>
    <s v="glenny1016"/>
    <s v="zoesaldana"/>
    <m/>
    <m/>
    <m/>
    <m/>
    <m/>
    <m/>
    <m/>
    <m/>
    <s v="No"/>
    <n v="149"/>
    <m/>
    <m/>
    <x v="0"/>
    <d v="2019-09-24T01:18:54.000"/>
    <s v="RT @zoesaldana: Human beings have been using cannabis for thousands of years. Yet it’s illegal in most of the world, including right here i…"/>
    <m/>
    <m/>
    <x v="0"/>
    <m/>
    <s v="http://pbs.twimg.com/profile_images/923549065983549442/oRodfGAz_normal.jpg"/>
    <x v="89"/>
    <s v="https://twitter.com/#!/glenny1016/status/1176304972830560256"/>
    <m/>
    <m/>
    <s v="1176304972830560256"/>
    <m/>
    <b v="0"/>
    <n v="0"/>
    <s v=""/>
    <b v="0"/>
    <s v="en"/>
    <m/>
    <s v=""/>
    <b v="0"/>
    <n v="86"/>
    <s v="1176242238113771520"/>
    <s v="Twitter for iPhone"/>
    <b v="0"/>
    <s v="1176242238113771520"/>
    <s v="Tweet"/>
    <n v="0"/>
    <n v="0"/>
    <m/>
    <m/>
    <m/>
    <m/>
    <m/>
    <m/>
    <m/>
    <m/>
    <n v="1"/>
    <s v="1"/>
    <s v="1"/>
    <n v="1"/>
    <n v="4"/>
    <n v="1"/>
    <n v="4"/>
    <n v="0"/>
    <n v="0"/>
    <n v="23"/>
    <n v="92"/>
    <n v="25"/>
  </r>
  <r>
    <s v="betuelmorales"/>
    <s v="zoesaldana"/>
    <m/>
    <m/>
    <m/>
    <m/>
    <m/>
    <m/>
    <m/>
    <m/>
    <s v="No"/>
    <n v="150"/>
    <m/>
    <m/>
    <x v="0"/>
    <d v="2019-09-24T01:28:06.000"/>
    <s v="RT @zoesaldana: Human beings have been using cannabis for thousands of years. Yet it’s illegal in most of the world, including right here i…"/>
    <m/>
    <m/>
    <x v="0"/>
    <m/>
    <s v="http://pbs.twimg.com/profile_images/1059168417440129024/dEhfCvkQ_normal.jpg"/>
    <x v="90"/>
    <s v="https://twitter.com/#!/betuelmorales/status/1176307285259247617"/>
    <m/>
    <m/>
    <s v="1176307285259247617"/>
    <m/>
    <b v="0"/>
    <n v="0"/>
    <s v=""/>
    <b v="0"/>
    <s v="en"/>
    <m/>
    <s v=""/>
    <b v="0"/>
    <n v="86"/>
    <s v="1176242238113771520"/>
    <s v="Twitter for Android"/>
    <b v="0"/>
    <s v="1176242238113771520"/>
    <s v="Tweet"/>
    <n v="0"/>
    <n v="0"/>
    <m/>
    <m/>
    <m/>
    <m/>
    <m/>
    <m/>
    <m/>
    <m/>
    <n v="1"/>
    <s v="1"/>
    <s v="1"/>
    <n v="1"/>
    <n v="4"/>
    <n v="1"/>
    <n v="4"/>
    <n v="0"/>
    <n v="0"/>
    <n v="23"/>
    <n v="92"/>
    <n v="25"/>
  </r>
  <r>
    <s v="dephdareaper"/>
    <s v="zoesaldana"/>
    <m/>
    <m/>
    <m/>
    <m/>
    <m/>
    <m/>
    <m/>
    <m/>
    <s v="No"/>
    <n v="151"/>
    <m/>
    <m/>
    <x v="0"/>
    <d v="2019-09-24T01:38:58.000"/>
    <s v="RT @zoesaldana: Human beings have been using cannabis for thousands of years. Yet it’s illegal in most of the world, including right here i…"/>
    <m/>
    <m/>
    <x v="0"/>
    <m/>
    <s v="http://pbs.twimg.com/profile_images/3212295890/8a2c15a8ba9882379aa3e8fe733e9081_normal.jpeg"/>
    <x v="91"/>
    <s v="https://twitter.com/#!/dephdareaper/status/1176310019291320320"/>
    <m/>
    <m/>
    <s v="1176310019291320320"/>
    <m/>
    <b v="0"/>
    <n v="0"/>
    <s v=""/>
    <b v="0"/>
    <s v="en"/>
    <m/>
    <s v=""/>
    <b v="0"/>
    <n v="86"/>
    <s v="1176242238113771520"/>
    <s v="Twitter for iPhone"/>
    <b v="0"/>
    <s v="1176242238113771520"/>
    <s v="Tweet"/>
    <n v="0"/>
    <n v="0"/>
    <m/>
    <m/>
    <m/>
    <m/>
    <m/>
    <m/>
    <m/>
    <m/>
    <n v="1"/>
    <s v="1"/>
    <s v="1"/>
    <n v="1"/>
    <n v="4"/>
    <n v="1"/>
    <n v="4"/>
    <n v="0"/>
    <n v="0"/>
    <n v="23"/>
    <n v="92"/>
    <n v="25"/>
  </r>
  <r>
    <s v="highergtv"/>
    <s v="zoesaldana"/>
    <m/>
    <m/>
    <m/>
    <m/>
    <m/>
    <m/>
    <m/>
    <m/>
    <s v="No"/>
    <n v="152"/>
    <m/>
    <m/>
    <x v="0"/>
    <d v="2019-09-24T02:06:20.000"/>
    <s v="RT @zoesaldana: Human beings have been using cannabis for thousands of years. Yet it’s illegal in most of the world, including right here i…"/>
    <m/>
    <m/>
    <x v="0"/>
    <m/>
    <s v="http://pbs.twimg.com/profile_images/648710640748511232/EwDFBVaZ_normal.jpg"/>
    <x v="92"/>
    <s v="https://twitter.com/#!/highergtv/status/1176316907634352129"/>
    <m/>
    <m/>
    <s v="1176316907634352129"/>
    <m/>
    <b v="0"/>
    <n v="0"/>
    <s v=""/>
    <b v="0"/>
    <s v="en"/>
    <m/>
    <s v=""/>
    <b v="0"/>
    <n v="91"/>
    <s v="1176242238113771520"/>
    <s v="Twitter Web App"/>
    <b v="0"/>
    <s v="1176242238113771520"/>
    <s v="Tweet"/>
    <n v="0"/>
    <n v="0"/>
    <m/>
    <m/>
    <m/>
    <m/>
    <m/>
    <m/>
    <m/>
    <m/>
    <n v="1"/>
    <s v="1"/>
    <s v="1"/>
    <n v="1"/>
    <n v="4"/>
    <n v="1"/>
    <n v="4"/>
    <n v="0"/>
    <n v="0"/>
    <n v="23"/>
    <n v="92"/>
    <n v="25"/>
  </r>
  <r>
    <s v="jdot_bd"/>
    <s v="zoesaldana"/>
    <m/>
    <m/>
    <m/>
    <m/>
    <m/>
    <m/>
    <m/>
    <m/>
    <s v="No"/>
    <n v="153"/>
    <m/>
    <m/>
    <x v="0"/>
    <d v="2019-09-24T02:10:11.000"/>
    <s v="RT @zoesaldana: Human beings have been using cannabis for thousands of years. Yet it’s illegal in most of the world, including right here i…"/>
    <m/>
    <m/>
    <x v="0"/>
    <m/>
    <s v="http://pbs.twimg.com/profile_images/946233014824128513/ShS2eo8B_normal.jpg"/>
    <x v="93"/>
    <s v="https://twitter.com/#!/jdot_bd/status/1176317877223378944"/>
    <m/>
    <m/>
    <s v="1176317877223378944"/>
    <m/>
    <b v="0"/>
    <n v="0"/>
    <s v=""/>
    <b v="0"/>
    <s v="en"/>
    <m/>
    <s v=""/>
    <b v="0"/>
    <n v="86"/>
    <s v="1176242238113771520"/>
    <s v="Twitter for iPhone"/>
    <b v="0"/>
    <s v="1176242238113771520"/>
    <s v="Tweet"/>
    <n v="0"/>
    <n v="0"/>
    <m/>
    <m/>
    <m/>
    <m/>
    <m/>
    <m/>
    <m/>
    <m/>
    <n v="1"/>
    <s v="1"/>
    <s v="1"/>
    <n v="1"/>
    <n v="4"/>
    <n v="1"/>
    <n v="4"/>
    <n v="0"/>
    <n v="0"/>
    <n v="23"/>
    <n v="92"/>
    <n v="25"/>
  </r>
  <r>
    <s v="jerzv"/>
    <s v="zoesaldana"/>
    <m/>
    <m/>
    <m/>
    <m/>
    <m/>
    <m/>
    <m/>
    <m/>
    <s v="No"/>
    <n v="154"/>
    <m/>
    <m/>
    <x v="0"/>
    <d v="2019-09-24T02:12:06.000"/>
    <s v="RT @zoesaldana: Human beings have been using cannabis for thousands of years. Yet it’s illegal in most of the world, including right here i…"/>
    <m/>
    <m/>
    <x v="0"/>
    <m/>
    <s v="http://pbs.twimg.com/profile_images/858099397489504256/b-9OyRkq_normal.jpg"/>
    <x v="94"/>
    <s v="https://twitter.com/#!/jerzv/status/1176318359786401792"/>
    <m/>
    <m/>
    <s v="1176318359786401792"/>
    <m/>
    <b v="0"/>
    <n v="0"/>
    <s v=""/>
    <b v="0"/>
    <s v="en"/>
    <m/>
    <s v=""/>
    <b v="0"/>
    <n v="86"/>
    <s v="1176242238113771520"/>
    <s v="Twitter for iPhone"/>
    <b v="0"/>
    <s v="1176242238113771520"/>
    <s v="Tweet"/>
    <n v="0"/>
    <n v="0"/>
    <m/>
    <m/>
    <m/>
    <m/>
    <m/>
    <m/>
    <m/>
    <m/>
    <n v="1"/>
    <s v="1"/>
    <s v="1"/>
    <n v="1"/>
    <n v="4"/>
    <n v="1"/>
    <n v="4"/>
    <n v="0"/>
    <n v="0"/>
    <n v="23"/>
    <n v="92"/>
    <n v="25"/>
  </r>
  <r>
    <s v="diangelobiaa"/>
    <s v="zoesaldana"/>
    <m/>
    <m/>
    <m/>
    <m/>
    <m/>
    <m/>
    <m/>
    <m/>
    <s v="No"/>
    <n v="155"/>
    <m/>
    <m/>
    <x v="0"/>
    <d v="2019-09-24T02:31:10.000"/>
    <s v="RT @zoesaldana: Human beings have been using cannabis for thousands of years. Yet it’s illegal in most of the world, including right here i…"/>
    <m/>
    <m/>
    <x v="0"/>
    <m/>
    <s v="http://pbs.twimg.com/profile_images/1162783907999338499/phn5DuvT_normal.jpg"/>
    <x v="95"/>
    <s v="https://twitter.com/#!/diangelobiaa/status/1176323157608796160"/>
    <m/>
    <m/>
    <s v="1176323157608796160"/>
    <m/>
    <b v="0"/>
    <n v="0"/>
    <s v=""/>
    <b v="0"/>
    <s v="en"/>
    <m/>
    <s v=""/>
    <b v="0"/>
    <n v="86"/>
    <s v="1176242238113771520"/>
    <s v="Twitter for Android"/>
    <b v="0"/>
    <s v="1176242238113771520"/>
    <s v="Tweet"/>
    <n v="0"/>
    <n v="0"/>
    <m/>
    <m/>
    <m/>
    <m/>
    <m/>
    <m/>
    <m/>
    <m/>
    <n v="1"/>
    <s v="1"/>
    <s v="1"/>
    <n v="1"/>
    <n v="4"/>
    <n v="1"/>
    <n v="4"/>
    <n v="0"/>
    <n v="0"/>
    <n v="23"/>
    <n v="92"/>
    <n v="25"/>
  </r>
  <r>
    <s v="laketahoevibes"/>
    <s v="zoesaldana"/>
    <m/>
    <m/>
    <m/>
    <m/>
    <m/>
    <m/>
    <m/>
    <m/>
    <s v="No"/>
    <n v="156"/>
    <m/>
    <m/>
    <x v="0"/>
    <d v="2019-09-24T03:06:29.000"/>
    <s v="RT @zoesaldana: Human beings have been using cannabis for thousands of years. Yet it’s illegal in most of the world, including right here i…"/>
    <m/>
    <m/>
    <x v="0"/>
    <m/>
    <s v="http://pbs.twimg.com/profile_images/1174193840716156933/DSZkBOHc_normal.jpg"/>
    <x v="96"/>
    <s v="https://twitter.com/#!/laketahoevibes/status/1176332045460492288"/>
    <m/>
    <m/>
    <s v="1176332045460492288"/>
    <m/>
    <b v="0"/>
    <n v="0"/>
    <s v=""/>
    <b v="0"/>
    <s v="en"/>
    <m/>
    <s v=""/>
    <b v="0"/>
    <n v="86"/>
    <s v="1176242238113771520"/>
    <s v="Twitter Web App"/>
    <b v="0"/>
    <s v="1176242238113771520"/>
    <s v="Tweet"/>
    <n v="0"/>
    <n v="0"/>
    <m/>
    <m/>
    <m/>
    <m/>
    <m/>
    <m/>
    <m/>
    <m/>
    <n v="1"/>
    <s v="1"/>
    <s v="1"/>
    <n v="1"/>
    <n v="4"/>
    <n v="1"/>
    <n v="4"/>
    <n v="0"/>
    <n v="0"/>
    <n v="23"/>
    <n v="92"/>
    <n v="25"/>
  </r>
  <r>
    <s v="jeison361hd"/>
    <s v="zoesaldana"/>
    <m/>
    <m/>
    <m/>
    <m/>
    <m/>
    <m/>
    <m/>
    <m/>
    <s v="No"/>
    <n v="157"/>
    <m/>
    <m/>
    <x v="0"/>
    <d v="2019-09-24T04:00:56.000"/>
    <s v="RT @zoesaldana: Human beings have been using cannabis for thousands of years. Yet it’s illegal in most of the world, including right here i…"/>
    <m/>
    <m/>
    <x v="0"/>
    <m/>
    <s v="http://pbs.twimg.com/profile_images/940366704760246272/ugFeMIrS_normal.jpg"/>
    <x v="97"/>
    <s v="https://twitter.com/#!/jeison361hd/status/1176345746699763713"/>
    <m/>
    <m/>
    <s v="1176345746699763713"/>
    <m/>
    <b v="0"/>
    <n v="0"/>
    <s v=""/>
    <b v="0"/>
    <s v="en"/>
    <m/>
    <s v=""/>
    <b v="0"/>
    <n v="86"/>
    <s v="1176242238113771520"/>
    <s v="Twitter for iPhone"/>
    <b v="0"/>
    <s v="1176242238113771520"/>
    <s v="Tweet"/>
    <n v="0"/>
    <n v="0"/>
    <m/>
    <m/>
    <m/>
    <m/>
    <m/>
    <m/>
    <m/>
    <m/>
    <n v="1"/>
    <s v="1"/>
    <s v="1"/>
    <n v="1"/>
    <n v="4"/>
    <n v="1"/>
    <n v="4"/>
    <n v="0"/>
    <n v="0"/>
    <n v="23"/>
    <n v="92"/>
    <n v="25"/>
  </r>
  <r>
    <s v="jebition"/>
    <s v="zoesaldana"/>
    <m/>
    <m/>
    <m/>
    <m/>
    <m/>
    <m/>
    <m/>
    <m/>
    <s v="No"/>
    <n v="158"/>
    <m/>
    <m/>
    <x v="0"/>
    <d v="2019-09-24T04:16:10.000"/>
    <s v="RT @zoesaldana: Human beings have been using cannabis for thousands of years. Yet it’s illegal in most of the world, including right here i…"/>
    <m/>
    <m/>
    <x v="0"/>
    <m/>
    <s v="http://pbs.twimg.com/profile_images/1110148208334782464/2iW3BZxF_normal.jpg"/>
    <x v="98"/>
    <s v="https://twitter.com/#!/jebition/status/1176349581451202560"/>
    <m/>
    <m/>
    <s v="1176349581451202560"/>
    <m/>
    <b v="0"/>
    <n v="0"/>
    <s v=""/>
    <b v="0"/>
    <s v="en"/>
    <m/>
    <s v=""/>
    <b v="0"/>
    <n v="86"/>
    <s v="1176242238113771520"/>
    <s v="Twitter for Android"/>
    <b v="0"/>
    <s v="1176242238113771520"/>
    <s v="Tweet"/>
    <n v="0"/>
    <n v="0"/>
    <m/>
    <m/>
    <m/>
    <m/>
    <m/>
    <m/>
    <m/>
    <m/>
    <n v="1"/>
    <s v="1"/>
    <s v="1"/>
    <n v="1"/>
    <n v="4"/>
    <n v="1"/>
    <n v="4"/>
    <n v="0"/>
    <n v="0"/>
    <n v="23"/>
    <n v="92"/>
    <n v="25"/>
  </r>
  <r>
    <s v="india09281978"/>
    <s v="zoesaldana"/>
    <m/>
    <m/>
    <m/>
    <m/>
    <m/>
    <m/>
    <m/>
    <m/>
    <s v="No"/>
    <n v="159"/>
    <m/>
    <m/>
    <x v="0"/>
    <d v="2019-09-24T05:44:25.000"/>
    <s v="RT @zoesaldana: Human beings have been using cannabis for thousands of years. Yet it’s illegal in most of the world, including right here i…"/>
    <m/>
    <m/>
    <x v="0"/>
    <m/>
    <s v="http://pbs.twimg.com/profile_images/1177046210944917509/_KKOuYas_normal.jpg"/>
    <x v="99"/>
    <s v="https://twitter.com/#!/india09281978/status/1176371788873445376"/>
    <m/>
    <m/>
    <s v="1176371788873445376"/>
    <m/>
    <b v="0"/>
    <n v="0"/>
    <s v=""/>
    <b v="0"/>
    <s v="en"/>
    <m/>
    <s v=""/>
    <b v="0"/>
    <n v="86"/>
    <s v="1176242238113771520"/>
    <s v="Twitter for Android"/>
    <b v="0"/>
    <s v="1176242238113771520"/>
    <s v="Tweet"/>
    <n v="0"/>
    <n v="0"/>
    <m/>
    <m/>
    <m/>
    <m/>
    <m/>
    <m/>
    <m/>
    <m/>
    <n v="1"/>
    <s v="1"/>
    <s v="1"/>
    <n v="1"/>
    <n v="4"/>
    <n v="1"/>
    <n v="4"/>
    <n v="0"/>
    <n v="0"/>
    <n v="23"/>
    <n v="92"/>
    <n v="25"/>
  </r>
  <r>
    <s v="starseedacademy"/>
    <s v="beseofficial"/>
    <m/>
    <m/>
    <m/>
    <m/>
    <m/>
    <m/>
    <m/>
    <m/>
    <s v="No"/>
    <n v="160"/>
    <m/>
    <m/>
    <x v="0"/>
    <d v="2019-09-24T06:01:03.000"/>
    <s v="@zoesaldana @ImYourKid @beseofficial Heck yeah! Love this Zoe!"/>
    <m/>
    <m/>
    <x v="0"/>
    <m/>
    <s v="http://pbs.twimg.com/profile_images/1073818435757400064/rTcYNz6T_normal.jpg"/>
    <x v="100"/>
    <s v="https://twitter.com/#!/starseedacademy/status/1176375977611448320"/>
    <m/>
    <m/>
    <s v="1176375977611448320"/>
    <s v="1176242238113771520"/>
    <b v="0"/>
    <n v="0"/>
    <s v="102278356"/>
    <b v="0"/>
    <s v="en"/>
    <m/>
    <s v=""/>
    <b v="0"/>
    <n v="0"/>
    <s v=""/>
    <s v="Twitter Web App"/>
    <b v="0"/>
    <s v="1176242238113771520"/>
    <s v="Tweet"/>
    <n v="0"/>
    <n v="0"/>
    <m/>
    <m/>
    <m/>
    <m/>
    <m/>
    <m/>
    <m/>
    <m/>
    <n v="1"/>
    <s v="2"/>
    <s v="2"/>
    <m/>
    <m/>
    <m/>
    <m/>
    <m/>
    <m/>
    <m/>
    <m/>
    <m/>
  </r>
  <r>
    <s v="starseedacademy"/>
    <s v="zoesaldana"/>
    <m/>
    <m/>
    <m/>
    <m/>
    <m/>
    <m/>
    <m/>
    <m/>
    <s v="No"/>
    <n v="163"/>
    <m/>
    <m/>
    <x v="0"/>
    <d v="2019-09-24T06:02:20.000"/>
    <s v="RT @zoesaldana: Human beings have been using cannabis for thousands of years. Yet it’s illegal in most of the world, including right here i…"/>
    <m/>
    <m/>
    <x v="0"/>
    <m/>
    <s v="http://pbs.twimg.com/profile_images/1073818435757400064/rTcYNz6T_normal.jpg"/>
    <x v="101"/>
    <s v="https://twitter.com/#!/starseedacademy/status/1176376298769244161"/>
    <m/>
    <m/>
    <s v="1176376298769244161"/>
    <m/>
    <b v="0"/>
    <n v="0"/>
    <s v=""/>
    <b v="0"/>
    <s v="en"/>
    <m/>
    <s v=""/>
    <b v="0"/>
    <n v="86"/>
    <s v="1176242238113771520"/>
    <s v="Twitter Web App"/>
    <b v="0"/>
    <s v="1176242238113771520"/>
    <s v="Tweet"/>
    <n v="0"/>
    <n v="0"/>
    <m/>
    <m/>
    <m/>
    <m/>
    <m/>
    <m/>
    <m/>
    <m/>
    <n v="1"/>
    <s v="2"/>
    <s v="1"/>
    <n v="1"/>
    <n v="4"/>
    <n v="1"/>
    <n v="4"/>
    <n v="0"/>
    <n v="0"/>
    <n v="23"/>
    <n v="92"/>
    <n v="25"/>
  </r>
  <r>
    <s v="jgarmanns"/>
    <s v="zoesaldana"/>
    <m/>
    <m/>
    <m/>
    <m/>
    <m/>
    <m/>
    <m/>
    <m/>
    <s v="No"/>
    <n v="164"/>
    <m/>
    <m/>
    <x v="0"/>
    <d v="2019-09-24T06:18:57.000"/>
    <s v="RT @zoesaldana: Human beings have been using cannabis for thousands of years. Yet it’s illegal in most of the world, including right here i…"/>
    <m/>
    <m/>
    <x v="0"/>
    <m/>
    <s v="http://pbs.twimg.com/profile_images/676096406172471296/ikGNYDMz_normal.jpg"/>
    <x v="102"/>
    <s v="https://twitter.com/#!/jgarmanns/status/1176380482331824128"/>
    <m/>
    <m/>
    <s v="1176380482331824128"/>
    <m/>
    <b v="0"/>
    <n v="0"/>
    <s v=""/>
    <b v="0"/>
    <s v="en"/>
    <m/>
    <s v=""/>
    <b v="0"/>
    <n v="86"/>
    <s v="1176242238113771520"/>
    <s v="Twitter Web App"/>
    <b v="0"/>
    <s v="1176242238113771520"/>
    <s v="Tweet"/>
    <n v="0"/>
    <n v="0"/>
    <m/>
    <m/>
    <m/>
    <m/>
    <m/>
    <m/>
    <m/>
    <m/>
    <n v="1"/>
    <s v="1"/>
    <s v="1"/>
    <n v="1"/>
    <n v="4"/>
    <n v="1"/>
    <n v="4"/>
    <n v="0"/>
    <n v="0"/>
    <n v="23"/>
    <n v="92"/>
    <n v="25"/>
  </r>
  <r>
    <s v="a0giri_"/>
    <s v="zoesaldana"/>
    <m/>
    <m/>
    <m/>
    <m/>
    <m/>
    <m/>
    <m/>
    <m/>
    <s v="No"/>
    <n v="165"/>
    <m/>
    <m/>
    <x v="0"/>
    <d v="2019-09-24T07:05:57.000"/>
    <s v="RT @zoesaldana: Human beings have been using cannabis for thousands of years. Yet it’s illegal in most of the world, including right here i…"/>
    <m/>
    <m/>
    <x v="0"/>
    <m/>
    <s v="http://pbs.twimg.com/profile_images/1177607987189301248/PKnkVqtU_normal.jpg"/>
    <x v="103"/>
    <s v="https://twitter.com/#!/a0giri_/status/1176392310428323840"/>
    <m/>
    <m/>
    <s v="1176392310428323840"/>
    <m/>
    <b v="0"/>
    <n v="0"/>
    <s v=""/>
    <b v="0"/>
    <s v="en"/>
    <m/>
    <s v=""/>
    <b v="0"/>
    <n v="86"/>
    <s v="1176242238113771520"/>
    <s v="Twitter for iPhone"/>
    <b v="0"/>
    <s v="1176242238113771520"/>
    <s v="Tweet"/>
    <n v="0"/>
    <n v="0"/>
    <m/>
    <m/>
    <m/>
    <m/>
    <m/>
    <m/>
    <m/>
    <m/>
    <n v="1"/>
    <s v="1"/>
    <s v="1"/>
    <n v="1"/>
    <n v="4"/>
    <n v="1"/>
    <n v="4"/>
    <n v="0"/>
    <n v="0"/>
    <n v="23"/>
    <n v="92"/>
    <n v="25"/>
  </r>
  <r>
    <s v="rohirrimaltun"/>
    <s v="zoesaldana"/>
    <m/>
    <m/>
    <m/>
    <m/>
    <m/>
    <m/>
    <m/>
    <m/>
    <s v="No"/>
    <n v="166"/>
    <m/>
    <m/>
    <x v="0"/>
    <d v="2019-09-24T13:13:08.000"/>
    <s v="RT @zoesaldana: Human beings have been using cannabis for thousands of years. Yet it’s illegal in most of the world, including right here i…"/>
    <m/>
    <m/>
    <x v="0"/>
    <m/>
    <s v="http://pbs.twimg.com/profile_images/1177492658526142464/tBMSxoCR_normal.jpg"/>
    <x v="104"/>
    <s v="https://twitter.com/#!/rohirrimaltun/status/1176484713030127617"/>
    <m/>
    <m/>
    <s v="1176484713030127617"/>
    <m/>
    <b v="0"/>
    <n v="0"/>
    <s v=""/>
    <b v="0"/>
    <s v="en"/>
    <m/>
    <s v=""/>
    <b v="0"/>
    <n v="86"/>
    <s v="1176242238113771520"/>
    <s v="Twitter for iPhone"/>
    <b v="0"/>
    <s v="1176242238113771520"/>
    <s v="Tweet"/>
    <n v="0"/>
    <n v="0"/>
    <m/>
    <m/>
    <m/>
    <m/>
    <m/>
    <m/>
    <m/>
    <m/>
    <n v="1"/>
    <s v="1"/>
    <s v="1"/>
    <n v="1"/>
    <n v="4"/>
    <n v="1"/>
    <n v="4"/>
    <n v="0"/>
    <n v="0"/>
    <n v="23"/>
    <n v="92"/>
    <n v="25"/>
  </r>
  <r>
    <s v="itsmechula"/>
    <s v="zoesaldana"/>
    <m/>
    <m/>
    <m/>
    <m/>
    <m/>
    <m/>
    <m/>
    <m/>
    <s v="No"/>
    <n v="167"/>
    <m/>
    <m/>
    <x v="0"/>
    <d v="2019-09-24T13:59:13.000"/>
    <s v="RT @zoesaldana: Human beings have been using cannabis for thousands of years. Yet it’s illegal in most of the world, including right here i…"/>
    <m/>
    <m/>
    <x v="0"/>
    <m/>
    <s v="http://pbs.twimg.com/profile_images/1103522481992880130/jlOkrY7t_normal.jpg"/>
    <x v="105"/>
    <s v="https://twitter.com/#!/itsmechula/status/1176496312881229824"/>
    <m/>
    <m/>
    <s v="1176496312881229824"/>
    <m/>
    <b v="0"/>
    <n v="0"/>
    <s v=""/>
    <b v="0"/>
    <s v="en"/>
    <m/>
    <s v=""/>
    <b v="0"/>
    <n v="86"/>
    <s v="1176242238113771520"/>
    <s v="Twitter for Android"/>
    <b v="0"/>
    <s v="1176242238113771520"/>
    <s v="Tweet"/>
    <n v="0"/>
    <n v="0"/>
    <m/>
    <m/>
    <m/>
    <m/>
    <m/>
    <m/>
    <m/>
    <m/>
    <n v="1"/>
    <s v="1"/>
    <s v="1"/>
    <n v="1"/>
    <n v="4"/>
    <n v="1"/>
    <n v="4"/>
    <n v="0"/>
    <n v="0"/>
    <n v="23"/>
    <n v="92"/>
    <n v="25"/>
  </r>
  <r>
    <s v="jdanyq"/>
    <s v="zoesaldana"/>
    <m/>
    <m/>
    <m/>
    <m/>
    <m/>
    <m/>
    <m/>
    <m/>
    <s v="No"/>
    <n v="168"/>
    <m/>
    <m/>
    <x v="0"/>
    <d v="2019-09-24T15:32:22.000"/>
    <s v="RT @zoesaldana: Human beings have been using cannabis for thousands of years. Yet it’s illegal in most of the world, including right here i…"/>
    <m/>
    <m/>
    <x v="0"/>
    <m/>
    <s v="http://pbs.twimg.com/profile_images/1157667540417548289/qMSJ55qG_normal.jpg"/>
    <x v="106"/>
    <s v="https://twitter.com/#!/jdanyq/status/1176519753843793921"/>
    <m/>
    <m/>
    <s v="1176519753843793921"/>
    <m/>
    <b v="0"/>
    <n v="0"/>
    <s v=""/>
    <b v="0"/>
    <s v="en"/>
    <m/>
    <s v=""/>
    <b v="0"/>
    <n v="86"/>
    <s v="1176242238113771520"/>
    <s v="Twitter for Android"/>
    <b v="0"/>
    <s v="1176242238113771520"/>
    <s v="Tweet"/>
    <n v="0"/>
    <n v="0"/>
    <m/>
    <m/>
    <m/>
    <m/>
    <m/>
    <m/>
    <m/>
    <m/>
    <n v="1"/>
    <s v="1"/>
    <s v="1"/>
    <n v="1"/>
    <n v="4"/>
    <n v="1"/>
    <n v="4"/>
    <n v="0"/>
    <n v="0"/>
    <n v="23"/>
    <n v="92"/>
    <n v="25"/>
  </r>
  <r>
    <s v="misskreyol"/>
    <s v="beseofficial"/>
    <m/>
    <m/>
    <m/>
    <m/>
    <m/>
    <m/>
    <m/>
    <m/>
    <s v="No"/>
    <n v="169"/>
    <m/>
    <m/>
    <x v="0"/>
    <d v="2019-09-24T15:44:11.000"/>
    <s v="@zoesaldana @ImYourKid @beseofficial Will do Zoe :)"/>
    <m/>
    <m/>
    <x v="0"/>
    <m/>
    <s v="http://pbs.twimg.com/profile_images/1181791696830390272/Sv8wOGjP_normal.jpg"/>
    <x v="107"/>
    <s v="https://twitter.com/#!/misskreyol/status/1176522725646450688"/>
    <m/>
    <m/>
    <s v="1176522725646450688"/>
    <s v="1176242238113771520"/>
    <b v="0"/>
    <n v="0"/>
    <s v="102278356"/>
    <b v="0"/>
    <s v="en"/>
    <m/>
    <s v=""/>
    <b v="0"/>
    <n v="0"/>
    <s v=""/>
    <s v="Twitter for iPhone"/>
    <b v="0"/>
    <s v="1176242238113771520"/>
    <s v="Tweet"/>
    <n v="0"/>
    <n v="0"/>
    <m/>
    <m/>
    <m/>
    <m/>
    <m/>
    <m/>
    <m/>
    <m/>
    <n v="1"/>
    <s v="2"/>
    <s v="2"/>
    <m/>
    <m/>
    <m/>
    <m/>
    <m/>
    <m/>
    <m/>
    <m/>
    <m/>
  </r>
  <r>
    <s v="zombogombo"/>
    <s v="zoesaldana"/>
    <m/>
    <m/>
    <m/>
    <m/>
    <m/>
    <m/>
    <m/>
    <m/>
    <s v="No"/>
    <n v="172"/>
    <m/>
    <m/>
    <x v="0"/>
    <d v="2019-09-24T17:36:44.000"/>
    <s v="RT @zoesaldana: Human beings have been using cannabis for thousands of years. Yet it’s illegal in most of the world, including right here i…"/>
    <m/>
    <m/>
    <x v="0"/>
    <m/>
    <s v="http://pbs.twimg.com/profile_images/111482472/I_just_Jizzed_in_My_Pants_normal.jpg"/>
    <x v="108"/>
    <s v="https://twitter.com/#!/zombogombo/status/1176551051928850432"/>
    <m/>
    <m/>
    <s v="1176551051928850432"/>
    <m/>
    <b v="0"/>
    <n v="0"/>
    <s v=""/>
    <b v="0"/>
    <s v="en"/>
    <m/>
    <s v=""/>
    <b v="0"/>
    <n v="86"/>
    <s v="1176242238113771520"/>
    <s v="Twitter for iPhone"/>
    <b v="0"/>
    <s v="1176242238113771520"/>
    <s v="Tweet"/>
    <n v="0"/>
    <n v="0"/>
    <m/>
    <m/>
    <m/>
    <m/>
    <m/>
    <m/>
    <m/>
    <m/>
    <n v="1"/>
    <s v="1"/>
    <s v="1"/>
    <n v="1"/>
    <n v="4"/>
    <n v="1"/>
    <n v="4"/>
    <n v="0"/>
    <n v="0"/>
    <n v="23"/>
    <n v="92"/>
    <n v="25"/>
  </r>
  <r>
    <s v="thegeekacademy_"/>
    <s v="zoesaldana"/>
    <m/>
    <m/>
    <m/>
    <m/>
    <m/>
    <m/>
    <m/>
    <m/>
    <s v="No"/>
    <n v="173"/>
    <m/>
    <m/>
    <x v="0"/>
    <d v="2019-09-24T17:37:20.000"/>
    <s v="RT @zoesaldana: Human beings have been using cannabis for thousands of years. Yet it’s illegal in most of the world, including right here i…"/>
    <m/>
    <m/>
    <x v="0"/>
    <m/>
    <s v="http://pbs.twimg.com/profile_images/1006707726523617281/lnbpwGNP_normal.jpg"/>
    <x v="109"/>
    <s v="https://twitter.com/#!/thegeekacademy_/status/1176551200411414528"/>
    <m/>
    <m/>
    <s v="1176551200411414528"/>
    <m/>
    <b v="0"/>
    <n v="0"/>
    <s v=""/>
    <b v="0"/>
    <s v="en"/>
    <m/>
    <s v=""/>
    <b v="0"/>
    <n v="86"/>
    <s v="1176242238113771520"/>
    <s v="Twitter for iPhone"/>
    <b v="0"/>
    <s v="1176242238113771520"/>
    <s v="Tweet"/>
    <n v="0"/>
    <n v="0"/>
    <m/>
    <m/>
    <m/>
    <m/>
    <m/>
    <m/>
    <m/>
    <m/>
    <n v="1"/>
    <s v="1"/>
    <s v="1"/>
    <n v="1"/>
    <n v="4"/>
    <n v="1"/>
    <n v="4"/>
    <n v="0"/>
    <n v="0"/>
    <n v="23"/>
    <n v="92"/>
    <n v="25"/>
  </r>
  <r>
    <s v="zoesaledana"/>
    <s v="zoesaldana"/>
    <m/>
    <m/>
    <m/>
    <m/>
    <m/>
    <m/>
    <m/>
    <m/>
    <s v="No"/>
    <n v="174"/>
    <m/>
    <m/>
    <x v="0"/>
    <d v="2019-09-24T18:01:01.000"/>
    <s v="RT @zoesaldana: Human beings have been using cannabis for thousands of years. Yet it’s illegal in most of the world, including right here i…"/>
    <m/>
    <m/>
    <x v="0"/>
    <m/>
    <s v="http://pbs.twimg.com/profile_images/1009126526200270851/GjTUhPQx_normal.jpg"/>
    <x v="110"/>
    <s v="https://twitter.com/#!/zoesaledana/status/1176557163088613381"/>
    <m/>
    <m/>
    <s v="1176557163088613381"/>
    <m/>
    <b v="0"/>
    <n v="0"/>
    <s v=""/>
    <b v="0"/>
    <s v="en"/>
    <m/>
    <s v=""/>
    <b v="0"/>
    <n v="86"/>
    <s v="1176242238113771520"/>
    <s v="Twitter for iPhone"/>
    <b v="0"/>
    <s v="1176242238113771520"/>
    <s v="Tweet"/>
    <n v="0"/>
    <n v="0"/>
    <m/>
    <m/>
    <m/>
    <m/>
    <m/>
    <m/>
    <m/>
    <m/>
    <n v="1"/>
    <s v="1"/>
    <s v="1"/>
    <n v="1"/>
    <n v="4"/>
    <n v="1"/>
    <n v="4"/>
    <n v="0"/>
    <n v="0"/>
    <n v="23"/>
    <n v="92"/>
    <n v="25"/>
  </r>
  <r>
    <s v="ben_cormican"/>
    <s v="zoesaldana"/>
    <m/>
    <m/>
    <m/>
    <m/>
    <m/>
    <m/>
    <m/>
    <m/>
    <s v="No"/>
    <n v="175"/>
    <m/>
    <m/>
    <x v="0"/>
    <d v="2019-09-24T20:58:47.000"/>
    <s v="RT @zoesaldana: Human beings have been using cannabis for thousands of years. Yet it’s illegal in most of the world, including right here i…"/>
    <m/>
    <m/>
    <x v="0"/>
    <m/>
    <s v="http://abs.twimg.com/sticky/default_profile_images/default_profile_normal.png"/>
    <x v="111"/>
    <s v="https://twitter.com/#!/ben_cormican/status/1176601898478198785"/>
    <m/>
    <m/>
    <s v="1176601898478198785"/>
    <m/>
    <b v="0"/>
    <n v="0"/>
    <s v=""/>
    <b v="0"/>
    <s v="en"/>
    <m/>
    <s v=""/>
    <b v="0"/>
    <n v="86"/>
    <s v="1176242238113771520"/>
    <s v="Twitter for Android"/>
    <b v="0"/>
    <s v="1176242238113771520"/>
    <s v="Tweet"/>
    <n v="0"/>
    <n v="0"/>
    <m/>
    <m/>
    <m/>
    <m/>
    <m/>
    <m/>
    <m/>
    <m/>
    <n v="1"/>
    <s v="1"/>
    <s v="1"/>
    <n v="1"/>
    <n v="4"/>
    <n v="1"/>
    <n v="4"/>
    <n v="0"/>
    <n v="0"/>
    <n v="23"/>
    <n v="92"/>
    <n v="25"/>
  </r>
  <r>
    <s v="brett_dakin"/>
    <s v="pot_handbook"/>
    <m/>
    <m/>
    <m/>
    <m/>
    <m/>
    <m/>
    <m/>
    <m/>
    <s v="No"/>
    <n v="176"/>
    <m/>
    <m/>
    <x v="0"/>
    <d v="2019-09-24T23:01:41.000"/>
    <s v="@ImYourKid @pot_handbook Just listened to your Podcast after watching you on GDWH, Episode 1 was brilliant, I have… https://t.co/NT3MSshCZW"/>
    <s v="https://twitter.com/i/web/status/1176632828286685184"/>
    <s v="twitter.com"/>
    <x v="0"/>
    <m/>
    <s v="http://pbs.twimg.com/profile_images/1009409822784217089/VDZdBZ3x_normal.jpg"/>
    <x v="112"/>
    <s v="https://twitter.com/#!/brett_dakin/status/1176632828286685184"/>
    <m/>
    <m/>
    <s v="1176632828286685184"/>
    <m/>
    <b v="0"/>
    <n v="0"/>
    <s v="105347801"/>
    <b v="0"/>
    <s v="en"/>
    <m/>
    <s v=""/>
    <b v="0"/>
    <n v="0"/>
    <s v=""/>
    <s v="Twitter Web App"/>
    <b v="1"/>
    <s v="1176632828286685184"/>
    <s v="Tweet"/>
    <n v="0"/>
    <n v="0"/>
    <m/>
    <m/>
    <m/>
    <m/>
    <m/>
    <m/>
    <m/>
    <m/>
    <n v="1"/>
    <s v="3"/>
    <s v="3"/>
    <m/>
    <m/>
    <m/>
    <m/>
    <m/>
    <m/>
    <m/>
    <m/>
    <m/>
  </r>
  <r>
    <s v="dylanbrickner"/>
    <s v="imyourkid"/>
    <m/>
    <m/>
    <m/>
    <m/>
    <m/>
    <m/>
    <m/>
    <m/>
    <s v="No"/>
    <n v="178"/>
    <m/>
    <m/>
    <x v="1"/>
    <d v="2019-09-24T23:14:25.000"/>
    <s v="@ImYourKid bro Paula Abdul not Janet Jackson"/>
    <m/>
    <m/>
    <x v="0"/>
    <m/>
    <s v="http://pbs.twimg.com/profile_images/1042950830524121088/FLJBOOeB_normal.jpg"/>
    <x v="113"/>
    <s v="https://twitter.com/#!/dylanbrickner/status/1176636030952386560"/>
    <m/>
    <m/>
    <s v="1176636030952386560"/>
    <m/>
    <b v="0"/>
    <n v="0"/>
    <s v="105347801"/>
    <b v="0"/>
    <s v="ht"/>
    <m/>
    <s v=""/>
    <b v="0"/>
    <n v="0"/>
    <s v=""/>
    <s v="Twitter for Android"/>
    <b v="0"/>
    <s v="1176636030952386560"/>
    <s v="Tweet"/>
    <n v="0"/>
    <n v="0"/>
    <m/>
    <m/>
    <m/>
    <m/>
    <m/>
    <m/>
    <m/>
    <m/>
    <n v="1"/>
    <s v="4"/>
    <s v="4"/>
    <n v="0"/>
    <n v="0"/>
    <n v="0"/>
    <n v="0"/>
    <n v="0"/>
    <n v="0"/>
    <n v="7"/>
    <n v="100"/>
    <n v="7"/>
  </r>
  <r>
    <s v="emmzlayy"/>
    <s v="zoesaldana"/>
    <m/>
    <m/>
    <m/>
    <m/>
    <m/>
    <m/>
    <m/>
    <m/>
    <s v="No"/>
    <n v="179"/>
    <m/>
    <m/>
    <x v="0"/>
    <d v="2019-09-25T01:53:27.000"/>
    <s v="RT @zoesaldana: Human beings have been using cannabis for thousands of years. Yet it’s illegal in most of the world, including right here i…"/>
    <m/>
    <m/>
    <x v="0"/>
    <m/>
    <s v="http://pbs.twimg.com/profile_images/1183906353590558720/FomiZ6Zs_normal.jpg"/>
    <x v="114"/>
    <s v="https://twitter.com/#!/emmzlayy/status/1176676054993428480"/>
    <m/>
    <m/>
    <s v="1176676054993428480"/>
    <m/>
    <b v="0"/>
    <n v="0"/>
    <s v=""/>
    <b v="0"/>
    <s v="en"/>
    <m/>
    <s v=""/>
    <b v="0"/>
    <n v="86"/>
    <s v="1176242238113771520"/>
    <s v="Twitter for iPhone"/>
    <b v="0"/>
    <s v="1176242238113771520"/>
    <s v="Tweet"/>
    <n v="0"/>
    <n v="0"/>
    <m/>
    <m/>
    <m/>
    <m/>
    <m/>
    <m/>
    <m/>
    <m/>
    <n v="1"/>
    <s v="1"/>
    <s v="1"/>
    <n v="1"/>
    <n v="4"/>
    <n v="1"/>
    <n v="4"/>
    <n v="0"/>
    <n v="0"/>
    <n v="23"/>
    <n v="92"/>
    <n v="25"/>
  </r>
  <r>
    <s v="dylannicely"/>
    <s v="zoesaldana"/>
    <m/>
    <m/>
    <m/>
    <m/>
    <m/>
    <m/>
    <m/>
    <m/>
    <s v="No"/>
    <n v="180"/>
    <m/>
    <m/>
    <x v="0"/>
    <d v="2019-09-25T01:53:41.000"/>
    <s v="RT @zoesaldana: Human beings have been using cannabis for thousands of years. Yet it’s illegal in most of the world, including right here i…"/>
    <m/>
    <m/>
    <x v="0"/>
    <m/>
    <s v="http://pbs.twimg.com/profile_images/785966656543596544/Zvkc9aNh_normal.jpg"/>
    <x v="115"/>
    <s v="https://twitter.com/#!/dylannicely/status/1176676114183282688"/>
    <m/>
    <m/>
    <s v="1176676114183282688"/>
    <m/>
    <b v="0"/>
    <n v="0"/>
    <s v=""/>
    <b v="0"/>
    <s v="en"/>
    <m/>
    <s v=""/>
    <b v="0"/>
    <n v="86"/>
    <s v="1176242238113771520"/>
    <s v="Twitter Web App"/>
    <b v="0"/>
    <s v="1176242238113771520"/>
    <s v="Tweet"/>
    <n v="0"/>
    <n v="0"/>
    <m/>
    <m/>
    <m/>
    <m/>
    <m/>
    <m/>
    <m/>
    <m/>
    <n v="1"/>
    <s v="1"/>
    <s v="1"/>
    <n v="1"/>
    <n v="4"/>
    <n v="1"/>
    <n v="4"/>
    <n v="0"/>
    <n v="0"/>
    <n v="23"/>
    <n v="92"/>
    <n v="25"/>
  </r>
  <r>
    <s v="jergmehoff"/>
    <s v="zoesaldana"/>
    <m/>
    <m/>
    <m/>
    <m/>
    <m/>
    <m/>
    <m/>
    <m/>
    <s v="No"/>
    <n v="181"/>
    <m/>
    <m/>
    <x v="0"/>
    <d v="2019-09-25T01:57:53.000"/>
    <s v="RT @zoesaldana: Human beings have been using cannabis for thousands of years. Yet it’s illegal in most of the world, including right here i…"/>
    <m/>
    <m/>
    <x v="0"/>
    <m/>
    <s v="http://pbs.twimg.com/profile_images/1178883203043643393/lDJj10t__normal.jpg"/>
    <x v="116"/>
    <s v="https://twitter.com/#!/jergmehoff/status/1176677168413364224"/>
    <m/>
    <m/>
    <s v="1176677168413364224"/>
    <m/>
    <b v="0"/>
    <n v="0"/>
    <s v=""/>
    <b v="0"/>
    <s v="en"/>
    <m/>
    <s v=""/>
    <b v="0"/>
    <n v="86"/>
    <s v="1176242238113771520"/>
    <s v="Twitter for iPhone"/>
    <b v="0"/>
    <s v="1176242238113771520"/>
    <s v="Tweet"/>
    <n v="0"/>
    <n v="0"/>
    <m/>
    <m/>
    <m/>
    <m/>
    <m/>
    <m/>
    <m/>
    <m/>
    <n v="1"/>
    <s v="1"/>
    <s v="1"/>
    <n v="1"/>
    <n v="4"/>
    <n v="1"/>
    <n v="4"/>
    <n v="0"/>
    <n v="0"/>
    <n v="23"/>
    <n v="92"/>
    <n v="25"/>
  </r>
  <r>
    <s v="parks_emily_"/>
    <s v="zoesaldana"/>
    <m/>
    <m/>
    <m/>
    <m/>
    <m/>
    <m/>
    <m/>
    <m/>
    <s v="No"/>
    <n v="182"/>
    <m/>
    <m/>
    <x v="0"/>
    <d v="2019-09-25T02:08:26.000"/>
    <s v="RT @zoesaldana: Human beings have been using cannabis for thousands of years. Yet it’s illegal in most of the world, including right here i…"/>
    <m/>
    <m/>
    <x v="0"/>
    <m/>
    <s v="http://pbs.twimg.com/profile_images/1185514091214970880/F0dSyc_i_normal.jpg"/>
    <x v="117"/>
    <s v="https://twitter.com/#!/parks_emily_/status/1176679822971588609"/>
    <m/>
    <m/>
    <s v="1176679822971588609"/>
    <m/>
    <b v="0"/>
    <n v="0"/>
    <s v=""/>
    <b v="0"/>
    <s v="en"/>
    <m/>
    <s v=""/>
    <b v="0"/>
    <n v="86"/>
    <s v="1176242238113771520"/>
    <s v="Twitter for iPhone"/>
    <b v="0"/>
    <s v="1176242238113771520"/>
    <s v="Tweet"/>
    <n v="0"/>
    <n v="0"/>
    <m/>
    <m/>
    <m/>
    <m/>
    <m/>
    <m/>
    <m/>
    <m/>
    <n v="1"/>
    <s v="1"/>
    <s v="1"/>
    <n v="1"/>
    <n v="4"/>
    <n v="1"/>
    <n v="4"/>
    <n v="0"/>
    <n v="0"/>
    <n v="23"/>
    <n v="92"/>
    <n v="25"/>
  </r>
  <r>
    <s v="blacky9115"/>
    <s v="beseofficial"/>
    <m/>
    <m/>
    <m/>
    <m/>
    <m/>
    <m/>
    <m/>
    <m/>
    <s v="No"/>
    <n v="183"/>
    <m/>
    <m/>
    <x v="0"/>
    <d v="2019-09-23T21:14:37.000"/>
    <s v="@zoesaldana @ImYourKid @beseofficial is he high when making the video? 😅"/>
    <m/>
    <m/>
    <x v="0"/>
    <m/>
    <s v="http://pbs.twimg.com/profile_images/1181141519018991616/jrSCVxPN_normal.jpg"/>
    <x v="118"/>
    <s v="https://twitter.com/#!/blacky9115/status/1176243497285881857"/>
    <m/>
    <m/>
    <s v="1176243497285881857"/>
    <s v="1176242238113771520"/>
    <b v="0"/>
    <n v="0"/>
    <s v="102278356"/>
    <b v="0"/>
    <s v="en"/>
    <m/>
    <s v=""/>
    <b v="0"/>
    <n v="0"/>
    <s v=""/>
    <s v="Twitter for Android"/>
    <b v="0"/>
    <s v="1176242238113771520"/>
    <s v="Tweet"/>
    <n v="0"/>
    <n v="0"/>
    <m/>
    <m/>
    <m/>
    <m/>
    <m/>
    <m/>
    <m/>
    <m/>
    <n v="2"/>
    <s v="2"/>
    <s v="2"/>
    <m/>
    <m/>
    <m/>
    <m/>
    <m/>
    <m/>
    <m/>
    <m/>
    <m/>
  </r>
  <r>
    <s v="blacky9115"/>
    <s v="beseofficial"/>
    <m/>
    <m/>
    <m/>
    <m/>
    <m/>
    <m/>
    <m/>
    <m/>
    <s v="No"/>
    <n v="186"/>
    <m/>
    <m/>
    <x v="0"/>
    <d v="2019-09-23T21:19:41.000"/>
    <s v="@zoesaldana @ImYourKid @beseofficial was he high while filming? 😅"/>
    <m/>
    <m/>
    <x v="0"/>
    <m/>
    <s v="http://pbs.twimg.com/profile_images/1181141519018991616/jrSCVxPN_normal.jpg"/>
    <x v="119"/>
    <s v="https://twitter.com/#!/blacky9115/status/1176244769678401537"/>
    <m/>
    <m/>
    <s v="1176244769678401537"/>
    <s v="1176242238113771520"/>
    <b v="0"/>
    <n v="0"/>
    <s v="102278356"/>
    <b v="0"/>
    <s v="en"/>
    <m/>
    <s v=""/>
    <b v="0"/>
    <n v="0"/>
    <s v=""/>
    <s v="Twitter for Android"/>
    <b v="0"/>
    <s v="1176242238113771520"/>
    <s v="Tweet"/>
    <n v="0"/>
    <n v="0"/>
    <m/>
    <m/>
    <m/>
    <m/>
    <m/>
    <m/>
    <m/>
    <m/>
    <n v="2"/>
    <s v="2"/>
    <s v="2"/>
    <m/>
    <m/>
    <m/>
    <m/>
    <m/>
    <m/>
    <m/>
    <m/>
    <m/>
  </r>
  <r>
    <s v="djmattmuzik"/>
    <s v="blacky9115"/>
    <m/>
    <m/>
    <m/>
    <m/>
    <m/>
    <m/>
    <m/>
    <m/>
    <s v="No"/>
    <n v="189"/>
    <m/>
    <m/>
    <x v="1"/>
    <d v="2019-09-25T02:58:52.000"/>
    <s v="@blacky9115 @zoesaldana @ImYourKid @beseofficial Abdullah is always high duh"/>
    <m/>
    <m/>
    <x v="0"/>
    <m/>
    <s v="http://pbs.twimg.com/profile_images/954451857044398081/xkfP6faI_normal.jpg"/>
    <x v="120"/>
    <s v="https://twitter.com/#!/djmattmuzik/status/1176692516155904000"/>
    <m/>
    <m/>
    <s v="1176692516155904000"/>
    <s v="1176244769678401537"/>
    <b v="0"/>
    <n v="0"/>
    <s v="776839566749790208"/>
    <b v="0"/>
    <s v="en"/>
    <m/>
    <s v=""/>
    <b v="0"/>
    <n v="0"/>
    <s v=""/>
    <s v="Twitter for Android"/>
    <b v="0"/>
    <s v="1176244769678401537"/>
    <s v="Tweet"/>
    <n v="0"/>
    <n v="0"/>
    <m/>
    <m/>
    <m/>
    <m/>
    <m/>
    <m/>
    <m/>
    <m/>
    <n v="1"/>
    <s v="2"/>
    <s v="2"/>
    <m/>
    <m/>
    <m/>
    <m/>
    <m/>
    <m/>
    <m/>
    <m/>
    <m/>
  </r>
  <r>
    <s v="ajustphaight"/>
    <s v="beseofficial"/>
    <m/>
    <m/>
    <m/>
    <m/>
    <m/>
    <m/>
    <m/>
    <m/>
    <s v="No"/>
    <n v="193"/>
    <m/>
    <m/>
    <x v="0"/>
    <d v="2019-09-25T04:52:01.000"/>
    <s v="@ImYourKid @zoesaldana @beseofficial Keep up the knowledge brah! You need more TV shows!"/>
    <m/>
    <m/>
    <x v="0"/>
    <m/>
    <s v="http://pbs.twimg.com/profile_images/835643103293943809/zlP0oqUi_normal.jpg"/>
    <x v="121"/>
    <s v="https://twitter.com/#!/ajustphaight/status/1176720992737157120"/>
    <m/>
    <m/>
    <s v="1176720992737157120"/>
    <s v="1176675420898353154"/>
    <b v="0"/>
    <n v="0"/>
    <s v="105347801"/>
    <b v="0"/>
    <s v="en"/>
    <m/>
    <s v=""/>
    <b v="0"/>
    <n v="0"/>
    <s v=""/>
    <s v="Twitter for Android"/>
    <b v="0"/>
    <s v="1176675420898353154"/>
    <s v="Tweet"/>
    <n v="0"/>
    <n v="0"/>
    <m/>
    <m/>
    <m/>
    <m/>
    <m/>
    <m/>
    <m/>
    <m/>
    <n v="1"/>
    <s v="2"/>
    <s v="2"/>
    <m/>
    <m/>
    <m/>
    <m/>
    <m/>
    <m/>
    <m/>
    <m/>
    <m/>
  </r>
  <r>
    <s v="perupotprincess"/>
    <s v="zoesaldana"/>
    <m/>
    <m/>
    <m/>
    <m/>
    <m/>
    <m/>
    <m/>
    <m/>
    <s v="No"/>
    <n v="196"/>
    <m/>
    <m/>
    <x v="0"/>
    <d v="2019-09-25T06:07:37.000"/>
    <s v="RT @zoesaldana: Human beings have been using cannabis for thousands of years. Yet it’s illegal in most of the world, including right here i…"/>
    <m/>
    <m/>
    <x v="0"/>
    <m/>
    <s v="http://pbs.twimg.com/profile_images/1139398254544556032/iVfX-pUx_normal.jpg"/>
    <x v="122"/>
    <s v="https://twitter.com/#!/perupotprincess/status/1176740018179588096"/>
    <m/>
    <m/>
    <s v="1176740018179588096"/>
    <m/>
    <b v="0"/>
    <n v="0"/>
    <s v=""/>
    <b v="0"/>
    <s v="en"/>
    <m/>
    <s v=""/>
    <b v="0"/>
    <n v="86"/>
    <s v="1176242238113771520"/>
    <s v="Twitter for iPhone"/>
    <b v="0"/>
    <s v="1176242238113771520"/>
    <s v="Tweet"/>
    <n v="0"/>
    <n v="0"/>
    <m/>
    <m/>
    <m/>
    <m/>
    <m/>
    <m/>
    <m/>
    <m/>
    <n v="1"/>
    <s v="1"/>
    <s v="1"/>
    <n v="1"/>
    <n v="4"/>
    <n v="1"/>
    <n v="4"/>
    <n v="0"/>
    <n v="0"/>
    <n v="23"/>
    <n v="92"/>
    <n v="25"/>
  </r>
  <r>
    <s v="hampanyheter"/>
    <s v="zoesaldana"/>
    <m/>
    <m/>
    <m/>
    <m/>
    <m/>
    <m/>
    <m/>
    <m/>
    <s v="No"/>
    <n v="197"/>
    <m/>
    <m/>
    <x v="0"/>
    <d v="2019-09-25T09:51:48.000"/>
    <s v="RT @zoesaldana: Human beings have been using cannabis for thousands of years. Yet it’s illegal in most of the world, including right here i…"/>
    <m/>
    <m/>
    <x v="0"/>
    <m/>
    <s v="http://pbs.twimg.com/profile_images/1164933254975283200/tuiNWPrZ_normal.jpg"/>
    <x v="123"/>
    <s v="https://twitter.com/#!/hampanyheter/status/1176796434848460800"/>
    <m/>
    <m/>
    <s v="1176796434848460800"/>
    <m/>
    <b v="0"/>
    <n v="0"/>
    <s v=""/>
    <b v="0"/>
    <s v="en"/>
    <m/>
    <s v=""/>
    <b v="0"/>
    <n v="86"/>
    <s v="1176242238113771520"/>
    <s v="Twitter Web App"/>
    <b v="0"/>
    <s v="1176242238113771520"/>
    <s v="Tweet"/>
    <n v="0"/>
    <n v="0"/>
    <m/>
    <m/>
    <m/>
    <m/>
    <m/>
    <m/>
    <m/>
    <m/>
    <n v="1"/>
    <s v="1"/>
    <s v="1"/>
    <n v="1"/>
    <n v="4"/>
    <n v="1"/>
    <n v="4"/>
    <n v="0"/>
    <n v="0"/>
    <n v="23"/>
    <n v="92"/>
    <n v="25"/>
  </r>
  <r>
    <s v="miguelnoble"/>
    <s v="beseofficial"/>
    <m/>
    <m/>
    <m/>
    <m/>
    <m/>
    <m/>
    <m/>
    <m/>
    <s v="No"/>
    <n v="198"/>
    <m/>
    <m/>
    <x v="0"/>
    <d v="2019-09-25T22:02:18.000"/>
    <s v="@zoesaldana @ImYourKid @beseofficial Been saying this for years yet it all started in the Caribbean and made its way here"/>
    <m/>
    <m/>
    <x v="0"/>
    <m/>
    <s v="http://pbs.twimg.com/profile_images/1065018289884061697/DWnQPjOy_normal.jpg"/>
    <x v="124"/>
    <s v="https://twitter.com/#!/miguelnoble/status/1176980270140022784"/>
    <m/>
    <m/>
    <s v="1176980270140022784"/>
    <s v="1176242238113771520"/>
    <b v="0"/>
    <n v="0"/>
    <s v="102278356"/>
    <b v="0"/>
    <s v="en"/>
    <m/>
    <s v=""/>
    <b v="0"/>
    <n v="0"/>
    <s v=""/>
    <s v="Twitter Web App"/>
    <b v="0"/>
    <s v="1176242238113771520"/>
    <s v="Tweet"/>
    <n v="0"/>
    <n v="0"/>
    <m/>
    <m/>
    <m/>
    <m/>
    <m/>
    <m/>
    <m/>
    <m/>
    <n v="1"/>
    <s v="2"/>
    <s v="2"/>
    <m/>
    <m/>
    <m/>
    <m/>
    <m/>
    <m/>
    <m/>
    <m/>
    <m/>
  </r>
  <r>
    <s v="lil_jrice"/>
    <s v="zoesaldana"/>
    <m/>
    <m/>
    <m/>
    <m/>
    <m/>
    <m/>
    <m/>
    <m/>
    <s v="No"/>
    <n v="201"/>
    <m/>
    <m/>
    <x v="0"/>
    <d v="2019-09-25T22:14:59.000"/>
    <s v="RT @zoesaldana: Human beings have been using cannabis for thousands of years. Yet it’s illegal in most of the world, including right here i…"/>
    <m/>
    <m/>
    <x v="0"/>
    <m/>
    <s v="http://pbs.twimg.com/profile_images/1183230651455234048/k_5GQ7cB_normal.jpg"/>
    <x v="125"/>
    <s v="https://twitter.com/#!/lil_jrice/status/1176983462768775168"/>
    <m/>
    <m/>
    <s v="1176983462768775168"/>
    <m/>
    <b v="0"/>
    <n v="0"/>
    <s v=""/>
    <b v="0"/>
    <s v="en"/>
    <m/>
    <s v=""/>
    <b v="0"/>
    <n v="90"/>
    <s v="1176242238113771520"/>
    <s v="Twitter for iPhone"/>
    <b v="0"/>
    <s v="1176242238113771520"/>
    <s v="Tweet"/>
    <n v="0"/>
    <n v="0"/>
    <m/>
    <m/>
    <m/>
    <m/>
    <m/>
    <m/>
    <m/>
    <m/>
    <n v="1"/>
    <s v="1"/>
    <s v="1"/>
    <n v="1"/>
    <n v="4"/>
    <n v="1"/>
    <n v="4"/>
    <n v="0"/>
    <n v="0"/>
    <n v="23"/>
    <n v="92"/>
    <n v="25"/>
  </r>
  <r>
    <s v="jason_pdx"/>
    <s v="chanceknits"/>
    <m/>
    <m/>
    <m/>
    <m/>
    <m/>
    <m/>
    <m/>
    <m/>
    <s v="No"/>
    <n v="202"/>
    <m/>
    <m/>
    <x v="1"/>
    <d v="2019-09-25T23:16:44.000"/>
    <s v="@chanceknits Wait until you discover Bong Appetite with @ImYourKid."/>
    <m/>
    <m/>
    <x v="0"/>
    <m/>
    <s v="http://pbs.twimg.com/profile_images/1153017875415752704/3QpgC4YA_normal.jpg"/>
    <x v="126"/>
    <s v="https://twitter.com/#!/jason_pdx/status/1176999001465352192"/>
    <m/>
    <m/>
    <s v="1176999001465352192"/>
    <s v="1176997165039837184"/>
    <b v="0"/>
    <n v="0"/>
    <s v="1155312089830961154"/>
    <b v="0"/>
    <s v="en"/>
    <m/>
    <s v=""/>
    <b v="0"/>
    <n v="0"/>
    <s v=""/>
    <s v="Twitter for iPhone"/>
    <b v="0"/>
    <s v="1176997165039837184"/>
    <s v="Tweet"/>
    <n v="0"/>
    <n v="0"/>
    <m/>
    <m/>
    <m/>
    <m/>
    <m/>
    <m/>
    <m/>
    <m/>
    <n v="1"/>
    <s v="4"/>
    <s v="4"/>
    <n v="0"/>
    <n v="0"/>
    <n v="0"/>
    <n v="0"/>
    <n v="0"/>
    <n v="0"/>
    <n v="9"/>
    <n v="100"/>
    <n v="9"/>
  </r>
  <r>
    <s v="animeprincess06"/>
    <s v="zoesaldana"/>
    <m/>
    <m/>
    <m/>
    <m/>
    <m/>
    <m/>
    <m/>
    <m/>
    <s v="No"/>
    <n v="204"/>
    <m/>
    <m/>
    <x v="0"/>
    <d v="2019-09-26T02:09:13.000"/>
    <s v="RT @zoesaldana: Human beings have been using cannabis for thousands of years. Yet it’s illegal in most of the world, including right here i…"/>
    <m/>
    <m/>
    <x v="0"/>
    <m/>
    <s v="http://pbs.twimg.com/profile_images/1172721075609686016/mJBaquy7_normal.jpg"/>
    <x v="127"/>
    <s v="https://twitter.com/#!/animeprincess06/status/1177042408351002624"/>
    <m/>
    <m/>
    <s v="1177042408351002624"/>
    <m/>
    <b v="0"/>
    <n v="0"/>
    <s v=""/>
    <b v="0"/>
    <s v="en"/>
    <m/>
    <s v=""/>
    <b v="0"/>
    <n v="90"/>
    <s v="1176242238113771520"/>
    <s v="Twitter for Android"/>
    <b v="0"/>
    <s v="1176242238113771520"/>
    <s v="Tweet"/>
    <n v="0"/>
    <n v="0"/>
    <m/>
    <m/>
    <m/>
    <m/>
    <m/>
    <m/>
    <m/>
    <m/>
    <n v="1"/>
    <s v="1"/>
    <s v="1"/>
    <n v="1"/>
    <n v="4"/>
    <n v="1"/>
    <n v="4"/>
    <n v="0"/>
    <n v="0"/>
    <n v="23"/>
    <n v="92"/>
    <n v="25"/>
  </r>
  <r>
    <s v="osujace"/>
    <s v="zoesaldana"/>
    <m/>
    <m/>
    <m/>
    <m/>
    <m/>
    <m/>
    <m/>
    <m/>
    <s v="No"/>
    <n v="205"/>
    <m/>
    <m/>
    <x v="0"/>
    <d v="2019-09-26T02:17:48.000"/>
    <s v="RT @zoesaldana: Human beings have been using cannabis for thousands of years. Yet it’s illegal in most of the world, including right here i…"/>
    <m/>
    <m/>
    <x v="0"/>
    <m/>
    <s v="http://pbs.twimg.com/profile_images/1038623677598904320/a9GZEEBN_normal.jpg"/>
    <x v="128"/>
    <s v="https://twitter.com/#!/osujace/status/1177044567729876994"/>
    <m/>
    <m/>
    <s v="1177044567729876994"/>
    <m/>
    <b v="0"/>
    <n v="0"/>
    <s v=""/>
    <b v="0"/>
    <s v="en"/>
    <m/>
    <s v=""/>
    <b v="0"/>
    <n v="90"/>
    <s v="1176242238113771520"/>
    <s v="Twitter for iPhone"/>
    <b v="0"/>
    <s v="1176242238113771520"/>
    <s v="Tweet"/>
    <n v="0"/>
    <n v="0"/>
    <m/>
    <m/>
    <m/>
    <m/>
    <m/>
    <m/>
    <m/>
    <m/>
    <n v="1"/>
    <s v="1"/>
    <s v="1"/>
    <n v="1"/>
    <n v="4"/>
    <n v="1"/>
    <n v="4"/>
    <n v="0"/>
    <n v="0"/>
    <n v="23"/>
    <n v="92"/>
    <n v="25"/>
  </r>
  <r>
    <s v="roshamhany"/>
    <s v="beseofficial"/>
    <m/>
    <m/>
    <m/>
    <m/>
    <m/>
    <m/>
    <m/>
    <m/>
    <s v="No"/>
    <n v="206"/>
    <m/>
    <m/>
    <x v="0"/>
    <d v="2019-09-26T10:29:55.000"/>
    <s v="@zoesaldana @ImYourKid @beseofficial I am disabled and I need Vespa equipped to move out_x000a_Can you buy it for me ?_x000a_Be… https://t.co/zwzTLUwHcH"/>
    <s v="https://twitter.com/i/web/status/1177168416303718401"/>
    <s v="twitter.com"/>
    <x v="0"/>
    <m/>
    <s v="http://pbs.twimg.com/profile_images/1174303038909140993/MsebXomS_normal.jpg"/>
    <x v="129"/>
    <s v="https://twitter.com/#!/roshamhany/status/1177168416303718401"/>
    <m/>
    <m/>
    <s v="1177168416303718401"/>
    <s v="1176242238113771520"/>
    <b v="0"/>
    <n v="0"/>
    <s v="102278356"/>
    <b v="0"/>
    <s v="en"/>
    <m/>
    <s v=""/>
    <b v="0"/>
    <n v="0"/>
    <s v=""/>
    <s v="Twitter for Android"/>
    <b v="1"/>
    <s v="1176242238113771520"/>
    <s v="Tweet"/>
    <n v="0"/>
    <n v="0"/>
    <m/>
    <m/>
    <m/>
    <m/>
    <m/>
    <m/>
    <m/>
    <m/>
    <n v="1"/>
    <s v="2"/>
    <s v="2"/>
    <m/>
    <m/>
    <m/>
    <m/>
    <m/>
    <m/>
    <m/>
    <m/>
    <m/>
  </r>
  <r>
    <s v="mschrn"/>
    <s v="zoesaldana"/>
    <m/>
    <m/>
    <m/>
    <m/>
    <m/>
    <m/>
    <m/>
    <m/>
    <s v="No"/>
    <n v="209"/>
    <m/>
    <m/>
    <x v="0"/>
    <d v="2019-09-27T04:28:05.000"/>
    <s v="RT @zoesaldana: Human beings have been using cannabis for thousands of years. Yet it’s illegal in most of the world, including right here i…"/>
    <m/>
    <m/>
    <x v="0"/>
    <m/>
    <s v="http://pbs.twimg.com/profile_images/936120513566527488/rSTsAXex_normal.jpg"/>
    <x v="130"/>
    <s v="https://twitter.com/#!/mschrn/status/1177439745363927040"/>
    <m/>
    <m/>
    <s v="1177439745363927040"/>
    <m/>
    <b v="0"/>
    <n v="0"/>
    <s v=""/>
    <b v="0"/>
    <s v="en"/>
    <m/>
    <s v=""/>
    <b v="0"/>
    <n v="91"/>
    <s v="1176242238113771520"/>
    <s v="Twitter for iPhone"/>
    <b v="0"/>
    <s v="1176242238113771520"/>
    <s v="Tweet"/>
    <n v="0"/>
    <n v="0"/>
    <m/>
    <m/>
    <m/>
    <m/>
    <m/>
    <m/>
    <m/>
    <m/>
    <n v="1"/>
    <s v="1"/>
    <s v="1"/>
    <n v="1"/>
    <n v="4"/>
    <n v="1"/>
    <n v="4"/>
    <n v="0"/>
    <n v="0"/>
    <n v="23"/>
    <n v="92"/>
    <n v="25"/>
  </r>
  <r>
    <s v="wolfiememes"/>
    <s v="imyourkid"/>
    <m/>
    <m/>
    <m/>
    <m/>
    <m/>
    <m/>
    <m/>
    <m/>
    <s v="No"/>
    <n v="210"/>
    <m/>
    <m/>
    <x v="0"/>
    <d v="2019-09-27T16:16:28.000"/>
    <s v="RT @wolfiecomedy: Host, actor, and standup comedian(@ImYourKid ) joins Chronic Relief this week. The conversation goes from favorite munchi…"/>
    <m/>
    <m/>
    <x v="0"/>
    <m/>
    <s v="http://pbs.twimg.com/profile_images/1135024741608112132/QOdFvHG8_normal.jpg"/>
    <x v="131"/>
    <s v="https://twitter.com/#!/wolfiememes/status/1177618012850905089"/>
    <m/>
    <m/>
    <s v="1177618012850905089"/>
    <m/>
    <b v="0"/>
    <n v="0"/>
    <s v=""/>
    <b v="0"/>
    <s v="en"/>
    <m/>
    <s v=""/>
    <b v="0"/>
    <n v="2"/>
    <s v="1177617867224707072"/>
    <s v="Twitter for iPhone"/>
    <b v="0"/>
    <s v="1177617867224707072"/>
    <s v="Tweet"/>
    <n v="0"/>
    <n v="0"/>
    <m/>
    <m/>
    <m/>
    <m/>
    <m/>
    <m/>
    <m/>
    <m/>
    <n v="1"/>
    <s v="4"/>
    <s v="4"/>
    <m/>
    <m/>
    <m/>
    <m/>
    <m/>
    <m/>
    <m/>
    <m/>
    <m/>
  </r>
  <r>
    <s v="kelitos_way"/>
    <s v="imyourkid"/>
    <m/>
    <m/>
    <m/>
    <m/>
    <m/>
    <m/>
    <m/>
    <m/>
    <s v="No"/>
    <n v="212"/>
    <m/>
    <m/>
    <x v="0"/>
    <d v="2019-09-27T16:17:50.000"/>
    <s v="RT @wolfiecomedy: Host, actor, and standup comedian(@ImYourKid ) joins Chronic Relief this week. The conversation goes from favorite munchi…"/>
    <m/>
    <m/>
    <x v="0"/>
    <m/>
    <s v="http://pbs.twimg.com/profile_images/1190261821283930112/_wxapkQb_normal.jpg"/>
    <x v="132"/>
    <s v="https://twitter.com/#!/kelitos_way/status/1177618357312458757"/>
    <m/>
    <m/>
    <s v="1177618357312458757"/>
    <m/>
    <b v="0"/>
    <n v="0"/>
    <s v=""/>
    <b v="0"/>
    <s v="en"/>
    <m/>
    <s v=""/>
    <b v="0"/>
    <n v="2"/>
    <s v="1177617867224707072"/>
    <s v="Twitter Web App"/>
    <b v="0"/>
    <s v="1177617867224707072"/>
    <s v="Tweet"/>
    <n v="0"/>
    <n v="0"/>
    <m/>
    <m/>
    <m/>
    <m/>
    <m/>
    <m/>
    <m/>
    <m/>
    <n v="1"/>
    <s v="4"/>
    <s v="4"/>
    <m/>
    <m/>
    <m/>
    <m/>
    <m/>
    <m/>
    <m/>
    <m/>
    <m/>
  </r>
  <r>
    <s v="wangpup__"/>
    <s v="hrnsxj"/>
    <m/>
    <m/>
    <m/>
    <m/>
    <m/>
    <m/>
    <m/>
    <m/>
    <s v="No"/>
    <n v="214"/>
    <m/>
    <m/>
    <x v="1"/>
    <d v="2019-09-28T14:57:45.000"/>
    <s v="@hrnsxj imyourkid"/>
    <m/>
    <m/>
    <x v="0"/>
    <m/>
    <s v="http://pbs.twimg.com/profile_images/1187529028938289152/EYCBSCWR_normal.jpg"/>
    <x v="133"/>
    <s v="https://twitter.com/#!/wangpup__/status/1177960594617405440"/>
    <m/>
    <m/>
    <s v="1177960594617405440"/>
    <s v="1177931748912422912"/>
    <b v="0"/>
    <n v="0"/>
    <s v="1122509872698810368"/>
    <b v="0"/>
    <s v="en"/>
    <m/>
    <s v=""/>
    <b v="0"/>
    <n v="0"/>
    <s v=""/>
    <s v="Twitter for Android"/>
    <b v="0"/>
    <s v="1177931748912422912"/>
    <s v="Tweet"/>
    <n v="0"/>
    <n v="0"/>
    <m/>
    <m/>
    <m/>
    <m/>
    <m/>
    <m/>
    <m/>
    <m/>
    <n v="1"/>
    <s v="9"/>
    <s v="9"/>
    <n v="0"/>
    <n v="0"/>
    <n v="0"/>
    <n v="0"/>
    <n v="0"/>
    <n v="0"/>
    <n v="2"/>
    <n v="100"/>
    <n v="2"/>
  </r>
  <r>
    <s v="mara_liz_"/>
    <s v="zoesaldana"/>
    <m/>
    <m/>
    <m/>
    <m/>
    <m/>
    <m/>
    <m/>
    <m/>
    <s v="No"/>
    <n v="215"/>
    <m/>
    <m/>
    <x v="0"/>
    <d v="2019-09-28T21:46:47.000"/>
    <s v="RT @zoesaldana: Human beings have been using cannabis for thousands of years. Yet itâ€™s illegal in most of the world, including right here iâ€¦"/>
    <m/>
    <m/>
    <x v="0"/>
    <m/>
    <s v="http://pbs.twimg.com/profile_images/1178061291266674688/RNz9JSm2_normal.jpg"/>
    <x v="134"/>
    <s v="https://twitter.com/#!/mara_liz_/status/1178063528672059392"/>
    <m/>
    <m/>
    <s v="1178063528672059392"/>
    <m/>
    <b v="0"/>
    <n v="0"/>
    <s v=""/>
    <b v="0"/>
    <s v="en"/>
    <m/>
    <s v=""/>
    <b v="0"/>
    <n v="92"/>
    <s v="1176242238113771520"/>
    <s v="Twitter for Android"/>
    <b v="0"/>
    <s v="1176242238113771520"/>
    <s v="Tweet"/>
    <n v="0"/>
    <n v="0"/>
    <m/>
    <m/>
    <m/>
    <m/>
    <m/>
    <m/>
    <m/>
    <m/>
    <n v="1"/>
    <s v="1"/>
    <s v="1"/>
    <n v="1"/>
    <n v="4"/>
    <n v="1"/>
    <n v="4"/>
    <n v="0"/>
    <n v="0"/>
    <n v="23"/>
    <n v="92"/>
    <n v="25"/>
  </r>
  <r>
    <s v="palmafinserv"/>
    <s v="zoesaldana"/>
    <m/>
    <m/>
    <m/>
    <m/>
    <m/>
    <m/>
    <m/>
    <m/>
    <s v="No"/>
    <n v="216"/>
    <m/>
    <m/>
    <x v="0"/>
    <d v="2019-10-02T08:03:54.000"/>
    <s v="RT @zoesaldana: Human beings have been using cannabis for thousands of years. Yet itâ€™s illegal in most of the world, including right here iâ€¦"/>
    <m/>
    <m/>
    <x v="0"/>
    <m/>
    <s v="http://pbs.twimg.com/profile_images/1121059037238448130/uBQjrQNG_normal.jpg"/>
    <x v="135"/>
    <s v="https://twitter.com/#!/palmafinserv/status/1179305996662923264"/>
    <m/>
    <m/>
    <s v="1179305996662923264"/>
    <m/>
    <b v="0"/>
    <n v="0"/>
    <s v=""/>
    <b v="0"/>
    <s v="en"/>
    <m/>
    <s v=""/>
    <b v="0"/>
    <n v="93"/>
    <s v="1176242238113771520"/>
    <s v="Twitter for Android"/>
    <b v="0"/>
    <s v="1176242238113771520"/>
    <s v="Tweet"/>
    <n v="0"/>
    <n v="0"/>
    <m/>
    <m/>
    <m/>
    <m/>
    <m/>
    <m/>
    <m/>
    <m/>
    <n v="1"/>
    <s v="1"/>
    <s v="1"/>
    <n v="1"/>
    <n v="4"/>
    <n v="1"/>
    <n v="4"/>
    <n v="0"/>
    <n v="0"/>
    <n v="23"/>
    <n v="92"/>
    <n v="25"/>
  </r>
  <r>
    <s v="jmcoss2"/>
    <s v="imyourkid"/>
    <m/>
    <m/>
    <m/>
    <m/>
    <m/>
    <m/>
    <m/>
    <m/>
    <s v="No"/>
    <n v="217"/>
    <m/>
    <m/>
    <x v="1"/>
    <d v="2019-10-02T16:23:45.000"/>
    <s v="@ImYourKid _x000a_saludos!"/>
    <m/>
    <m/>
    <x v="0"/>
    <m/>
    <s v="http://pbs.twimg.com/profile_images/195454480/Jorge_normal.jpg"/>
    <x v="136"/>
    <s v="https://twitter.com/#!/jmcoss2/status/1179431785576435715"/>
    <m/>
    <m/>
    <s v="1179431785576435715"/>
    <m/>
    <b v="0"/>
    <n v="0"/>
    <s v="105347801"/>
    <b v="0"/>
    <s v="es"/>
    <m/>
    <s v=""/>
    <b v="0"/>
    <n v="0"/>
    <s v=""/>
    <s v="Twitter Web Client"/>
    <b v="0"/>
    <s v="1179431785576435715"/>
    <s v="Tweet"/>
    <n v="0"/>
    <n v="0"/>
    <m/>
    <m/>
    <m/>
    <m/>
    <m/>
    <m/>
    <m/>
    <m/>
    <n v="1"/>
    <s v="4"/>
    <s v="4"/>
    <n v="0"/>
    <n v="0"/>
    <n v="0"/>
    <n v="0"/>
    <n v="0"/>
    <n v="0"/>
    <n v="2"/>
    <n v="100"/>
    <n v="2"/>
  </r>
  <r>
    <s v="gmiwhpodcast"/>
    <s v="leafly"/>
    <m/>
    <m/>
    <m/>
    <m/>
    <m/>
    <m/>
    <m/>
    <m/>
    <s v="No"/>
    <n v="218"/>
    <m/>
    <m/>
    <x v="0"/>
    <d v="2019-09-04T17:50:14.000"/>
    <s v="If you're new to the show, we're Abdullah Saeed (@imyourkid) and David Bienenstock (@pot_handbook)—two longtime cannabis journalists and media makers for @Vice, @HIGH_TIMES_Mag, @Leafly, and many others. We started this podcast because..."/>
    <m/>
    <m/>
    <x v="0"/>
    <m/>
    <s v="http://pbs.twimg.com/profile_images/1164317021884096513/3c2haRRg_normal.jpg"/>
    <x v="137"/>
    <s v="https://twitter.com/#!/gmiwhpodcast/status/1169306692862922752"/>
    <m/>
    <m/>
    <s v="1169306692862922752"/>
    <s v="1169306687892672512"/>
    <b v="0"/>
    <n v="3"/>
    <s v="948328566747312128"/>
    <b v="0"/>
    <s v="en"/>
    <m/>
    <s v=""/>
    <b v="0"/>
    <n v="0"/>
    <s v=""/>
    <s v="Twitter Web App"/>
    <b v="0"/>
    <s v="1169306687892672512"/>
    <s v="Tweet"/>
    <n v="0"/>
    <n v="0"/>
    <m/>
    <m/>
    <m/>
    <m/>
    <m/>
    <m/>
    <m/>
    <m/>
    <n v="1"/>
    <s v="3"/>
    <s v="3"/>
    <m/>
    <m/>
    <m/>
    <m/>
    <m/>
    <m/>
    <m/>
    <m/>
    <m/>
  </r>
  <r>
    <s v="justlikeanovel"/>
    <s v="imyourkid"/>
    <m/>
    <m/>
    <m/>
    <m/>
    <m/>
    <m/>
    <m/>
    <m/>
    <s v="No"/>
    <n v="221"/>
    <m/>
    <m/>
    <x v="0"/>
    <d v="2019-09-06T16:48:12.000"/>
    <s v="Can’t wait to light one up and listen to my favorite stoners! @pot_handbook @ImYourKid"/>
    <m/>
    <m/>
    <x v="0"/>
    <m/>
    <s v="http://pbs.twimg.com/profile_images/1173778671196180480/YxFntxir_normal.jpg"/>
    <x v="138"/>
    <s v="https://twitter.com/#!/justlikeanovel/status/1170015856278962176"/>
    <m/>
    <m/>
    <s v="1170015856278962176"/>
    <m/>
    <b v="0"/>
    <n v="0"/>
    <s v=""/>
    <b v="1"/>
    <s v="en"/>
    <m/>
    <s v="1170003857600131074"/>
    <b v="0"/>
    <n v="0"/>
    <s v=""/>
    <s v="Twitter for iPhone"/>
    <b v="0"/>
    <s v="1170015856278962176"/>
    <s v="Tweet"/>
    <n v="0"/>
    <n v="0"/>
    <m/>
    <m/>
    <m/>
    <m/>
    <m/>
    <m/>
    <m/>
    <m/>
    <n v="3"/>
    <s v="3"/>
    <s v="4"/>
    <m/>
    <m/>
    <m/>
    <m/>
    <m/>
    <m/>
    <m/>
    <m/>
    <m/>
  </r>
  <r>
    <s v="justlikeanovel"/>
    <s v="imyourkid"/>
    <m/>
    <m/>
    <m/>
    <m/>
    <m/>
    <m/>
    <m/>
    <m/>
    <s v="No"/>
    <n v="223"/>
    <m/>
    <m/>
    <x v="0"/>
    <d v="2019-09-06T20:10:53.000"/>
    <s v="I wish y’all would share the strain you’re smoking! @gmiwhpodcast @pot_handbook @ImYourKid"/>
    <m/>
    <m/>
    <x v="0"/>
    <m/>
    <s v="http://pbs.twimg.com/profile_images/1173778671196180480/YxFntxir_normal.jpg"/>
    <x v="139"/>
    <s v="https://twitter.com/#!/justlikeanovel/status/1170066863235031040"/>
    <m/>
    <m/>
    <s v="1170066863235031040"/>
    <m/>
    <b v="0"/>
    <n v="0"/>
    <s v=""/>
    <b v="0"/>
    <s v="en"/>
    <m/>
    <s v=""/>
    <b v="0"/>
    <n v="0"/>
    <s v=""/>
    <s v="Twitter for iPhone"/>
    <b v="0"/>
    <s v="1170066863235031040"/>
    <s v="Tweet"/>
    <n v="0"/>
    <n v="0"/>
    <m/>
    <m/>
    <m/>
    <m/>
    <m/>
    <m/>
    <m/>
    <m/>
    <n v="3"/>
    <s v="3"/>
    <s v="4"/>
    <m/>
    <m/>
    <m/>
    <m/>
    <m/>
    <m/>
    <m/>
    <m/>
    <m/>
  </r>
  <r>
    <s v="justlikeanovel"/>
    <s v="imyourkid"/>
    <m/>
    <m/>
    <m/>
    <m/>
    <m/>
    <m/>
    <m/>
    <m/>
    <s v="No"/>
    <n v="226"/>
    <m/>
    <m/>
    <x v="0"/>
    <d v="2019-09-07T19:43:50.000"/>
    <s v="@gmiwhpodcast @pot_handbook @ImYourKid Forever a groupie!"/>
    <m/>
    <m/>
    <x v="0"/>
    <m/>
    <s v="http://pbs.twimg.com/profile_images/1173778671196180480/YxFntxir_normal.jpg"/>
    <x v="140"/>
    <s v="https://twitter.com/#!/justlikeanovel/status/1170422443418107906"/>
    <m/>
    <m/>
    <s v="1170422443418107906"/>
    <s v="1170419870858534912"/>
    <b v="0"/>
    <n v="0"/>
    <s v="948328566747312128"/>
    <b v="0"/>
    <s v="en"/>
    <m/>
    <s v=""/>
    <b v="0"/>
    <n v="0"/>
    <s v=""/>
    <s v="Twitter for iPhone"/>
    <b v="0"/>
    <s v="1170419870858534912"/>
    <s v="Tweet"/>
    <n v="0"/>
    <n v="0"/>
    <m/>
    <m/>
    <m/>
    <m/>
    <m/>
    <m/>
    <m/>
    <m/>
    <n v="3"/>
    <s v="3"/>
    <s v="4"/>
    <m/>
    <m/>
    <m/>
    <m/>
    <m/>
    <m/>
    <m/>
    <m/>
    <m/>
  </r>
  <r>
    <s v="gmiwhpodcast"/>
    <s v="justlikeanovel"/>
    <m/>
    <m/>
    <m/>
    <m/>
    <m/>
    <m/>
    <m/>
    <m/>
    <s v="Yes"/>
    <n v="229"/>
    <m/>
    <m/>
    <x v="1"/>
    <d v="2019-09-07T19:33:37.000"/>
    <s v="@justlikeanovel @pot_handbook @ImYourKid That's going to be a season 3 feature, thanks for all of your support!"/>
    <m/>
    <m/>
    <x v="0"/>
    <m/>
    <s v="http://pbs.twimg.com/profile_images/1164317021884096513/3c2haRRg_normal.jpg"/>
    <x v="141"/>
    <s v="https://twitter.com/#!/gmiwhpodcast/status/1170419870858534912"/>
    <m/>
    <m/>
    <s v="1170419870858534912"/>
    <s v="1170066863235031040"/>
    <b v="0"/>
    <n v="0"/>
    <s v="863540534"/>
    <b v="0"/>
    <s v="en"/>
    <m/>
    <s v=""/>
    <b v="0"/>
    <n v="0"/>
    <s v=""/>
    <s v="Twitter Web App"/>
    <b v="0"/>
    <s v="1170066863235031040"/>
    <s v="Tweet"/>
    <n v="0"/>
    <n v="0"/>
    <m/>
    <m/>
    <m/>
    <m/>
    <m/>
    <m/>
    <m/>
    <m/>
    <n v="1"/>
    <s v="3"/>
    <s v="3"/>
    <n v="1"/>
    <n v="5.882352941176471"/>
    <n v="0"/>
    <n v="0"/>
    <n v="0"/>
    <n v="0"/>
    <n v="16"/>
    <n v="94.11764705882354"/>
    <n v="17"/>
  </r>
  <r>
    <s v="wmcannabis"/>
    <s v="gmiwhpodcast"/>
    <m/>
    <m/>
    <m/>
    <m/>
    <m/>
    <m/>
    <m/>
    <m/>
    <s v="Yes"/>
    <n v="230"/>
    <m/>
    <m/>
    <x v="0"/>
    <d v="2019-10-02T06:04:42.000"/>
    <s v="@ImYourKid @gmiwhpodcast Dude, you gotta try out some of this True OG from this years light dep harvest. My office is 3 blocks from the comedy club."/>
    <m/>
    <m/>
    <x v="0"/>
    <m/>
    <s v="http://pbs.twimg.com/profile_images/708895429337829376/AfVhYSMY_normal.jpg"/>
    <x v="142"/>
    <s v="https://twitter.com/#!/wmcannabis/status/1179275998744981504"/>
    <m/>
    <m/>
    <s v="1179275998744981504"/>
    <s v="1179169797214486528"/>
    <b v="0"/>
    <n v="0"/>
    <s v="105347801"/>
    <b v="0"/>
    <s v="en"/>
    <m/>
    <s v=""/>
    <b v="0"/>
    <n v="0"/>
    <s v=""/>
    <s v="Twitter for iPhone"/>
    <b v="0"/>
    <s v="1179169797214486528"/>
    <s v="Tweet"/>
    <n v="0"/>
    <n v="0"/>
    <m/>
    <m/>
    <m/>
    <m/>
    <m/>
    <m/>
    <m/>
    <m/>
    <n v="2"/>
    <s v="3"/>
    <s v="3"/>
    <m/>
    <m/>
    <m/>
    <m/>
    <m/>
    <m/>
    <m/>
    <m/>
    <m/>
  </r>
  <r>
    <s v="wmcannabis"/>
    <s v="gmiwhpodcast"/>
    <m/>
    <m/>
    <m/>
    <m/>
    <m/>
    <m/>
    <m/>
    <m/>
    <s v="Yes"/>
    <n v="232"/>
    <m/>
    <m/>
    <x v="0"/>
    <d v="2019-10-03T03:14:47.000"/>
    <s v="@ImYourKid @gmiwhpodcast Iâ€™ll see you there. I heard about the meet and greet at the dispensary too. You gonna be busy."/>
    <m/>
    <m/>
    <x v="0"/>
    <m/>
    <s v="http://pbs.twimg.com/profile_images/708895429337829376/AfVhYSMY_normal.jpg"/>
    <x v="143"/>
    <s v="https://twitter.com/#!/wmcannabis/status/1179595624456409089"/>
    <m/>
    <m/>
    <s v="1179595624456409089"/>
    <s v="1179527223520452611"/>
    <b v="0"/>
    <n v="0"/>
    <s v="105347801"/>
    <b v="0"/>
    <s v="en"/>
    <m/>
    <s v=""/>
    <b v="0"/>
    <n v="0"/>
    <s v=""/>
    <s v="Twitter for iPhone"/>
    <b v="0"/>
    <s v="1179527223520452611"/>
    <s v="Tweet"/>
    <n v="0"/>
    <n v="0"/>
    <m/>
    <m/>
    <m/>
    <m/>
    <m/>
    <m/>
    <m/>
    <m/>
    <n v="2"/>
    <s v="3"/>
    <s v="3"/>
    <m/>
    <m/>
    <m/>
    <m/>
    <m/>
    <m/>
    <m/>
    <m/>
    <m/>
  </r>
  <r>
    <s v="gmiwhpodcast"/>
    <s v="wmcannabis"/>
    <m/>
    <m/>
    <m/>
    <m/>
    <m/>
    <m/>
    <m/>
    <m/>
    <s v="Yes"/>
    <n v="234"/>
    <m/>
    <m/>
    <x v="0"/>
    <d v="2019-10-03T01:59:21.000"/>
    <s v="@ImYourKid @WMcannabis Agreed!"/>
    <m/>
    <m/>
    <x v="0"/>
    <m/>
    <s v="http://pbs.twimg.com/profile_images/1164317021884096513/3c2haRRg_normal.jpg"/>
    <x v="144"/>
    <s v="https://twitter.com/#!/gmiwhpodcast/status/1179576640793264129"/>
    <m/>
    <m/>
    <s v="1179576640793264129"/>
    <s v="1179527223520452611"/>
    <b v="0"/>
    <n v="0"/>
    <s v="105347801"/>
    <b v="0"/>
    <s v="en"/>
    <m/>
    <s v=""/>
    <b v="0"/>
    <n v="0"/>
    <s v=""/>
    <s v="Twitter Web App"/>
    <b v="0"/>
    <s v="1179527223520452611"/>
    <s v="Tweet"/>
    <n v="0"/>
    <n v="0"/>
    <m/>
    <m/>
    <m/>
    <m/>
    <m/>
    <m/>
    <m/>
    <m/>
    <n v="1"/>
    <s v="3"/>
    <s v="3"/>
    <n v="0"/>
    <n v="0"/>
    <n v="0"/>
    <n v="0"/>
    <n v="0"/>
    <n v="0"/>
    <n v="3"/>
    <n v="100"/>
    <n v="3"/>
  </r>
  <r>
    <s v="moroneyes"/>
    <s v="spoke_media"/>
    <m/>
    <m/>
    <m/>
    <m/>
    <m/>
    <m/>
    <m/>
    <m/>
    <s v="No"/>
    <n v="235"/>
    <m/>
    <m/>
    <x v="0"/>
    <d v="2019-10-03T14:54:23.000"/>
    <s v="RT @spoke_media: On New Year's Eve 2016, Zach “Jesus Hands” Fernandez risked his life to change two letters on the world's most iconic sign…"/>
    <m/>
    <m/>
    <x v="0"/>
    <m/>
    <s v="http://pbs.twimg.com/profile_images/935978578218381312/yyLdFYaV_normal.jpg"/>
    <x v="145"/>
    <s v="https://twitter.com/#!/moroneyes/status/1179771686779936768"/>
    <m/>
    <m/>
    <s v="1179771686779936768"/>
    <m/>
    <b v="0"/>
    <n v="0"/>
    <s v=""/>
    <b v="0"/>
    <s v="en"/>
    <m/>
    <s v=""/>
    <b v="0"/>
    <n v="4"/>
    <s v="1179765672903135232"/>
    <s v="Twitter for iPhone"/>
    <b v="0"/>
    <s v="1179765672903135232"/>
    <s v="Tweet"/>
    <n v="0"/>
    <n v="0"/>
    <m/>
    <m/>
    <m/>
    <m/>
    <m/>
    <m/>
    <m/>
    <m/>
    <n v="1"/>
    <s v="3"/>
    <s v="3"/>
    <n v="0"/>
    <n v="0"/>
    <n v="0"/>
    <n v="0"/>
    <n v="0"/>
    <n v="0"/>
    <n v="24"/>
    <n v="100"/>
    <n v="24"/>
  </r>
  <r>
    <s v="mjcrjdrvrsoonrf"/>
    <s v="spoke_media"/>
    <m/>
    <m/>
    <m/>
    <m/>
    <m/>
    <m/>
    <m/>
    <m/>
    <s v="No"/>
    <n v="236"/>
    <m/>
    <m/>
    <x v="0"/>
    <d v="2019-10-03T15:08:39.000"/>
    <s v="RT @spoke_media: On New Year's Eve 2016, Zach “Jesus Hands” Fernandez risked his life to change two letters on the world's most iconic sign…"/>
    <m/>
    <m/>
    <x v="0"/>
    <m/>
    <s v="http://pbs.twimg.com/profile_images/1192048236032335872/Gl_V47A0_normal.jpg"/>
    <x v="146"/>
    <s v="https://twitter.com/#!/mjcrjdrvrsoonrf/status/1179775276462624768"/>
    <m/>
    <m/>
    <s v="1179775276462624768"/>
    <m/>
    <b v="0"/>
    <n v="0"/>
    <s v=""/>
    <b v="0"/>
    <s v="en"/>
    <m/>
    <s v=""/>
    <b v="0"/>
    <n v="4"/>
    <s v="1179765672903135232"/>
    <s v="Twitter for iPad"/>
    <b v="0"/>
    <s v="1179765672903135232"/>
    <s v="Tweet"/>
    <n v="0"/>
    <n v="0"/>
    <m/>
    <m/>
    <m/>
    <m/>
    <m/>
    <m/>
    <m/>
    <m/>
    <n v="1"/>
    <s v="3"/>
    <s v="3"/>
    <n v="0"/>
    <n v="0"/>
    <n v="0"/>
    <n v="0"/>
    <n v="0"/>
    <n v="0"/>
    <n v="24"/>
    <n v="100"/>
    <n v="24"/>
  </r>
  <r>
    <s v="zoewilder"/>
    <s v="forceghostbrad"/>
    <m/>
    <m/>
    <m/>
    <m/>
    <m/>
    <m/>
    <m/>
    <m/>
    <s v="No"/>
    <n v="237"/>
    <m/>
    <m/>
    <x v="0"/>
    <d v="2019-10-03T21:04:53.000"/>
    <s v="Thursday❤️ @MakeandMary @NicoTortorella @petnesscbd @BloomFarmsCBD @gldleaf @Misstabstevens @JimBelushi @doubleblindmag @glazerboohoohoo @thisismaryjane_ @LaganjaEstranja @Civilized_Life @wolfiecomedy @puffco @forceghostbrad @WarrenBobrow1 @weedandgrub @gmiwhpodcast @ImYourKid"/>
    <m/>
    <m/>
    <x v="0"/>
    <m/>
    <s v="http://pbs.twimg.com/profile_images/1117607772495859712/-L3WTOfT_normal.png"/>
    <x v="147"/>
    <s v="https://twitter.com/#!/zoewilder/status/1179864924123623424"/>
    <m/>
    <m/>
    <s v="1179864924123623424"/>
    <m/>
    <b v="0"/>
    <n v="14"/>
    <s v=""/>
    <b v="0"/>
    <s v="en"/>
    <m/>
    <s v=""/>
    <b v="0"/>
    <n v="1"/>
    <s v=""/>
    <s v="Twitter Web App"/>
    <b v="0"/>
    <s v="1179864924123623424"/>
    <s v="Tweet"/>
    <n v="0"/>
    <n v="0"/>
    <m/>
    <m/>
    <m/>
    <m/>
    <m/>
    <m/>
    <m/>
    <m/>
    <n v="1"/>
    <s v="5"/>
    <s v="5"/>
    <m/>
    <m/>
    <m/>
    <m/>
    <m/>
    <m/>
    <m/>
    <m/>
    <m/>
  </r>
  <r>
    <s v="laganjaestranja"/>
    <s v="wolfiecomedy"/>
    <m/>
    <m/>
    <m/>
    <m/>
    <m/>
    <m/>
    <m/>
    <m/>
    <s v="Yes"/>
    <n v="239"/>
    <m/>
    <m/>
    <x v="1"/>
    <d v="2019-09-28T22:03:01.000"/>
    <s v="@wolfiecomedy @ImYourKid @gmiwhpodcast Me next bishhh"/>
    <m/>
    <m/>
    <x v="0"/>
    <m/>
    <s v="http://pbs.twimg.com/profile_images/1063316802279809026/VW4MMzI3_normal.jpg"/>
    <x v="148"/>
    <s v="https://twitter.com/#!/laganjaestranja/status/1178067615391961088"/>
    <m/>
    <m/>
    <s v="1178067615391961088"/>
    <s v="1177617867224707072"/>
    <b v="0"/>
    <n v="2"/>
    <s v="169617289"/>
    <b v="0"/>
    <s v="en"/>
    <m/>
    <s v=""/>
    <b v="0"/>
    <n v="0"/>
    <s v=""/>
    <s v="Twitter for iPhone"/>
    <b v="0"/>
    <s v="1177617867224707072"/>
    <s v="Tweet"/>
    <n v="0"/>
    <n v="0"/>
    <m/>
    <m/>
    <m/>
    <m/>
    <m/>
    <m/>
    <m/>
    <m/>
    <n v="1"/>
    <s v="4"/>
    <s v="4"/>
    <m/>
    <m/>
    <m/>
    <m/>
    <m/>
    <m/>
    <m/>
    <m/>
    <m/>
  </r>
  <r>
    <s v="wolfiecomedy"/>
    <s v="gmiwhpodcast"/>
    <m/>
    <m/>
    <m/>
    <m/>
    <m/>
    <m/>
    <m/>
    <m/>
    <s v="No"/>
    <n v="240"/>
    <m/>
    <m/>
    <x v="0"/>
    <d v="2019-09-27T16:15:53.000"/>
    <s v="Host, actor, and standup comedian(@ImYourKid ) joins Chronic Relief this week. The conversation goes from favorite munchies all the way to the realties of cannabis activism, education and to promote the new season of his pod @gmiwhpodcast. Listen here👇👇👇https://t.co/uvPlOtU4Y4 https://t.co/hiZopXWxeO"/>
    <s v="https://podcasts.apple.com/us/podcast/chronic-relief-with-rachel-wolfson/id1460419552?i=1000451402738"/>
    <s v="apple.com"/>
    <x v="0"/>
    <s v="https://pbs.twimg.com/media/EFe9NCEUUAEIxYl.jpg"/>
    <s v="https://pbs.twimg.com/media/EFe9NCEUUAEIxYl.jpg"/>
    <x v="149"/>
    <s v="https://twitter.com/#!/wolfiecomedy/status/1177617867224707072"/>
    <m/>
    <m/>
    <s v="1177617867224707072"/>
    <m/>
    <b v="0"/>
    <n v="7"/>
    <s v=""/>
    <b v="0"/>
    <s v="en"/>
    <m/>
    <s v=""/>
    <b v="0"/>
    <n v="2"/>
    <s v=""/>
    <s v="Twitter for iPhone"/>
    <b v="0"/>
    <s v="1177617867224707072"/>
    <s v="Tweet"/>
    <n v="0"/>
    <n v="0"/>
    <m/>
    <m/>
    <m/>
    <m/>
    <m/>
    <m/>
    <m/>
    <m/>
    <n v="2"/>
    <s v="4"/>
    <s v="3"/>
    <m/>
    <m/>
    <m/>
    <m/>
    <m/>
    <m/>
    <m/>
    <m/>
    <m/>
  </r>
  <r>
    <s v="wolfiecomedy"/>
    <s v="gmiwhpodcast"/>
    <m/>
    <m/>
    <m/>
    <m/>
    <m/>
    <m/>
    <m/>
    <m/>
    <s v="No"/>
    <n v="242"/>
    <m/>
    <m/>
    <x v="0"/>
    <d v="2019-09-28T22:06:19.000"/>
    <s v="@LaganjaEstranja @ImYourKid @gmiwhpodcast Please I love you"/>
    <m/>
    <m/>
    <x v="0"/>
    <m/>
    <s v="http://pbs.twimg.com/profile_images/1130266308904308736/1J2iSxYR_normal.jpg"/>
    <x v="150"/>
    <s v="https://twitter.com/#!/wolfiecomedy/status/1178068443783843841"/>
    <m/>
    <m/>
    <s v="1178068443783843841"/>
    <s v="1178067615391961088"/>
    <b v="0"/>
    <n v="1"/>
    <s v="562248311"/>
    <b v="0"/>
    <s v="en"/>
    <m/>
    <s v=""/>
    <b v="0"/>
    <n v="0"/>
    <s v=""/>
    <s v="Twitter for iPhone"/>
    <b v="0"/>
    <s v="1178067615391961088"/>
    <s v="Tweet"/>
    <n v="0"/>
    <n v="0"/>
    <m/>
    <m/>
    <m/>
    <m/>
    <m/>
    <m/>
    <m/>
    <m/>
    <n v="2"/>
    <s v="4"/>
    <s v="3"/>
    <m/>
    <m/>
    <m/>
    <m/>
    <m/>
    <m/>
    <m/>
    <m/>
    <m/>
  </r>
  <r>
    <s v="hail_mary_j"/>
    <s v="barackobama"/>
    <m/>
    <m/>
    <m/>
    <m/>
    <m/>
    <m/>
    <m/>
    <m/>
    <s v="No"/>
    <n v="249"/>
    <m/>
    <m/>
    <x v="0"/>
    <d v="2019-09-01T12:53:27.000"/>
    <s v="@gmiwhpodcast @spoke_media @ImYourKid @pot_handbook @BarackObama Will it still be available on Spotify?"/>
    <m/>
    <m/>
    <x v="0"/>
    <m/>
    <s v="http://pbs.twimg.com/profile_images/1148911326229684224/OcyYH17-_normal.jpg"/>
    <x v="151"/>
    <s v="https://twitter.com/#!/hail_mary_j/status/1168144840762253315"/>
    <m/>
    <m/>
    <s v="1168144840762253315"/>
    <s v="1164554306927898624"/>
    <b v="0"/>
    <n v="1"/>
    <s v="948328566747312128"/>
    <b v="0"/>
    <s v="en"/>
    <m/>
    <s v=""/>
    <b v="0"/>
    <n v="0"/>
    <s v=""/>
    <s v="Twitter for iPhone"/>
    <b v="0"/>
    <s v="1164554306927898624"/>
    <s v="Tweet"/>
    <n v="0"/>
    <n v="0"/>
    <m/>
    <m/>
    <m/>
    <m/>
    <m/>
    <m/>
    <m/>
    <m/>
    <n v="1"/>
    <s v="3"/>
    <s v="3"/>
    <m/>
    <m/>
    <m/>
    <m/>
    <m/>
    <m/>
    <m/>
    <m/>
    <m/>
  </r>
  <r>
    <s v="pot_handbook"/>
    <s v="hail_mary_j"/>
    <m/>
    <m/>
    <m/>
    <m/>
    <m/>
    <m/>
    <m/>
    <m/>
    <s v="Yes"/>
    <n v="254"/>
    <m/>
    <m/>
    <x v="1"/>
    <d v="2019-09-01T15:06:01.000"/>
    <s v="@hail_mary_j @gmiwhpodcast @spoke_media @ImYourKid @BarackObama Yes! Go on Spotify now and subscribe to make sure you get new EPA as soon as they drop!"/>
    <m/>
    <m/>
    <x v="0"/>
    <m/>
    <s v="http://pbs.twimg.com/profile_images/672284754499076097/0GfLtvGS_normal.jpg"/>
    <x v="152"/>
    <s v="https://twitter.com/#!/pot_handbook/status/1168178200121184256"/>
    <m/>
    <m/>
    <s v="1168178200121184256"/>
    <s v="1168144840762253315"/>
    <b v="0"/>
    <n v="0"/>
    <s v="1091151515732140033"/>
    <b v="0"/>
    <s v="en"/>
    <m/>
    <s v=""/>
    <b v="0"/>
    <n v="0"/>
    <s v=""/>
    <s v="Twitter Web App"/>
    <b v="0"/>
    <s v="1168144840762253315"/>
    <s v="Tweet"/>
    <n v="0"/>
    <n v="0"/>
    <m/>
    <m/>
    <m/>
    <m/>
    <m/>
    <m/>
    <m/>
    <m/>
    <n v="2"/>
    <s v="3"/>
    <s v="3"/>
    <n v="0"/>
    <n v="0"/>
    <n v="0"/>
    <n v="0"/>
    <n v="0"/>
    <n v="0"/>
    <n v="24"/>
    <n v="100"/>
    <n v="24"/>
  </r>
  <r>
    <s v="pot_handbook"/>
    <s v="hail_mary_j"/>
    <m/>
    <m/>
    <m/>
    <m/>
    <m/>
    <m/>
    <m/>
    <m/>
    <s v="Yes"/>
    <n v="255"/>
    <m/>
    <m/>
    <x v="1"/>
    <d v="2019-09-04T18:01:01.000"/>
    <s v="@hail_mary_j @gmiwhpodcast @spoke_media @ImYourKid @BarackObama Yes, absolutely will!"/>
    <m/>
    <m/>
    <x v="0"/>
    <m/>
    <s v="http://pbs.twimg.com/profile_images/672284754499076097/0GfLtvGS_normal.jpg"/>
    <x v="153"/>
    <s v="https://twitter.com/#!/pot_handbook/status/1169309406770515969"/>
    <m/>
    <m/>
    <s v="1169309406770515969"/>
    <s v="1168144840762253315"/>
    <b v="0"/>
    <n v="0"/>
    <s v="1091151515732140033"/>
    <b v="0"/>
    <s v="en"/>
    <m/>
    <s v=""/>
    <b v="0"/>
    <n v="0"/>
    <s v=""/>
    <s v="Twitter Web App"/>
    <b v="0"/>
    <s v="1168144840762253315"/>
    <s v="Tweet"/>
    <n v="0"/>
    <n v="0"/>
    <m/>
    <m/>
    <m/>
    <m/>
    <m/>
    <m/>
    <m/>
    <m/>
    <n v="2"/>
    <s v="3"/>
    <s v="3"/>
    <n v="0"/>
    <n v="0"/>
    <n v="0"/>
    <n v="0"/>
    <n v="0"/>
    <n v="0"/>
    <n v="8"/>
    <n v="100"/>
    <n v="8"/>
  </r>
  <r>
    <s v="jaredeasley"/>
    <s v="podcastmovement"/>
    <m/>
    <m/>
    <m/>
    <m/>
    <m/>
    <m/>
    <m/>
    <m/>
    <s v="No"/>
    <n v="256"/>
    <m/>
    <m/>
    <x v="0"/>
    <d v="2019-09-13T04:29:57.000"/>
    <s v="@gmiwhpodcast @imyourkid @pot_handbook Hey! We (@podcastmovement) are doing a podcast meetup at the Arts District Brewing Company in LA on Wed, Oct 2 and would love for you to consider joining us if you are available. Info:_x000a_https://t.co/ruDUpYdiZv"/>
    <s v="https://www.facebook.com/events/477926879727992/"/>
    <s v="facebook.com"/>
    <x v="0"/>
    <m/>
    <s v="http://pbs.twimg.com/profile_images/1178365376960352257/oa6wj1UH_normal.jpg"/>
    <x v="154"/>
    <s v="https://twitter.com/#!/jaredeasley/status/1172366784474697729"/>
    <m/>
    <m/>
    <s v="1172366784474697729"/>
    <m/>
    <b v="0"/>
    <n v="0"/>
    <s v="948328566747312128"/>
    <b v="0"/>
    <s v="en"/>
    <m/>
    <s v=""/>
    <b v="0"/>
    <n v="0"/>
    <s v=""/>
    <s v="Twitter Web App"/>
    <b v="0"/>
    <s v="1172366784474697729"/>
    <s v="Tweet"/>
    <n v="0"/>
    <n v="0"/>
    <m/>
    <m/>
    <m/>
    <m/>
    <m/>
    <m/>
    <m/>
    <m/>
    <n v="1"/>
    <s v="3"/>
    <s v="3"/>
    <n v="2"/>
    <n v="5.405405405405405"/>
    <n v="0"/>
    <n v="0"/>
    <n v="0"/>
    <n v="0"/>
    <n v="35"/>
    <n v="94.5945945945946"/>
    <n v="37"/>
  </r>
  <r>
    <s v="pot_handbook"/>
    <s v="podcastmovement"/>
    <m/>
    <m/>
    <m/>
    <m/>
    <m/>
    <m/>
    <m/>
    <m/>
    <s v="No"/>
    <n v="257"/>
    <m/>
    <m/>
    <x v="0"/>
    <d v="2019-09-17T05:49:43.000"/>
    <s v="@jaredeasley @gmiwhpodcast @ImYourKid @PodcastMovement Wow this sounds fun! Thanks for the invite, going to try to make this work!"/>
    <m/>
    <m/>
    <x v="0"/>
    <m/>
    <s v="http://pbs.twimg.com/profile_images/672284754499076097/0GfLtvGS_normal.jpg"/>
    <x v="155"/>
    <s v="https://twitter.com/#!/pot_handbook/status/1173836411079802880"/>
    <m/>
    <m/>
    <s v="1173836411079802880"/>
    <s v="1172366784474697729"/>
    <b v="0"/>
    <n v="0"/>
    <s v="280233654"/>
    <b v="0"/>
    <s v="en"/>
    <m/>
    <s v=""/>
    <b v="0"/>
    <n v="0"/>
    <s v=""/>
    <s v="Twitter Web App"/>
    <b v="0"/>
    <s v="1172366784474697729"/>
    <s v="Tweet"/>
    <n v="0"/>
    <n v="0"/>
    <m/>
    <m/>
    <m/>
    <m/>
    <m/>
    <m/>
    <m/>
    <m/>
    <n v="1"/>
    <s v="3"/>
    <s v="3"/>
    <n v="3"/>
    <n v="15.789473684210526"/>
    <n v="0"/>
    <n v="0"/>
    <n v="0"/>
    <n v="0"/>
    <n v="16"/>
    <n v="84.21052631578948"/>
    <n v="19"/>
  </r>
  <r>
    <s v="bigthumbterry"/>
    <s v="jordanpeele"/>
    <m/>
    <m/>
    <m/>
    <m/>
    <m/>
    <m/>
    <m/>
    <m/>
    <s v="No"/>
    <n v="262"/>
    <m/>
    <m/>
    <x v="0"/>
    <d v="2019-09-11T22:52:43.000"/>
    <s v="@pot_handbook @ImYourKid @BarackObama @gmiwhpodcast @JordanPeele So great season 2 up in da house! Can’t wait for t… https://t.co/KLI39FncNX"/>
    <s v="https://twitter.com/i/web/status/1171919528185532417"/>
    <s v="twitter.com"/>
    <x v="0"/>
    <m/>
    <s v="http://pbs.twimg.com/profile_images/1121169434415128576/ItaCruUL_normal.jpg"/>
    <x v="156"/>
    <s v="https://twitter.com/#!/bigthumbterry/status/1171919528185532417"/>
    <m/>
    <m/>
    <s v="1171919528185532417"/>
    <s v="1171903373362118656"/>
    <b v="0"/>
    <n v="0"/>
    <s v="27671107"/>
    <b v="0"/>
    <s v="en"/>
    <m/>
    <s v=""/>
    <b v="0"/>
    <n v="0"/>
    <s v=""/>
    <s v="Twitter for iPhone"/>
    <b v="1"/>
    <s v="1171903373362118656"/>
    <s v="Tweet"/>
    <n v="0"/>
    <n v="0"/>
    <m/>
    <m/>
    <m/>
    <m/>
    <m/>
    <m/>
    <m/>
    <m/>
    <n v="1"/>
    <s v="3"/>
    <s v="3"/>
    <m/>
    <m/>
    <m/>
    <m/>
    <m/>
    <m/>
    <m/>
    <m/>
    <m/>
  </r>
  <r>
    <s v="pot_handbook"/>
    <s v="jordanpeele"/>
    <m/>
    <m/>
    <m/>
    <m/>
    <m/>
    <m/>
    <m/>
    <m/>
    <s v="No"/>
    <n v="263"/>
    <m/>
    <m/>
    <x v="0"/>
    <d v="2019-09-09T21:39:51.000"/>
    <s v="I hosted this video about @BarackObama's weed years in Hawaii to promote the Season 2 premiere of my &quot;Great Moments in Weed History&quot; podcast w/ @ImYourKid. Cameo by @JordanPeele https://t.co/sl6WKiPP82"/>
    <s v="https://twitter.com/nowthisnews/status/1169751814826352640"/>
    <s v="twitter.com"/>
    <x v="0"/>
    <m/>
    <s v="http://pbs.twimg.com/profile_images/672284754499076097/0GfLtvGS_normal.jpg"/>
    <x v="157"/>
    <s v="https://twitter.com/#!/pot_handbook/status/1171176413870772224"/>
    <m/>
    <m/>
    <s v="1171176413870772224"/>
    <m/>
    <b v="0"/>
    <n v="7"/>
    <s v=""/>
    <b v="1"/>
    <s v="en"/>
    <m/>
    <s v="1169751814826352640"/>
    <b v="0"/>
    <n v="2"/>
    <s v=""/>
    <s v="Twitter Web App"/>
    <b v="0"/>
    <s v="1171176413870772224"/>
    <s v="Tweet"/>
    <n v="0"/>
    <n v="0"/>
    <m/>
    <m/>
    <m/>
    <m/>
    <m/>
    <m/>
    <m/>
    <m/>
    <n v="3"/>
    <s v="3"/>
    <s v="3"/>
    <n v="1"/>
    <n v="3.4482758620689653"/>
    <n v="2"/>
    <n v="6.896551724137931"/>
    <n v="0"/>
    <n v="0"/>
    <n v="26"/>
    <n v="89.65517241379311"/>
    <n v="29"/>
  </r>
  <r>
    <s v="pot_handbook"/>
    <s v="jordanpeele"/>
    <m/>
    <m/>
    <m/>
    <m/>
    <m/>
    <m/>
    <m/>
    <m/>
    <s v="No"/>
    <n v="264"/>
    <m/>
    <m/>
    <x v="0"/>
    <d v="2019-09-11T21:48:31.000"/>
    <s v="Heartfelt thanks to everyone who let me and @ImYourKid  know they enjoyed the @BarackObama episode of &quot;Great Moments In Weed History&quot; (@gmiwhpodcast). A new ep drops tomorrow, so &quot;Don't sleep on Barry O. Don't ever sleep on Barry O.&quot; _x000a__x000a_Right @JordanPeele? https://t.co/4AHoQPgyLX"/>
    <s v="https://megaphone.link/SPM2258453106"/>
    <s v="megaphone.link"/>
    <x v="0"/>
    <m/>
    <s v="http://pbs.twimg.com/profile_images/672284754499076097/0GfLtvGS_normal.jpg"/>
    <x v="158"/>
    <s v="https://twitter.com/#!/pot_handbook/status/1171903373362118656"/>
    <m/>
    <m/>
    <s v="1171903373362118656"/>
    <m/>
    <b v="0"/>
    <n v="2"/>
    <s v=""/>
    <b v="0"/>
    <s v="en"/>
    <m/>
    <s v=""/>
    <b v="0"/>
    <n v="1"/>
    <s v=""/>
    <s v="Twitter Web App"/>
    <b v="0"/>
    <s v="1171903373362118656"/>
    <s v="Tweet"/>
    <n v="0"/>
    <n v="0"/>
    <m/>
    <m/>
    <m/>
    <m/>
    <m/>
    <m/>
    <m/>
    <m/>
    <n v="3"/>
    <s v="3"/>
    <s v="3"/>
    <n v="4"/>
    <n v="9.75609756097561"/>
    <n v="1"/>
    <n v="2.4390243902439024"/>
    <n v="0"/>
    <n v="0"/>
    <n v="36"/>
    <n v="87.8048780487805"/>
    <n v="41"/>
  </r>
  <r>
    <s v="pot_handbook"/>
    <s v="jordanpeele"/>
    <m/>
    <m/>
    <m/>
    <m/>
    <m/>
    <m/>
    <m/>
    <m/>
    <s v="No"/>
    <n v="265"/>
    <m/>
    <m/>
    <x v="0"/>
    <d v="2019-09-17T05:50:41.000"/>
    <s v="@BIGTHUMBTERRY @ImYourKid @BarackObama @gmiwhpodcast @JordanPeele Thanks! New episode on Thursday will require roll… https://t.co/ULAvN5H25n"/>
    <s v="https://twitter.com/i/web/status/1173836654479474688"/>
    <s v="twitter.com"/>
    <x v="0"/>
    <m/>
    <s v="http://pbs.twimg.com/profile_images/672284754499076097/0GfLtvGS_normal.jpg"/>
    <x v="159"/>
    <s v="https://twitter.com/#!/pot_handbook/status/1173836654479474688"/>
    <m/>
    <m/>
    <s v="1173836654479474688"/>
    <s v="1171919528185532417"/>
    <b v="0"/>
    <n v="0"/>
    <s v="300377616"/>
    <b v="0"/>
    <s v="en"/>
    <m/>
    <s v=""/>
    <b v="0"/>
    <n v="0"/>
    <s v=""/>
    <s v="Twitter Web App"/>
    <b v="1"/>
    <s v="1171919528185532417"/>
    <s v="Tweet"/>
    <n v="0"/>
    <n v="0"/>
    <m/>
    <m/>
    <m/>
    <m/>
    <m/>
    <m/>
    <m/>
    <m/>
    <n v="3"/>
    <s v="3"/>
    <s v="3"/>
    <m/>
    <m/>
    <m/>
    <m/>
    <m/>
    <m/>
    <m/>
    <m/>
    <m/>
  </r>
  <r>
    <s v="bigthumbterry"/>
    <s v="imyourkid"/>
    <m/>
    <m/>
    <m/>
    <m/>
    <m/>
    <m/>
    <m/>
    <m/>
    <s v="No"/>
    <n v="270"/>
    <m/>
    <m/>
    <x v="0"/>
    <d v="2019-09-25T10:46:27.000"/>
    <s v="RT @pot_handbook: Here's @ImYourKid and yours truly getting seriously Doug'd while talking up &quot;Great Moments in Weed History&quot; (@gmiwhpodcas…"/>
    <m/>
    <m/>
    <x v="0"/>
    <m/>
    <s v="http://pbs.twimg.com/profile_images/1121169434415128576/ItaCruUL_normal.jpg"/>
    <x v="160"/>
    <s v="https://twitter.com/#!/bigthumbterry/status/1176810188650745856"/>
    <m/>
    <m/>
    <s v="1176810188650745856"/>
    <m/>
    <b v="0"/>
    <n v="0"/>
    <s v=""/>
    <b v="0"/>
    <s v="en"/>
    <m/>
    <s v=""/>
    <b v="0"/>
    <n v="0"/>
    <s v="1176708631913480193"/>
    <s v="Twitter for iPhone"/>
    <b v="0"/>
    <s v="1176708631913480193"/>
    <s v="Tweet"/>
    <n v="0"/>
    <n v="0"/>
    <m/>
    <m/>
    <m/>
    <m/>
    <m/>
    <m/>
    <m/>
    <m/>
    <n v="3"/>
    <s v="3"/>
    <s v="4"/>
    <m/>
    <m/>
    <m/>
    <m/>
    <m/>
    <m/>
    <m/>
    <m/>
    <m/>
  </r>
  <r>
    <s v="bigthumbterry"/>
    <s v="tommychong"/>
    <m/>
    <m/>
    <m/>
    <m/>
    <m/>
    <m/>
    <m/>
    <m/>
    <s v="No"/>
    <n v="272"/>
    <m/>
    <m/>
    <x v="0"/>
    <d v="2019-10-03T15:47:27.000"/>
    <s v="@gmiwhpodcast @ImYourKid @pot_handbook They also received a free pound courtesy of  @tommychong I believe."/>
    <m/>
    <m/>
    <x v="0"/>
    <m/>
    <s v="http://pbs.twimg.com/profile_images/1121169434415128576/ItaCruUL_normal.jpg"/>
    <x v="161"/>
    <s v="https://twitter.com/#!/bigthumbterry/status/1179785038709309442"/>
    <m/>
    <m/>
    <s v="1179785038709309442"/>
    <s v="1179753918735233030"/>
    <b v="0"/>
    <n v="1"/>
    <s v="948328566747312128"/>
    <b v="0"/>
    <s v="en"/>
    <m/>
    <s v=""/>
    <b v="0"/>
    <n v="0"/>
    <s v=""/>
    <s v="Twitter for iPhone"/>
    <b v="0"/>
    <s v="1179753918735233030"/>
    <s v="Tweet"/>
    <n v="0"/>
    <n v="0"/>
    <m/>
    <m/>
    <m/>
    <m/>
    <m/>
    <m/>
    <m/>
    <m/>
    <n v="1"/>
    <s v="3"/>
    <s v="3"/>
    <n v="1"/>
    <n v="7.142857142857143"/>
    <n v="0"/>
    <n v="0"/>
    <n v="0"/>
    <n v="0"/>
    <n v="13"/>
    <n v="92.85714285714286"/>
    <n v="14"/>
  </r>
  <r>
    <s v="pot_handbook"/>
    <s v="gettingdoug"/>
    <m/>
    <m/>
    <m/>
    <m/>
    <m/>
    <m/>
    <m/>
    <m/>
    <s v="No"/>
    <n v="277"/>
    <m/>
    <m/>
    <x v="0"/>
    <d v="2019-09-25T03:56:12.000"/>
    <s v="Here's @ImYourKid and yours truly getting seriously Doug'd on &quot;@GettingDoug With High&quot; while talking weed history.… https://t.co/DMpRRS3kh2"/>
    <s v="https://twitter.com/i/web/status/1176706945916518401"/>
    <s v="twitter.com"/>
    <x v="0"/>
    <m/>
    <s v="http://pbs.twimg.com/profile_images/672284754499076097/0GfLtvGS_normal.jpg"/>
    <x v="162"/>
    <s v="https://twitter.com/#!/pot_handbook/status/1176706945916518401"/>
    <m/>
    <m/>
    <s v="1176706945916518401"/>
    <m/>
    <b v="0"/>
    <n v="0"/>
    <s v=""/>
    <b v="0"/>
    <s v="en"/>
    <m/>
    <s v=""/>
    <b v="0"/>
    <n v="0"/>
    <s v=""/>
    <s v="Twitter Web App"/>
    <b v="1"/>
    <s v="1176706945916518401"/>
    <s v="Tweet"/>
    <n v="0"/>
    <n v="0"/>
    <m/>
    <m/>
    <m/>
    <m/>
    <m/>
    <m/>
    <m/>
    <m/>
    <n v="2"/>
    <s v="3"/>
    <s v="3"/>
    <n v="0"/>
    <n v="0"/>
    <n v="1"/>
    <n v="6.25"/>
    <n v="0"/>
    <n v="0"/>
    <n v="15"/>
    <n v="93.75"/>
    <n v="16"/>
  </r>
  <r>
    <s v="pot_handbook"/>
    <s v="gettingdoug"/>
    <m/>
    <m/>
    <m/>
    <m/>
    <m/>
    <m/>
    <m/>
    <m/>
    <s v="No"/>
    <n v="278"/>
    <m/>
    <m/>
    <x v="0"/>
    <d v="2019-09-25T03:59:09.000"/>
    <s v="Here's @ImYourKid and yours truly getting seriously Doug'd on &quot;@GettingDoug With High&quot; while talking weed history.… https://t.co/sR57CBjyZD"/>
    <s v="https://twitter.com/i/web/status/1176707689046523904"/>
    <s v="twitter.com"/>
    <x v="0"/>
    <m/>
    <s v="http://pbs.twimg.com/profile_images/672284754499076097/0GfLtvGS_normal.jpg"/>
    <x v="163"/>
    <s v="https://twitter.com/#!/pot_handbook/status/1176707689046523904"/>
    <m/>
    <m/>
    <s v="1176707689046523904"/>
    <m/>
    <b v="0"/>
    <n v="0"/>
    <s v=""/>
    <b v="0"/>
    <s v="en"/>
    <m/>
    <s v=""/>
    <b v="0"/>
    <n v="0"/>
    <s v=""/>
    <s v="Twitter Web App"/>
    <b v="1"/>
    <s v="1176707689046523904"/>
    <s v="Tweet"/>
    <n v="0"/>
    <n v="0"/>
    <m/>
    <m/>
    <m/>
    <m/>
    <m/>
    <m/>
    <m/>
    <m/>
    <n v="2"/>
    <s v="3"/>
    <s v="3"/>
    <n v="0"/>
    <n v="0"/>
    <n v="1"/>
    <n v="6.25"/>
    <n v="0"/>
    <n v="0"/>
    <n v="15"/>
    <n v="93.75"/>
    <n v="16"/>
  </r>
  <r>
    <s v="pot_handbook"/>
    <s v="corralvalerie"/>
    <m/>
    <m/>
    <m/>
    <m/>
    <m/>
    <m/>
    <m/>
    <m/>
    <s v="No"/>
    <n v="279"/>
    <m/>
    <m/>
    <x v="0"/>
    <d v="2019-10-03T23:31:21.000"/>
    <s v="Left: Me (@pot_handbook) at @wammSantaCruz medical cannabis garden--circa 2015. _x000a__x000a_Right: @ImYourKid w/ @NonnaMarijuana and @CorralValerie from Bong Appetit _x000a__x000a_Find out how these 2 women + WAMM took down the DEA on our podcast &quot;Great Moments in Weed History&quot; https://t.co/c6Ikeu0fQo https://t.co/YtGYXLptkr"/>
    <s v="https://megaphone.link/SPM5479328420"/>
    <s v="megaphone.link"/>
    <x v="0"/>
    <s v="https://pbs.twimg.com/media/EF_aavwU0AAGIzU.jpg"/>
    <s v="https://pbs.twimg.com/media/EF_aavwU0AAGIzU.jpg"/>
    <x v="164"/>
    <s v="https://twitter.com/#!/pot_handbook/status/1179901783579062272"/>
    <m/>
    <m/>
    <s v="1179901783579062272"/>
    <m/>
    <b v="0"/>
    <n v="6"/>
    <s v=""/>
    <b v="0"/>
    <s v="en"/>
    <m/>
    <s v=""/>
    <b v="0"/>
    <n v="1"/>
    <s v=""/>
    <s v="Twitter Web App"/>
    <b v="0"/>
    <s v="1179901783579062272"/>
    <s v="Tweet"/>
    <n v="0"/>
    <n v="0"/>
    <m/>
    <m/>
    <m/>
    <m/>
    <m/>
    <m/>
    <m/>
    <m/>
    <n v="1"/>
    <s v="3"/>
    <s v="3"/>
    <m/>
    <m/>
    <m/>
    <m/>
    <m/>
    <m/>
    <m/>
    <m/>
    <m/>
  </r>
  <r>
    <s v="mgretailer"/>
    <s v="gla"/>
    <m/>
    <m/>
    <m/>
    <m/>
    <m/>
    <m/>
    <m/>
    <m/>
    <s v="No"/>
    <n v="280"/>
    <m/>
    <m/>
    <x v="0"/>
    <d v="2019-10-04T03:46:50.000"/>
    <s v="RT @ZoeWilder: Thursday❤️ @MakeandMary @NicoTortorella @petnesscbd @BloomFarmsCBD @gldleaf @Misstabstevens @JimBelushi @doubleblindmag @gla…"/>
    <m/>
    <m/>
    <x v="0"/>
    <m/>
    <s v="http://pbs.twimg.com/profile_images/1070102465247244288/yqx24qTM_normal.jpg"/>
    <x v="165"/>
    <s v="https://twitter.com/#!/mgretailer/status/1179966078950109185"/>
    <m/>
    <m/>
    <s v="1179966078950109185"/>
    <m/>
    <b v="0"/>
    <n v="0"/>
    <s v=""/>
    <b v="0"/>
    <s v="en"/>
    <m/>
    <s v=""/>
    <b v="0"/>
    <n v="1"/>
    <s v="1179864924123623424"/>
    <s v="Twitter Web App"/>
    <b v="0"/>
    <s v="1179864924123623424"/>
    <s v="Tweet"/>
    <n v="0"/>
    <n v="0"/>
    <m/>
    <m/>
    <m/>
    <m/>
    <m/>
    <m/>
    <m/>
    <m/>
    <n v="1"/>
    <s v="5"/>
    <s v="5"/>
    <m/>
    <m/>
    <m/>
    <m/>
    <m/>
    <m/>
    <m/>
    <m/>
    <m/>
  </r>
  <r>
    <s v="britneyultra"/>
    <s v="zoesaldana"/>
    <m/>
    <m/>
    <m/>
    <m/>
    <m/>
    <m/>
    <m/>
    <m/>
    <s v="No"/>
    <n v="290"/>
    <m/>
    <m/>
    <x v="0"/>
    <d v="2019-10-05T14:16:35.000"/>
    <s v="RT @zoesaldana: Human beings have been using cannabis for thousands of years. Yet it’s illegal in most of the world, including right here i…"/>
    <m/>
    <m/>
    <x v="0"/>
    <m/>
    <s v="http://pbs.twimg.com/profile_images/1180307487850815488/u_idW9gY_normal.jpg"/>
    <x v="166"/>
    <s v="https://twitter.com/#!/britneyultra/status/1180486947011284992"/>
    <m/>
    <m/>
    <s v="1180486947011284992"/>
    <m/>
    <b v="0"/>
    <n v="0"/>
    <s v=""/>
    <b v="0"/>
    <s v="en"/>
    <m/>
    <s v=""/>
    <b v="0"/>
    <n v="95"/>
    <s v="1176242238113771520"/>
    <s v="Twitter for iPhone"/>
    <b v="0"/>
    <s v="1176242238113771520"/>
    <s v="Tweet"/>
    <n v="0"/>
    <n v="0"/>
    <m/>
    <m/>
    <m/>
    <m/>
    <m/>
    <m/>
    <m/>
    <m/>
    <n v="1"/>
    <s v="1"/>
    <s v="1"/>
    <n v="1"/>
    <n v="4"/>
    <n v="1"/>
    <n v="4"/>
    <n v="0"/>
    <n v="0"/>
    <n v="23"/>
    <n v="92"/>
    <n v="25"/>
  </r>
  <r>
    <s v="inez992"/>
    <s v="zoesaldana"/>
    <m/>
    <m/>
    <m/>
    <m/>
    <m/>
    <m/>
    <m/>
    <m/>
    <s v="No"/>
    <n v="291"/>
    <m/>
    <m/>
    <x v="0"/>
    <d v="2019-10-05T23:15:19.000"/>
    <s v="RT @zoesaldana: Human beings have been using cannabis for thousands of years. Yet it’s illegal in most of the world, including right here i…"/>
    <m/>
    <m/>
    <x v="0"/>
    <m/>
    <s v="http://pbs.twimg.com/profile_images/1180343795738648576/lDEHjm3g_normal.jpg"/>
    <x v="167"/>
    <s v="https://twitter.com/#!/inez992/status/1180622523047825409"/>
    <m/>
    <m/>
    <s v="1180622523047825409"/>
    <m/>
    <b v="0"/>
    <n v="0"/>
    <s v=""/>
    <b v="0"/>
    <s v="en"/>
    <m/>
    <s v=""/>
    <b v="0"/>
    <n v="95"/>
    <s v="1176242238113771520"/>
    <s v="Twitter for iPhone"/>
    <b v="0"/>
    <s v="1176242238113771520"/>
    <s v="Tweet"/>
    <n v="0"/>
    <n v="0"/>
    <m/>
    <m/>
    <m/>
    <m/>
    <m/>
    <m/>
    <m/>
    <m/>
    <n v="1"/>
    <s v="1"/>
    <s v="1"/>
    <n v="1"/>
    <n v="4"/>
    <n v="1"/>
    <n v="4"/>
    <n v="0"/>
    <n v="0"/>
    <n v="23"/>
    <n v="92"/>
    <n v="25"/>
  </r>
  <r>
    <s v="alyssa_jezelle"/>
    <s v="zoesaldana"/>
    <m/>
    <m/>
    <m/>
    <m/>
    <m/>
    <m/>
    <m/>
    <m/>
    <s v="No"/>
    <n v="292"/>
    <m/>
    <m/>
    <x v="0"/>
    <d v="2019-10-06T14:40:51.000"/>
    <s v="RT @zoesaldana: Human beings have been using cannabis for thousands of years. Yet it’s illegal in most of the world, including right here i…"/>
    <m/>
    <m/>
    <x v="0"/>
    <m/>
    <s v="http://pbs.twimg.com/profile_images/1179175182788960256/afWEnDP5_normal.jpg"/>
    <x v="168"/>
    <s v="https://twitter.com/#!/alyssa_jezelle/status/1180855442471362561"/>
    <m/>
    <m/>
    <s v="1180855442471362561"/>
    <m/>
    <b v="0"/>
    <n v="0"/>
    <s v=""/>
    <b v="0"/>
    <s v="en"/>
    <m/>
    <s v=""/>
    <b v="0"/>
    <n v="96"/>
    <s v="1176242238113771520"/>
    <s v="Twitter for iPhone"/>
    <b v="0"/>
    <s v="1176242238113771520"/>
    <s v="Tweet"/>
    <n v="0"/>
    <n v="0"/>
    <m/>
    <m/>
    <m/>
    <m/>
    <m/>
    <m/>
    <m/>
    <m/>
    <n v="1"/>
    <s v="1"/>
    <s v="1"/>
    <n v="1"/>
    <n v="4"/>
    <n v="1"/>
    <n v="4"/>
    <n v="0"/>
    <n v="0"/>
    <n v="23"/>
    <n v="92"/>
    <n v="25"/>
  </r>
  <r>
    <s v="samtuthill"/>
    <s v="imyourkid"/>
    <m/>
    <m/>
    <m/>
    <m/>
    <m/>
    <m/>
    <m/>
    <m/>
    <s v="No"/>
    <n v="293"/>
    <m/>
    <m/>
    <x v="1"/>
    <d v="2019-10-08T22:34:39.000"/>
    <s v="@ImYourKid RIP Jasky. Such an amazing artist and human being."/>
    <m/>
    <m/>
    <x v="0"/>
    <m/>
    <s v="http://pbs.twimg.com/profile_images/1167863606173503488/vJeHzg2F_normal.jpg"/>
    <x v="169"/>
    <s v="https://twitter.com/#!/samtuthill/status/1181699452790288385"/>
    <m/>
    <m/>
    <s v="1181699452790288385"/>
    <s v="1181648089012150274"/>
    <b v="0"/>
    <n v="0"/>
    <s v="105347801"/>
    <b v="0"/>
    <s v="en"/>
    <m/>
    <s v=""/>
    <b v="0"/>
    <n v="0"/>
    <s v=""/>
    <s v="Twitter for iPhone"/>
    <b v="0"/>
    <s v="1181648089012150274"/>
    <s v="Tweet"/>
    <n v="0"/>
    <n v="0"/>
    <m/>
    <m/>
    <m/>
    <m/>
    <m/>
    <m/>
    <m/>
    <m/>
    <n v="1"/>
    <s v="4"/>
    <s v="4"/>
    <n v="1"/>
    <n v="10"/>
    <n v="1"/>
    <n v="10"/>
    <n v="0"/>
    <n v="0"/>
    <n v="8"/>
    <n v="80"/>
    <n v="10"/>
  </r>
  <r>
    <s v="toddcastpodcast"/>
    <s v="nonnamarijuana"/>
    <m/>
    <m/>
    <m/>
    <m/>
    <m/>
    <m/>
    <m/>
    <m/>
    <s v="No"/>
    <n v="294"/>
    <m/>
    <m/>
    <x v="0"/>
    <d v="2019-10-09T16:47:38.000"/>
    <s v="RT @pot_handbook: Left: Me (@pot_handbook) at @wammSantaCruz medical cannabis garden--circa 2015. _x000a__x000a_Right: @ImYourKid w/ @NonnaMarijuana an…"/>
    <m/>
    <m/>
    <x v="0"/>
    <m/>
    <s v="http://pbs.twimg.com/profile_images/955538458965032962/mlR0Mr3D_normal.jpg"/>
    <x v="170"/>
    <s v="https://twitter.com/#!/toddcastpodcast/status/1181974512381775872"/>
    <m/>
    <m/>
    <s v="1181974512381775872"/>
    <m/>
    <b v="0"/>
    <n v="0"/>
    <s v=""/>
    <b v="0"/>
    <s v="en"/>
    <m/>
    <s v=""/>
    <b v="0"/>
    <n v="2"/>
    <s v="1179901783579062272"/>
    <s v="Twitter for iPhone"/>
    <b v="0"/>
    <s v="1179901783579062272"/>
    <s v="Tweet"/>
    <n v="0"/>
    <n v="0"/>
    <m/>
    <m/>
    <m/>
    <m/>
    <m/>
    <m/>
    <m/>
    <m/>
    <n v="1"/>
    <s v="3"/>
    <s v="3"/>
    <m/>
    <m/>
    <m/>
    <m/>
    <m/>
    <m/>
    <m/>
    <m/>
    <m/>
  </r>
  <r>
    <s v="detroitdeedee"/>
    <s v="zoesaldana"/>
    <m/>
    <m/>
    <m/>
    <m/>
    <m/>
    <m/>
    <m/>
    <m/>
    <s v="No"/>
    <n v="298"/>
    <m/>
    <m/>
    <x v="0"/>
    <d v="2019-10-09T21:19:44.000"/>
    <s v="RT @zoesaldana: Human beings have been using cannabis for thousands of years. Yet it’s illegal in most of the world, including right here i…"/>
    <m/>
    <m/>
    <x v="0"/>
    <m/>
    <s v="http://pbs.twimg.com/profile_images/1175751112676335618/tncleKDU_normal.jpg"/>
    <x v="171"/>
    <s v="https://twitter.com/#!/detroitdeedee/status/1182042987548860417"/>
    <m/>
    <m/>
    <s v="1182042987548860417"/>
    <m/>
    <b v="0"/>
    <n v="0"/>
    <s v=""/>
    <b v="0"/>
    <s v="en"/>
    <m/>
    <s v=""/>
    <b v="0"/>
    <n v="97"/>
    <s v="1176242238113771520"/>
    <s v="Twitter for iPhone"/>
    <b v="0"/>
    <s v="1176242238113771520"/>
    <s v="Tweet"/>
    <n v="0"/>
    <n v="0"/>
    <m/>
    <m/>
    <m/>
    <m/>
    <m/>
    <m/>
    <m/>
    <m/>
    <n v="1"/>
    <s v="1"/>
    <s v="1"/>
    <n v="1"/>
    <n v="4"/>
    <n v="1"/>
    <n v="4"/>
    <n v="0"/>
    <n v="0"/>
    <n v="23"/>
    <n v="92"/>
    <n v="25"/>
  </r>
  <r>
    <s v="djmightymi"/>
    <s v="pot_handbook"/>
    <m/>
    <m/>
    <m/>
    <m/>
    <m/>
    <m/>
    <m/>
    <m/>
    <s v="No"/>
    <n v="299"/>
    <m/>
    <m/>
    <x v="0"/>
    <d v="2019-10-10T16:09:33.000"/>
    <s v="@Gabrus @ImYourKid @pot_handbook Cool name 😎"/>
    <m/>
    <m/>
    <x v="0"/>
    <m/>
    <s v="http://pbs.twimg.com/profile_images/1176160222286503936/Dvu12EVQ_normal.jpg"/>
    <x v="172"/>
    <s v="https://twitter.com/#!/djmightymi/status/1182327318116569088"/>
    <m/>
    <m/>
    <s v="1182327318116569088"/>
    <s v="1182327095046758402"/>
    <b v="0"/>
    <n v="0"/>
    <s v="145320485"/>
    <b v="0"/>
    <s v="en"/>
    <m/>
    <s v=""/>
    <b v="0"/>
    <n v="0"/>
    <s v=""/>
    <s v="Twitter for iPhone"/>
    <b v="0"/>
    <s v="1182327095046758402"/>
    <s v="Tweet"/>
    <n v="0"/>
    <n v="0"/>
    <m/>
    <m/>
    <m/>
    <m/>
    <m/>
    <m/>
    <m/>
    <m/>
    <n v="1"/>
    <s v="3"/>
    <s v="3"/>
    <m/>
    <m/>
    <m/>
    <m/>
    <m/>
    <m/>
    <m/>
    <m/>
    <m/>
  </r>
  <r>
    <s v="wwntfcd"/>
    <s v="pot_handbook"/>
    <m/>
    <m/>
    <m/>
    <m/>
    <m/>
    <m/>
    <m/>
    <m/>
    <s v="No"/>
    <n v="302"/>
    <m/>
    <m/>
    <x v="0"/>
    <d v="2019-10-10T16:09:42.000"/>
    <s v="RT @Gabrus: New #HighandMighty w. my boys @ImYourKid &amp;amp; @pot_handbook talking #CannabisHistory_x000a__x000a_https://t.co/Q9BXP9UVCy"/>
    <s v="https://headgum.com/high-and-mighty/228-cannabis-history-with-david-bienenstock-and-abdullah-saeed"/>
    <s v="headgum.com"/>
    <x v="5"/>
    <m/>
    <s v="http://pbs.twimg.com/profile_images/703321604567101440/984obsut_normal.jpg"/>
    <x v="173"/>
    <s v="https://twitter.com/#!/wwntfcd/status/1182327355026497536"/>
    <m/>
    <m/>
    <s v="1182327355026497536"/>
    <m/>
    <b v="0"/>
    <n v="0"/>
    <s v=""/>
    <b v="0"/>
    <s v="en"/>
    <m/>
    <s v=""/>
    <b v="0"/>
    <n v="0"/>
    <s v="1182327095046758402"/>
    <s v="Twitter for iPhone"/>
    <b v="0"/>
    <s v="1182327095046758402"/>
    <s v="Tweet"/>
    <n v="0"/>
    <n v="0"/>
    <m/>
    <m/>
    <m/>
    <m/>
    <m/>
    <m/>
    <m/>
    <m/>
    <n v="1"/>
    <s v="3"/>
    <s v="3"/>
    <m/>
    <m/>
    <m/>
    <m/>
    <m/>
    <m/>
    <m/>
    <m/>
    <m/>
  </r>
  <r>
    <s v="lkfuehrerjr"/>
    <s v="pot_handbook"/>
    <m/>
    <m/>
    <m/>
    <m/>
    <m/>
    <m/>
    <m/>
    <m/>
    <s v="No"/>
    <n v="305"/>
    <m/>
    <m/>
    <x v="0"/>
    <d v="2019-10-10T16:13:31.000"/>
    <s v="RT @Gabrus: New #HighandMighty w. my boys @ImYourKid &amp;amp; @pot_handbook talking #CannabisHistory_x000a__x000a_https://t.co/Q9BXP9UVCy"/>
    <s v="https://headgum.com/high-and-mighty/228-cannabis-history-with-david-bienenstock-and-abdullah-saeed"/>
    <s v="headgum.com"/>
    <x v="5"/>
    <m/>
    <s v="http://pbs.twimg.com/profile_images/1182298622899232771/61Fa_MH4_normal.jpg"/>
    <x v="174"/>
    <s v="https://twitter.com/#!/lkfuehrerjr/status/1182328313379000320"/>
    <m/>
    <m/>
    <s v="1182328313379000320"/>
    <m/>
    <b v="0"/>
    <n v="0"/>
    <s v=""/>
    <b v="0"/>
    <s v="en"/>
    <m/>
    <s v=""/>
    <b v="0"/>
    <n v="0"/>
    <s v="1182327095046758402"/>
    <s v="Twitter Web App"/>
    <b v="0"/>
    <s v="1182327095046758402"/>
    <s v="Tweet"/>
    <n v="0"/>
    <n v="0"/>
    <m/>
    <m/>
    <m/>
    <m/>
    <m/>
    <m/>
    <m/>
    <m/>
    <n v="1"/>
    <s v="3"/>
    <s v="3"/>
    <m/>
    <m/>
    <m/>
    <m/>
    <m/>
    <m/>
    <m/>
    <m/>
    <m/>
  </r>
  <r>
    <s v="headgum"/>
    <s v="pot_handbook"/>
    <m/>
    <m/>
    <m/>
    <m/>
    <m/>
    <m/>
    <m/>
    <m/>
    <s v="No"/>
    <n v="308"/>
    <m/>
    <m/>
    <x v="0"/>
    <d v="2019-10-10T16:14:19.000"/>
    <s v="RT @Gabrus: New #HighandMighty w. my boys @ImYourKid &amp;amp; @pot_handbook talking #CannabisHistory_x000a__x000a_https://t.co/Q9BXP9UVCy"/>
    <s v="https://headgum.com/high-and-mighty/228-cannabis-history-with-david-bienenstock-and-abdullah-saeed"/>
    <s v="headgum.com"/>
    <x v="5"/>
    <m/>
    <s v="http://pbs.twimg.com/profile_images/851543367716671489/2bEZ_jI1_normal.jpg"/>
    <x v="175"/>
    <s v="https://twitter.com/#!/headgum/status/1182328515074695168"/>
    <m/>
    <m/>
    <s v="1182328515074695168"/>
    <m/>
    <b v="0"/>
    <n v="0"/>
    <s v=""/>
    <b v="0"/>
    <s v="en"/>
    <m/>
    <s v=""/>
    <b v="0"/>
    <n v="0"/>
    <s v="1182327095046758402"/>
    <s v="Twitter Web App"/>
    <b v="0"/>
    <s v="1182327095046758402"/>
    <s v="Tweet"/>
    <n v="0"/>
    <n v="0"/>
    <m/>
    <m/>
    <m/>
    <m/>
    <m/>
    <m/>
    <m/>
    <m/>
    <n v="1"/>
    <s v="3"/>
    <s v="3"/>
    <m/>
    <m/>
    <m/>
    <m/>
    <m/>
    <m/>
    <m/>
    <m/>
    <m/>
  </r>
  <r>
    <s v="jacobfitzroy"/>
    <s v="pot_handbook"/>
    <m/>
    <m/>
    <m/>
    <m/>
    <m/>
    <m/>
    <m/>
    <m/>
    <s v="No"/>
    <n v="311"/>
    <m/>
    <m/>
    <x v="0"/>
    <d v="2019-10-10T16:56:16.000"/>
    <s v="@Gabrus @ImYourKid @pot_handbook @Gabrus I’m from San Diego. We called holding in the hit “ghosting”."/>
    <m/>
    <m/>
    <x v="0"/>
    <m/>
    <s v="http://pbs.twimg.com/profile_images/859864563092738050/Cff7fdEk_normal.jpg"/>
    <x v="176"/>
    <s v="https://twitter.com/#!/jacobfitzroy/status/1182339073400115200"/>
    <m/>
    <m/>
    <s v="1182339073400115200"/>
    <s v="1182327095046758402"/>
    <b v="0"/>
    <n v="1"/>
    <s v="145320485"/>
    <b v="0"/>
    <s v="en"/>
    <m/>
    <s v=""/>
    <b v="0"/>
    <n v="0"/>
    <s v=""/>
    <s v="Twitter for iPhone"/>
    <b v="0"/>
    <s v="1182327095046758402"/>
    <s v="Tweet"/>
    <n v="0"/>
    <n v="0"/>
    <m/>
    <m/>
    <m/>
    <m/>
    <m/>
    <m/>
    <m/>
    <m/>
    <n v="1"/>
    <s v="3"/>
    <s v="3"/>
    <m/>
    <m/>
    <m/>
    <m/>
    <m/>
    <m/>
    <m/>
    <m/>
    <m/>
  </r>
  <r>
    <s v="dooshbagazine"/>
    <s v="pot_handbook"/>
    <m/>
    <m/>
    <m/>
    <m/>
    <m/>
    <m/>
    <m/>
    <m/>
    <s v="No"/>
    <n v="314"/>
    <m/>
    <m/>
    <x v="0"/>
    <d v="2019-10-10T23:38:14.000"/>
    <s v="@Gabrus @ImYourKid @pot_handbook When the bowl’s done it’s kicked, beat, cashed, or “close to gross.”"/>
    <m/>
    <m/>
    <x v="0"/>
    <m/>
    <s v="http://abs.twimg.com/sticky/default_profile_images/default_profile_normal.png"/>
    <x v="177"/>
    <s v="https://twitter.com/#!/dooshbagazine/status/1182440230789505030"/>
    <m/>
    <m/>
    <s v="1182440230789505030"/>
    <s v="1182327095046758402"/>
    <b v="0"/>
    <n v="0"/>
    <s v="145320485"/>
    <b v="0"/>
    <s v="en"/>
    <m/>
    <s v=""/>
    <b v="0"/>
    <n v="0"/>
    <s v=""/>
    <s v="Twitter Web App"/>
    <b v="0"/>
    <s v="1182327095046758402"/>
    <s v="Tweet"/>
    <n v="0"/>
    <n v="0"/>
    <m/>
    <m/>
    <m/>
    <m/>
    <m/>
    <m/>
    <m/>
    <m/>
    <n v="1"/>
    <s v="3"/>
    <s v="3"/>
    <m/>
    <m/>
    <m/>
    <m/>
    <m/>
    <m/>
    <m/>
    <m/>
    <m/>
  </r>
  <r>
    <s v="ron_spaced"/>
    <s v="pot_handbook"/>
    <m/>
    <m/>
    <m/>
    <m/>
    <m/>
    <m/>
    <m/>
    <m/>
    <s v="No"/>
    <n v="317"/>
    <m/>
    <m/>
    <x v="0"/>
    <d v="2019-10-11T01:35:03.000"/>
    <s v="RT @Gabrus: New #HighandMighty w. my boys @ImYourKid &amp;amp; @pot_handbook talking #CannabisHistory_x000a__x000a_https://t.co/Q9BXP9UVCy"/>
    <s v="https://headgum.com/high-and-mighty/228-cannabis-history-with-david-bienenstock-and-abdullah-saeed"/>
    <s v="headgum.com"/>
    <x v="5"/>
    <m/>
    <s v="http://pbs.twimg.com/profile_images/1157663021365436416/CPSL_-Du_normal.jpg"/>
    <x v="178"/>
    <s v="https://twitter.com/#!/ron_spaced/status/1182469630994124805"/>
    <m/>
    <m/>
    <s v="1182469630994124805"/>
    <m/>
    <b v="0"/>
    <n v="0"/>
    <s v=""/>
    <b v="0"/>
    <s v="en"/>
    <m/>
    <s v=""/>
    <b v="0"/>
    <n v="4"/>
    <s v="1182327095046758402"/>
    <s v="Twitter for Android"/>
    <b v="0"/>
    <s v="1182327095046758402"/>
    <s v="Tweet"/>
    <n v="0"/>
    <n v="0"/>
    <m/>
    <m/>
    <m/>
    <m/>
    <m/>
    <m/>
    <m/>
    <m/>
    <n v="1"/>
    <s v="3"/>
    <s v="3"/>
    <m/>
    <m/>
    <m/>
    <m/>
    <m/>
    <m/>
    <m/>
    <m/>
    <m/>
  </r>
  <r>
    <s v="heresaprotip"/>
    <s v="pot_handbook"/>
    <m/>
    <m/>
    <m/>
    <m/>
    <m/>
    <m/>
    <m/>
    <m/>
    <s v="No"/>
    <n v="320"/>
    <m/>
    <m/>
    <x v="0"/>
    <d v="2019-10-11T14:10:40.000"/>
    <s v="@Gabrus @ImYourKid @pot_handbook We called smoking getting “perved” and the little hole in the pipe was a “choke”"/>
    <m/>
    <m/>
    <x v="0"/>
    <m/>
    <s v="http://pbs.twimg.com/profile_images/572633552958840832/cOMACaJ3_normal.jpeg"/>
    <x v="179"/>
    <s v="https://twitter.com/#!/heresaprotip/status/1182659784635490304"/>
    <m/>
    <m/>
    <s v="1182659784635490304"/>
    <s v="1182327095046758402"/>
    <b v="0"/>
    <n v="1"/>
    <s v="145320485"/>
    <b v="0"/>
    <s v="en"/>
    <m/>
    <s v=""/>
    <b v="0"/>
    <n v="0"/>
    <s v=""/>
    <s v="Twitter for iPhone"/>
    <b v="0"/>
    <s v="1182327095046758402"/>
    <s v="Tweet"/>
    <n v="0"/>
    <n v="0"/>
    <m/>
    <m/>
    <m/>
    <m/>
    <m/>
    <m/>
    <m/>
    <m/>
    <n v="1"/>
    <s v="3"/>
    <s v="3"/>
    <m/>
    <m/>
    <m/>
    <m/>
    <m/>
    <m/>
    <m/>
    <m/>
    <m/>
  </r>
  <r>
    <s v="dutchmass"/>
    <s v="pot_handbook"/>
    <m/>
    <m/>
    <m/>
    <m/>
    <m/>
    <m/>
    <m/>
    <m/>
    <s v="No"/>
    <n v="323"/>
    <m/>
    <m/>
    <x v="0"/>
    <d v="2019-10-11T14:16:06.000"/>
    <s v="@Gabrus @ImYourKid @pot_handbook If we want to meet up it’s “burn one?” or “want to put something in the air?”"/>
    <m/>
    <m/>
    <x v="0"/>
    <m/>
    <s v="http://pbs.twimg.com/profile_images/1173993443594592257/GOWlT-ND_normal.jpg"/>
    <x v="180"/>
    <s v="https://twitter.com/#!/dutchmass/status/1182661152142254080"/>
    <m/>
    <m/>
    <s v="1182661152142254080"/>
    <s v="1182327095046758402"/>
    <b v="0"/>
    <n v="1"/>
    <s v="145320485"/>
    <b v="0"/>
    <s v="en"/>
    <m/>
    <s v=""/>
    <b v="0"/>
    <n v="0"/>
    <s v=""/>
    <s v="Twitter for iPhone"/>
    <b v="0"/>
    <s v="1182327095046758402"/>
    <s v="Tweet"/>
    <n v="0"/>
    <n v="0"/>
    <m/>
    <m/>
    <m/>
    <m/>
    <m/>
    <m/>
    <m/>
    <m/>
    <n v="1"/>
    <s v="3"/>
    <s v="3"/>
    <m/>
    <m/>
    <m/>
    <m/>
    <m/>
    <m/>
    <m/>
    <m/>
    <m/>
  </r>
  <r>
    <s v="nikkiallenpoe"/>
    <s v="imyourkid"/>
    <m/>
    <m/>
    <m/>
    <m/>
    <m/>
    <m/>
    <m/>
    <m/>
    <s v="No"/>
    <n v="326"/>
    <m/>
    <m/>
    <x v="0"/>
    <d v="2019-10-11T15:42:13.000"/>
    <s v="Proud that decriminalization in #Philly has been honored as a @gmiwhpodcast. Have a listen. Special thanks to @ImYourKid who was on the scene that day https://t.co/q5ghv0hZ5r"/>
    <s v="https://twitter.com/gmiwhpodcast/status/1182657332091727874"/>
    <s v="twitter.com"/>
    <x v="6"/>
    <m/>
    <s v="http://pbs.twimg.com/profile_images/1177385733960720384/gtOJZzDD_normal.jpg"/>
    <x v="181"/>
    <s v="https://twitter.com/#!/nikkiallenpoe/status/1182682823775391747"/>
    <m/>
    <m/>
    <s v="1182682823775391747"/>
    <m/>
    <b v="0"/>
    <n v="0"/>
    <s v=""/>
    <b v="1"/>
    <s v="en"/>
    <m/>
    <s v="1182657332091727874"/>
    <b v="0"/>
    <n v="0"/>
    <s v=""/>
    <s v="Twitter for iPhone"/>
    <b v="0"/>
    <s v="1182682823775391747"/>
    <s v="Tweet"/>
    <n v="0"/>
    <n v="0"/>
    <m/>
    <m/>
    <m/>
    <m/>
    <m/>
    <m/>
    <m/>
    <m/>
    <n v="1"/>
    <s v="4"/>
    <s v="4"/>
    <m/>
    <m/>
    <m/>
    <m/>
    <m/>
    <m/>
    <m/>
    <m/>
    <m/>
  </r>
  <r>
    <s v="frostypeaches"/>
    <s v="pot_handbook"/>
    <m/>
    <m/>
    <m/>
    <m/>
    <m/>
    <m/>
    <m/>
    <m/>
    <s v="No"/>
    <n v="328"/>
    <m/>
    <m/>
    <x v="0"/>
    <d v="2019-10-11T15:43:45.000"/>
    <s v="@Gabrus @ImYourKid @pot_handbook Before movies I’m always trying to time out edibles and then I end up crying at the beauty of ANY movie 😂"/>
    <m/>
    <m/>
    <x v="0"/>
    <m/>
    <s v="http://pbs.twimg.com/profile_images/1184648239938785283/iyxz8yYU_normal.jpg"/>
    <x v="182"/>
    <s v="https://twitter.com/#!/frostypeaches/status/1182683210741776386"/>
    <m/>
    <m/>
    <s v="1182683210741776386"/>
    <s v="1182327095046758402"/>
    <b v="0"/>
    <n v="2"/>
    <s v="145320485"/>
    <b v="0"/>
    <s v="en"/>
    <m/>
    <s v=""/>
    <b v="0"/>
    <n v="0"/>
    <s v=""/>
    <s v="Twitter for iPhone"/>
    <b v="0"/>
    <s v="1182327095046758402"/>
    <s v="Tweet"/>
    <n v="0"/>
    <n v="0"/>
    <m/>
    <m/>
    <m/>
    <m/>
    <m/>
    <m/>
    <m/>
    <m/>
    <n v="1"/>
    <s v="3"/>
    <s v="3"/>
    <m/>
    <m/>
    <m/>
    <m/>
    <m/>
    <m/>
    <m/>
    <m/>
    <m/>
  </r>
  <r>
    <s v="gabrus"/>
    <s v="frostypeaches"/>
    <m/>
    <m/>
    <m/>
    <m/>
    <m/>
    <m/>
    <m/>
    <m/>
    <s v="Yes"/>
    <n v="331"/>
    <m/>
    <m/>
    <x v="1"/>
    <d v="2019-10-11T16:07:18.000"/>
    <s v="@frostypeaches @ImYourKid @pot_handbook VERY relatable"/>
    <m/>
    <m/>
    <x v="0"/>
    <m/>
    <s v="http://pbs.twimg.com/profile_images/697195172925304832/t5nik0jk_normal.jpg"/>
    <x v="183"/>
    <s v="https://twitter.com/#!/gabrus/status/1182689136735424513"/>
    <m/>
    <m/>
    <s v="1182689136735424513"/>
    <s v="1182683210741776386"/>
    <b v="0"/>
    <n v="1"/>
    <s v="23168962"/>
    <b v="0"/>
    <s v="en"/>
    <m/>
    <s v=""/>
    <b v="0"/>
    <n v="0"/>
    <s v=""/>
    <s v="Twitter for iPhone"/>
    <b v="0"/>
    <s v="1182683210741776386"/>
    <s v="Tweet"/>
    <n v="0"/>
    <n v="0"/>
    <m/>
    <m/>
    <m/>
    <m/>
    <m/>
    <m/>
    <m/>
    <m/>
    <n v="1"/>
    <s v="3"/>
    <s v="3"/>
    <n v="0"/>
    <n v="0"/>
    <n v="0"/>
    <n v="0"/>
    <n v="0"/>
    <n v="0"/>
    <n v="5"/>
    <n v="100"/>
    <n v="5"/>
  </r>
  <r>
    <s v="stillill1187"/>
    <s v="pot_handbook"/>
    <m/>
    <m/>
    <m/>
    <m/>
    <m/>
    <m/>
    <m/>
    <m/>
    <s v="No"/>
    <n v="332"/>
    <m/>
    <m/>
    <x v="0"/>
    <d v="2019-10-11T20:10:03.000"/>
    <s v="@Gabrus @ImYourKid @pot_handbook My slang: a “dollar holler”- those $1 Arizona iced tea cans. We’d smoke blunts and then go get those iced teas for our cotton mouth. Cheap and lotsa liquid. You can holler at your boy to get one if you’re too couchlocked- and they’re only a dollar!"/>
    <m/>
    <m/>
    <x v="0"/>
    <m/>
    <s v="http://pbs.twimg.com/profile_images/1060605387219656704/i_EpXqyR_normal.jpg"/>
    <x v="184"/>
    <s v="https://twitter.com/#!/stillill1187/status/1182750227197026306"/>
    <m/>
    <m/>
    <s v="1182750227197026306"/>
    <s v="1182327095046758402"/>
    <b v="0"/>
    <n v="1"/>
    <s v="145320485"/>
    <b v="0"/>
    <s v="en"/>
    <m/>
    <s v=""/>
    <b v="0"/>
    <n v="0"/>
    <s v=""/>
    <s v="Twitter for iPhone"/>
    <b v="0"/>
    <s v="1182327095046758402"/>
    <s v="Tweet"/>
    <n v="0"/>
    <n v="0"/>
    <m/>
    <m/>
    <m/>
    <m/>
    <m/>
    <m/>
    <m/>
    <m/>
    <n v="1"/>
    <s v="3"/>
    <s v="3"/>
    <m/>
    <m/>
    <m/>
    <m/>
    <m/>
    <m/>
    <m/>
    <m/>
    <m/>
  </r>
  <r>
    <s v="ftmb_podcast"/>
    <s v="pot_handbook"/>
    <m/>
    <m/>
    <m/>
    <m/>
    <m/>
    <m/>
    <m/>
    <m/>
    <s v="No"/>
    <n v="335"/>
    <m/>
    <m/>
    <x v="0"/>
    <d v="2019-10-11T23:08:41.000"/>
    <s v="@Gabrus @ImYourKid @pot_handbook Smoking = gypse, gypsy, or gypsin. In Ohio but imported from LA"/>
    <m/>
    <m/>
    <x v="0"/>
    <m/>
    <s v="http://pbs.twimg.com/profile_images/872968392835293187/Eed7aj2A_normal.jpg"/>
    <x v="185"/>
    <s v="https://twitter.com/#!/ftmb_podcast/status/1182795183903166464"/>
    <m/>
    <m/>
    <s v="1182795183903166464"/>
    <s v="1182327095046758402"/>
    <b v="0"/>
    <n v="1"/>
    <s v="145320485"/>
    <b v="0"/>
    <s v="en"/>
    <m/>
    <s v=""/>
    <b v="0"/>
    <n v="0"/>
    <s v=""/>
    <s v="Twitter for Android"/>
    <b v="0"/>
    <s v="1182327095046758402"/>
    <s v="Tweet"/>
    <n v="0"/>
    <n v="0"/>
    <m/>
    <m/>
    <m/>
    <m/>
    <m/>
    <m/>
    <m/>
    <m/>
    <n v="1"/>
    <s v="3"/>
    <s v="3"/>
    <m/>
    <m/>
    <m/>
    <m/>
    <m/>
    <m/>
    <m/>
    <m/>
    <m/>
  </r>
  <r>
    <s v="freedomisgreen"/>
    <s v="imyourkid"/>
    <m/>
    <m/>
    <m/>
    <m/>
    <m/>
    <m/>
    <m/>
    <m/>
    <s v="No"/>
    <n v="338"/>
    <m/>
    <m/>
    <x v="0"/>
    <d v="2019-10-12T13:12:34.000"/>
    <s v="via @ImYourKid = &quot;Great Moments in Weed History&quot; podcast about how we smoked #marijuana at the Liberty Bell...and then decriminalized Philly :) https://t.co/VJAbt1QMnW"/>
    <s v="https://cms.megaphone.fm/channel/SPM3190486670?selected=SPM4708096140"/>
    <s v="megaphone.fm"/>
    <x v="7"/>
    <m/>
    <s v="http://pbs.twimg.com/profile_images/2604086615/5pi5yaikfi858vajej1b_normal.jpeg"/>
    <x v="186"/>
    <s v="https://twitter.com/#!/freedomisgreen/status/1183007551996215298"/>
    <m/>
    <m/>
    <s v="1183007551996215298"/>
    <m/>
    <b v="0"/>
    <n v="1"/>
    <s v=""/>
    <b v="0"/>
    <s v="en"/>
    <m/>
    <s v=""/>
    <b v="0"/>
    <n v="0"/>
    <s v=""/>
    <s v="Twitter Web App"/>
    <b v="0"/>
    <s v="1183007551996215298"/>
    <s v="Tweet"/>
    <n v="0"/>
    <n v="0"/>
    <m/>
    <m/>
    <m/>
    <m/>
    <m/>
    <m/>
    <m/>
    <m/>
    <n v="1"/>
    <s v="4"/>
    <s v="4"/>
    <n v="2"/>
    <n v="9.523809523809524"/>
    <n v="1"/>
    <n v="4.761904761904762"/>
    <n v="0"/>
    <n v="0"/>
    <n v="18"/>
    <n v="85.71428571428571"/>
    <n v="21"/>
  </r>
  <r>
    <s v="jdiaz103169"/>
    <s v="zoesaldana"/>
    <m/>
    <m/>
    <m/>
    <m/>
    <m/>
    <m/>
    <m/>
    <m/>
    <s v="No"/>
    <n v="339"/>
    <m/>
    <m/>
    <x v="0"/>
    <d v="2019-10-12T21:30:04.000"/>
    <s v="RT @zoesaldana: Human beings have been using cannabis for thousands of years. Yet it’s illegal in most of the world, including right here i…"/>
    <m/>
    <m/>
    <x v="0"/>
    <m/>
    <s v="http://pbs.twimg.com/profile_images/1178688209808773121/BBD4k1b5_normal.jpg"/>
    <x v="187"/>
    <s v="https://twitter.com/#!/jdiaz103169/status/1183132753082105856"/>
    <m/>
    <m/>
    <s v="1183132753082105856"/>
    <m/>
    <b v="0"/>
    <n v="0"/>
    <s v=""/>
    <b v="0"/>
    <s v="en"/>
    <m/>
    <s v=""/>
    <b v="0"/>
    <n v="98"/>
    <s v="1176242238113771520"/>
    <s v="Twitter for iPhone"/>
    <b v="0"/>
    <s v="1176242238113771520"/>
    <s v="Tweet"/>
    <n v="0"/>
    <n v="0"/>
    <m/>
    <m/>
    <m/>
    <m/>
    <m/>
    <m/>
    <m/>
    <m/>
    <n v="1"/>
    <s v="1"/>
    <s v="1"/>
    <n v="1"/>
    <n v="4"/>
    <n v="1"/>
    <n v="4"/>
    <n v="0"/>
    <n v="0"/>
    <n v="23"/>
    <n v="92"/>
    <n v="25"/>
  </r>
  <r>
    <s v="trezz718"/>
    <s v="pot_handbook"/>
    <m/>
    <m/>
    <m/>
    <m/>
    <m/>
    <m/>
    <m/>
    <m/>
    <s v="No"/>
    <n v="340"/>
    <m/>
    <m/>
    <x v="0"/>
    <d v="2019-10-12T22:00:05.000"/>
    <s v="@Gabrus @ImYourKid @pot_handbook Kimchee is what what we used to call it with my Korean boyz back in college."/>
    <m/>
    <m/>
    <x v="0"/>
    <m/>
    <s v="http://abs.twimg.com/sticky/default_profile_images/default_profile_normal.png"/>
    <x v="188"/>
    <s v="https://twitter.com/#!/trezz718/status/1183140306230894593"/>
    <m/>
    <m/>
    <s v="1183140306230894593"/>
    <s v="1182327095046758402"/>
    <b v="0"/>
    <n v="1"/>
    <s v="145320485"/>
    <b v="0"/>
    <s v="en"/>
    <m/>
    <s v=""/>
    <b v="0"/>
    <n v="0"/>
    <s v=""/>
    <s v="Twitter Web App"/>
    <b v="0"/>
    <s v="1182327095046758402"/>
    <s v="Tweet"/>
    <n v="0"/>
    <n v="0"/>
    <m/>
    <m/>
    <m/>
    <m/>
    <m/>
    <m/>
    <m/>
    <m/>
    <n v="1"/>
    <s v="3"/>
    <s v="3"/>
    <m/>
    <m/>
    <m/>
    <m/>
    <m/>
    <m/>
    <m/>
    <m/>
    <m/>
  </r>
  <r>
    <s v="robertabertric1"/>
    <s v="cannabisencyclo"/>
    <m/>
    <m/>
    <m/>
    <m/>
    <m/>
    <m/>
    <m/>
    <m/>
    <s v="No"/>
    <n v="343"/>
    <m/>
    <m/>
    <x v="0"/>
    <d v="2019-10-13T16:32:53.000"/>
    <s v="Really miss having a legit cannabis culinary show @ImYourKid @CannabisEncyclo I learned so much from y'all!"/>
    <m/>
    <m/>
    <x v="0"/>
    <m/>
    <s v="http://abs.twimg.com/sticky/default_profile_images/default_profile_normal.png"/>
    <x v="189"/>
    <s v="https://twitter.com/#!/robertabertric1/status/1183420351881121799"/>
    <m/>
    <m/>
    <s v="1183420351881121799"/>
    <m/>
    <b v="0"/>
    <n v="0"/>
    <s v=""/>
    <b v="0"/>
    <s v="en"/>
    <m/>
    <s v=""/>
    <b v="0"/>
    <n v="0"/>
    <s v=""/>
    <s v="Twitter for Android"/>
    <b v="0"/>
    <s v="1183420351881121799"/>
    <s v="Tweet"/>
    <n v="0"/>
    <n v="0"/>
    <m/>
    <m/>
    <m/>
    <m/>
    <m/>
    <m/>
    <m/>
    <m/>
    <n v="1"/>
    <s v="4"/>
    <s v="4"/>
    <n v="0"/>
    <n v="0"/>
    <n v="1"/>
    <n v="6.25"/>
    <n v="0"/>
    <n v="0"/>
    <n v="15"/>
    <n v="93.75"/>
    <n v="16"/>
  </r>
  <r>
    <s v="even_pete"/>
    <s v="imtooeffinghigh"/>
    <m/>
    <m/>
    <m/>
    <m/>
    <m/>
    <m/>
    <m/>
    <m/>
    <s v="No"/>
    <n v="345"/>
    <m/>
    <m/>
    <x v="0"/>
    <d v="2019-10-16T03:12:48.000"/>
    <s v="@Jmazz1111 It'd be great to hear @ImYourKid &amp;amp; @pot_handbook of @gmiwhpodcast make their own great moments on @imtooeffinghigh"/>
    <m/>
    <m/>
    <x v="0"/>
    <m/>
    <s v="http://pbs.twimg.com/profile_images/974048391020908545/Sjv1mYtG_normal.jpg"/>
    <x v="190"/>
    <s v="https://twitter.com/#!/even_pete/status/1184306167348191232"/>
    <m/>
    <m/>
    <s v="1184306167348191232"/>
    <m/>
    <b v="0"/>
    <n v="2"/>
    <s v="43936408"/>
    <b v="0"/>
    <s v="en"/>
    <m/>
    <s v=""/>
    <b v="0"/>
    <n v="0"/>
    <s v=""/>
    <s v="Twitter for Android"/>
    <b v="0"/>
    <s v="1184306167348191232"/>
    <s v="Tweet"/>
    <n v="0"/>
    <n v="0"/>
    <m/>
    <m/>
    <m/>
    <m/>
    <m/>
    <m/>
    <m/>
    <m/>
    <n v="1"/>
    <s v="3"/>
    <s v="3"/>
    <m/>
    <m/>
    <m/>
    <m/>
    <m/>
    <m/>
    <m/>
    <m/>
    <m/>
  </r>
  <r>
    <s v="elisemcd420"/>
    <s v="nonnamarijuana"/>
    <m/>
    <m/>
    <m/>
    <m/>
    <m/>
    <m/>
    <m/>
    <m/>
    <s v="No"/>
    <n v="351"/>
    <m/>
    <m/>
    <x v="0"/>
    <d v="2019-10-04T01:28:23.000"/>
    <s v="RT @pot_handbook: Left: Me (@pot_handbook) at @wammSantaCruz medical cannabis garden--circa 2015. _x000a__x000a_Right: @ImYourKid w/ @NonnaMarijuana an…"/>
    <m/>
    <m/>
    <x v="0"/>
    <m/>
    <s v="http://pbs.twimg.com/profile_images/892980444781621248/vWEVTogP_normal.jpg"/>
    <x v="191"/>
    <s v="https://twitter.com/#!/elisemcd420/status/1179931237936291840"/>
    <m/>
    <m/>
    <s v="1179931237936291840"/>
    <m/>
    <b v="0"/>
    <n v="0"/>
    <s v=""/>
    <b v="0"/>
    <s v="en"/>
    <m/>
    <s v=""/>
    <b v="0"/>
    <n v="1"/>
    <s v="1179901783579062272"/>
    <s v="Twitter for iPhone"/>
    <b v="0"/>
    <s v="1179901783579062272"/>
    <s v="Tweet"/>
    <n v="0"/>
    <n v="0"/>
    <m/>
    <m/>
    <m/>
    <m/>
    <m/>
    <m/>
    <m/>
    <m/>
    <n v="1"/>
    <s v="3"/>
    <s v="3"/>
    <m/>
    <m/>
    <m/>
    <m/>
    <m/>
    <m/>
    <m/>
    <m/>
    <m/>
  </r>
  <r>
    <s v="elisemcd420"/>
    <s v="civilized_life"/>
    <m/>
    <m/>
    <m/>
    <m/>
    <m/>
    <m/>
    <m/>
    <m/>
    <s v="No"/>
    <n v="355"/>
    <m/>
    <m/>
    <x v="0"/>
    <d v="2019-10-16T14:55:23.000"/>
    <s v="@thealicemoon @thepitchshow @JordanHarbinger @WeedWeekNews @alexhalperin @bruvs @Civilized_Life @gmiwhpodcast Great Moments in Weed History! With @ImYourKid &amp;amp; @pot_handbook"/>
    <m/>
    <m/>
    <x v="0"/>
    <m/>
    <s v="http://pbs.twimg.com/profile_images/892980444781621248/vWEVTogP_normal.jpg"/>
    <x v="192"/>
    <s v="https://twitter.com/#!/elisemcd420/status/1184482979550154752"/>
    <m/>
    <m/>
    <s v="1184482979550154752"/>
    <s v="1184269558892265472"/>
    <b v="0"/>
    <n v="5"/>
    <s v="3064245746"/>
    <b v="0"/>
    <s v="en"/>
    <m/>
    <s v=""/>
    <b v="0"/>
    <n v="0"/>
    <s v=""/>
    <s v="Twitter for iPhone"/>
    <b v="0"/>
    <s v="1184269558892265472"/>
    <s v="Tweet"/>
    <n v="0"/>
    <n v="0"/>
    <m/>
    <m/>
    <m/>
    <m/>
    <m/>
    <m/>
    <m/>
    <m/>
    <n v="1"/>
    <s v="3"/>
    <s v="5"/>
    <m/>
    <m/>
    <m/>
    <m/>
    <m/>
    <m/>
    <m/>
    <m/>
    <m/>
  </r>
  <r>
    <s v="elisemcd420"/>
    <s v="dougbenson"/>
    <m/>
    <m/>
    <m/>
    <m/>
    <m/>
    <m/>
    <m/>
    <m/>
    <s v="No"/>
    <n v="362"/>
    <m/>
    <m/>
    <x v="0"/>
    <d v="2019-09-25T22:53:53.000"/>
    <s v="RT @gmiwhpodcast: Make sure to catch @ImYourKid and @pot_handbook talking about _x000a_our show on @DougBenson’s #GettingDougwithHigh podcast thi…"/>
    <m/>
    <m/>
    <x v="8"/>
    <m/>
    <s v="http://pbs.twimg.com/profile_images/892980444781621248/vWEVTogP_normal.jpg"/>
    <x v="193"/>
    <s v="https://twitter.com/#!/elisemcd420/status/1176993250621571072"/>
    <m/>
    <m/>
    <s v="1176993250621571072"/>
    <m/>
    <b v="0"/>
    <n v="0"/>
    <s v=""/>
    <b v="0"/>
    <s v="en"/>
    <m/>
    <s v=""/>
    <b v="0"/>
    <n v="0"/>
    <s v="1176983817367752706"/>
    <s v="Twitter Web App"/>
    <b v="0"/>
    <s v="1176983817367752706"/>
    <s v="Tweet"/>
    <n v="0"/>
    <n v="0"/>
    <m/>
    <m/>
    <m/>
    <m/>
    <m/>
    <m/>
    <m/>
    <m/>
    <n v="1"/>
    <s v="3"/>
    <s v="3"/>
    <n v="0"/>
    <n v="0"/>
    <n v="0"/>
    <n v="0"/>
    <n v="0"/>
    <n v="0"/>
    <n v="19"/>
    <n v="100"/>
    <n v="19"/>
  </r>
  <r>
    <s v="mazedaakter2"/>
    <s v="zoesaldana"/>
    <m/>
    <m/>
    <m/>
    <m/>
    <m/>
    <m/>
    <m/>
    <m/>
    <s v="No"/>
    <n v="371"/>
    <m/>
    <m/>
    <x v="0"/>
    <d v="2019-10-17T14:40:42.000"/>
    <s v="RT @zoesaldana: Human beings have been using cannabis for thousands of years. Yet it’s illegal in most of the world, including right here i…"/>
    <m/>
    <m/>
    <x v="0"/>
    <m/>
    <s v="http://pbs.twimg.com/profile_images/1183788931554467841/zpc90Bwk_normal.jpg"/>
    <x v="194"/>
    <s v="https://twitter.com/#!/mazedaakter2/status/1184841670380183555"/>
    <m/>
    <m/>
    <s v="1184841670380183555"/>
    <m/>
    <b v="0"/>
    <n v="0"/>
    <s v=""/>
    <b v="0"/>
    <s v="en"/>
    <m/>
    <s v=""/>
    <b v="0"/>
    <n v="103"/>
    <s v="1176242238113771520"/>
    <s v="Twitter Web App"/>
    <b v="0"/>
    <s v="1176242238113771520"/>
    <s v="Tweet"/>
    <n v="0"/>
    <n v="0"/>
    <m/>
    <m/>
    <m/>
    <m/>
    <m/>
    <m/>
    <m/>
    <m/>
    <n v="1"/>
    <s v="1"/>
    <s v="1"/>
    <n v="1"/>
    <n v="4"/>
    <n v="1"/>
    <n v="4"/>
    <n v="0"/>
    <n v="0"/>
    <n v="23"/>
    <n v="92"/>
    <n v="25"/>
  </r>
  <r>
    <s v="96584400b"/>
    <s v="imyourkid"/>
    <m/>
    <m/>
    <m/>
    <m/>
    <m/>
    <m/>
    <m/>
    <m/>
    <s v="No"/>
    <n v="372"/>
    <m/>
    <m/>
    <x v="0"/>
    <d v="2019-10-17T18:13:50.000"/>
    <s v="I was out by Canters deli yesterday. I saw a snack truck outside the supreme store. Then I had a thought what about a dispensary on wheels store, then I thought about an all cannabis food truck! @ImYourKid"/>
    <m/>
    <m/>
    <x v="0"/>
    <m/>
    <s v="http://abs.twimg.com/sticky/default_profile_images/default_profile_normal.png"/>
    <x v="195"/>
    <s v="https://twitter.com/#!/96584400b/status/1184895309836509184"/>
    <m/>
    <m/>
    <s v="1184895309836509184"/>
    <m/>
    <b v="0"/>
    <n v="0"/>
    <s v=""/>
    <b v="0"/>
    <s v="en"/>
    <m/>
    <s v=""/>
    <b v="0"/>
    <n v="0"/>
    <s v=""/>
    <s v="Twitter Web App"/>
    <b v="0"/>
    <s v="1184895309836509184"/>
    <s v="Tweet"/>
    <n v="0"/>
    <n v="0"/>
    <m/>
    <m/>
    <m/>
    <m/>
    <m/>
    <m/>
    <m/>
    <m/>
    <n v="1"/>
    <s v="4"/>
    <s v="4"/>
    <n v="1"/>
    <n v="2.6315789473684212"/>
    <n v="0"/>
    <n v="0"/>
    <n v="0"/>
    <n v="0"/>
    <n v="37"/>
    <n v="97.36842105263158"/>
    <n v="38"/>
  </r>
  <r>
    <s v="celestiedbestie"/>
    <s v="gmiwhpodcast"/>
    <m/>
    <m/>
    <m/>
    <m/>
    <m/>
    <m/>
    <m/>
    <m/>
    <s v="No"/>
    <n v="373"/>
    <m/>
    <m/>
    <x v="0"/>
    <d v="2019-10-17T20:44:57.000"/>
    <s v="@ImYourKid @gmiwhpodcast This is the content I'm looking for"/>
    <m/>
    <m/>
    <x v="0"/>
    <m/>
    <s v="http://pbs.twimg.com/profile_images/1181766013676711936/zTtGLiff_normal.jpg"/>
    <x v="196"/>
    <s v="https://twitter.com/#!/celestiedbestie/status/1184933339481817088"/>
    <m/>
    <m/>
    <s v="1184933339481817088"/>
    <s v="1184931848755040256"/>
    <b v="0"/>
    <n v="0"/>
    <s v="105347801"/>
    <b v="0"/>
    <s v="en"/>
    <m/>
    <s v=""/>
    <b v="0"/>
    <n v="0"/>
    <s v=""/>
    <s v="Twitter Web App"/>
    <b v="0"/>
    <s v="1184931848755040256"/>
    <s v="Tweet"/>
    <n v="0"/>
    <n v="0"/>
    <m/>
    <m/>
    <m/>
    <m/>
    <m/>
    <m/>
    <m/>
    <m/>
    <n v="1"/>
    <s v="4"/>
    <s v="3"/>
    <m/>
    <m/>
    <m/>
    <m/>
    <m/>
    <m/>
    <m/>
    <m/>
    <m/>
  </r>
  <r>
    <s v="groovyshally"/>
    <s v="zoesaldana"/>
    <m/>
    <m/>
    <m/>
    <m/>
    <m/>
    <m/>
    <m/>
    <m/>
    <s v="No"/>
    <n v="375"/>
    <m/>
    <m/>
    <x v="0"/>
    <d v="2019-10-18T08:14:16.000"/>
    <s v="RT @zoesaldana: Human beings have been using cannabis for thousands of years. Yet it’s illegal in most of the world, including right here i…"/>
    <m/>
    <m/>
    <x v="0"/>
    <m/>
    <s v="http://pbs.twimg.com/profile_images/1182377972482752514/u_3VDckI_normal.jpg"/>
    <x v="197"/>
    <s v="https://twitter.com/#!/groovyshally/status/1185106811713515520"/>
    <m/>
    <m/>
    <s v="1185106811713515520"/>
    <m/>
    <b v="0"/>
    <n v="0"/>
    <s v=""/>
    <b v="0"/>
    <s v="en"/>
    <m/>
    <s v=""/>
    <b v="0"/>
    <n v="103"/>
    <s v="1176242238113771520"/>
    <s v="Twitter for iPhone"/>
    <b v="0"/>
    <s v="1176242238113771520"/>
    <s v="Tweet"/>
    <n v="0"/>
    <n v="0"/>
    <m/>
    <m/>
    <m/>
    <m/>
    <m/>
    <m/>
    <m/>
    <m/>
    <n v="1"/>
    <s v="2"/>
    <s v="1"/>
    <n v="1"/>
    <n v="4"/>
    <n v="1"/>
    <n v="4"/>
    <n v="0"/>
    <n v="0"/>
    <n v="23"/>
    <n v="92"/>
    <n v="25"/>
  </r>
  <r>
    <s v="groovyshally"/>
    <s v="beseofficial"/>
    <m/>
    <m/>
    <m/>
    <m/>
    <m/>
    <m/>
    <m/>
    <m/>
    <s v="No"/>
    <n v="376"/>
    <m/>
    <m/>
    <x v="0"/>
    <d v="2019-10-18T08:17:51.000"/>
    <s v="@zoesaldana @ImYourKid @beseofficial people need to be healed, _x000a_the world needs it 💚"/>
    <m/>
    <m/>
    <x v="0"/>
    <m/>
    <s v="http://pbs.twimg.com/profile_images/1182377972482752514/u_3VDckI_normal.jpg"/>
    <x v="198"/>
    <s v="https://twitter.com/#!/groovyshally/status/1185107712977190912"/>
    <m/>
    <m/>
    <s v="1185107712977190912"/>
    <s v="1176242238113771520"/>
    <b v="0"/>
    <n v="0"/>
    <s v="102278356"/>
    <b v="0"/>
    <s v="en"/>
    <m/>
    <s v=""/>
    <b v="0"/>
    <n v="0"/>
    <s v=""/>
    <s v="Twitter for iPhone"/>
    <b v="0"/>
    <s v="1176242238113771520"/>
    <s v="Tweet"/>
    <n v="0"/>
    <n v="0"/>
    <m/>
    <m/>
    <m/>
    <m/>
    <m/>
    <m/>
    <m/>
    <m/>
    <n v="1"/>
    <s v="2"/>
    <s v="2"/>
    <m/>
    <m/>
    <m/>
    <m/>
    <m/>
    <m/>
    <m/>
    <m/>
    <m/>
  </r>
  <r>
    <s v="pppaly"/>
    <s v="zoesaldana"/>
    <m/>
    <m/>
    <m/>
    <m/>
    <m/>
    <m/>
    <m/>
    <m/>
    <s v="No"/>
    <n v="379"/>
    <m/>
    <m/>
    <x v="0"/>
    <d v="2019-10-18T08:24:39.000"/>
    <s v="RT @zoesaldana: Human beings have been using cannabis for thousands of years. Yet it’s illegal in most of the world, including right here i…"/>
    <m/>
    <m/>
    <x v="0"/>
    <m/>
    <s v="http://pbs.twimg.com/profile_images/864454653848592384/6tYRaY6v_normal.jpg"/>
    <x v="199"/>
    <s v="https://twitter.com/#!/pppaly/status/1185109423674445824"/>
    <m/>
    <m/>
    <s v="1185109423674445824"/>
    <m/>
    <b v="0"/>
    <n v="0"/>
    <s v=""/>
    <b v="0"/>
    <s v="en"/>
    <m/>
    <s v=""/>
    <b v="0"/>
    <n v="103"/>
    <s v="1176242238113771520"/>
    <s v="Twitter for Android"/>
    <b v="0"/>
    <s v="1176242238113771520"/>
    <s v="Tweet"/>
    <n v="0"/>
    <n v="0"/>
    <m/>
    <m/>
    <m/>
    <m/>
    <m/>
    <m/>
    <m/>
    <m/>
    <n v="1"/>
    <s v="1"/>
    <s v="1"/>
    <n v="1"/>
    <n v="4"/>
    <n v="1"/>
    <n v="4"/>
    <n v="0"/>
    <n v="0"/>
    <n v="23"/>
    <n v="92"/>
    <n v="25"/>
  </r>
  <r>
    <s v="mazzkhaos"/>
    <s v="zoesaldana"/>
    <m/>
    <m/>
    <m/>
    <m/>
    <m/>
    <m/>
    <m/>
    <m/>
    <s v="No"/>
    <n v="380"/>
    <m/>
    <m/>
    <x v="0"/>
    <d v="2019-10-18T14:16:13.000"/>
    <s v="RT @zoesaldana: Human beings have been using cannabis for thousands of years. Yet it’s illegal in most of the world, including right here i…"/>
    <m/>
    <m/>
    <x v="0"/>
    <m/>
    <s v="http://pbs.twimg.com/profile_images/1170512704487903232/VCNNbMse_normal.jpg"/>
    <x v="200"/>
    <s v="https://twitter.com/#!/mazzkhaos/status/1185197898100690944"/>
    <m/>
    <m/>
    <s v="1185197898100690944"/>
    <m/>
    <b v="0"/>
    <n v="0"/>
    <s v=""/>
    <b v="0"/>
    <s v="en"/>
    <m/>
    <s v=""/>
    <b v="0"/>
    <n v="103"/>
    <s v="1176242238113771520"/>
    <s v="Twitter for iPhone"/>
    <b v="0"/>
    <s v="1176242238113771520"/>
    <s v="Tweet"/>
    <n v="0"/>
    <n v="0"/>
    <m/>
    <m/>
    <m/>
    <m/>
    <m/>
    <m/>
    <m/>
    <m/>
    <n v="1"/>
    <s v="1"/>
    <s v="1"/>
    <n v="1"/>
    <n v="4"/>
    <n v="1"/>
    <n v="4"/>
    <n v="0"/>
    <n v="0"/>
    <n v="23"/>
    <n v="92"/>
    <n v="25"/>
  </r>
  <r>
    <s v="ssssss2knocks"/>
    <s v="imyourkid"/>
    <m/>
    <m/>
    <m/>
    <m/>
    <m/>
    <m/>
    <m/>
    <m/>
    <s v="No"/>
    <n v="381"/>
    <m/>
    <m/>
    <x v="0"/>
    <d v="2019-10-26T13:52:12.000"/>
    <s v="@WillyT_Ribbs @ImYourKid lol that’s awesome but tRob"/>
    <m/>
    <m/>
    <x v="0"/>
    <m/>
    <s v="http://pbs.twimg.com/profile_images/604299847533920256/rqNlXlHE_normal.jpg"/>
    <x v="201"/>
    <s v="https://twitter.com/#!/ssssss2knocks/status/1188090957197119488"/>
    <m/>
    <m/>
    <s v="1188090957197119488"/>
    <s v="1187861899293147138"/>
    <b v="0"/>
    <n v="1"/>
    <s v="369305907"/>
    <b v="0"/>
    <s v="en"/>
    <m/>
    <s v=""/>
    <b v="0"/>
    <n v="0"/>
    <s v=""/>
    <s v="Twitter for iPhone"/>
    <b v="0"/>
    <s v="1187861899293147138"/>
    <s v="Tweet"/>
    <n v="0"/>
    <n v="0"/>
    <m/>
    <m/>
    <m/>
    <m/>
    <m/>
    <m/>
    <m/>
    <m/>
    <n v="1"/>
    <s v="4"/>
    <s v="4"/>
    <m/>
    <m/>
    <m/>
    <m/>
    <m/>
    <m/>
    <m/>
    <m/>
    <m/>
  </r>
  <r>
    <s v="willyt_ribbs"/>
    <s v="imyourkid"/>
    <m/>
    <m/>
    <m/>
    <m/>
    <m/>
    <m/>
    <m/>
    <m/>
    <s v="No"/>
    <n v="383"/>
    <m/>
    <m/>
    <x v="0"/>
    <d v="2019-10-25T22:42:00.000"/>
    <s v="😂😂 shit made my day, right on! @ImYourKid https://t.co/ZrTOGcgILa"/>
    <m/>
    <m/>
    <x v="0"/>
    <s v="https://pbs.twimg.com/ext_tw_video_thumb/1187861836483514368/pu/img/6kzN-y7g_K6WW2LN.jpg"/>
    <s v="https://pbs.twimg.com/ext_tw_video_thumb/1187861836483514368/pu/img/6kzN-y7g_K6WW2LN.jpg"/>
    <x v="202"/>
    <s v="https://twitter.com/#!/willyt_ribbs/status/1187861899293147138"/>
    <m/>
    <m/>
    <s v="1187861899293147138"/>
    <m/>
    <b v="0"/>
    <n v="0"/>
    <s v=""/>
    <b v="0"/>
    <s v="en"/>
    <m/>
    <s v=""/>
    <b v="0"/>
    <n v="0"/>
    <s v=""/>
    <s v="Twitter for iPhone"/>
    <b v="0"/>
    <s v="1187861899293147138"/>
    <s v="Tweet"/>
    <n v="0"/>
    <n v="0"/>
    <s v="-86.348441,39.631677 _x000a_-86.348441,39.927448 _x000a_-85.937404,39.927448 _x000a_-85.937404,39.631677"/>
    <s v="United States"/>
    <s v="US"/>
    <s v="Indianapolis, IN"/>
    <s v="018929347840059e"/>
    <s v="Indianapolis"/>
    <s v="city"/>
    <s v="https://api.twitter.com/1.1/geo/id/018929347840059e.json"/>
    <n v="1"/>
    <s v="4"/>
    <s v="4"/>
    <n v="1"/>
    <n v="14.285714285714286"/>
    <n v="1"/>
    <n v="14.285714285714286"/>
    <n v="0"/>
    <n v="0"/>
    <n v="5"/>
    <n v="71.42857142857143"/>
    <n v="7"/>
  </r>
  <r>
    <s v="chocolatemommy_"/>
    <s v="willyt_ribbs"/>
    <m/>
    <m/>
    <m/>
    <m/>
    <m/>
    <m/>
    <m/>
    <m/>
    <s v="No"/>
    <n v="384"/>
    <m/>
    <m/>
    <x v="0"/>
    <d v="2019-10-26T13:56:08.000"/>
    <s v="RT @WillyT_Ribbs: 😂😂 shit made my day, right on! @ImYourKid https://t.co/ZrTOGcgILa"/>
    <m/>
    <m/>
    <x v="0"/>
    <s v="https://pbs.twimg.com/ext_tw_video_thumb/1187861836483514368/pu/img/6kzN-y7g_K6WW2LN.jpg"/>
    <s v="https://pbs.twimg.com/ext_tw_video_thumb/1187861836483514368/pu/img/6kzN-y7g_K6WW2LN.jpg"/>
    <x v="203"/>
    <s v="https://twitter.com/#!/chocolatemommy_/status/1188091947161923585"/>
    <m/>
    <m/>
    <s v="1188091947161923585"/>
    <m/>
    <b v="0"/>
    <n v="0"/>
    <s v=""/>
    <b v="0"/>
    <s v="en"/>
    <m/>
    <s v=""/>
    <b v="0"/>
    <n v="1"/>
    <s v="1187861899293147138"/>
    <s v="Twitter for iPhone"/>
    <b v="0"/>
    <s v="1187861899293147138"/>
    <s v="Tweet"/>
    <n v="0"/>
    <n v="0"/>
    <m/>
    <m/>
    <m/>
    <m/>
    <m/>
    <m/>
    <m/>
    <m/>
    <n v="1"/>
    <s v="4"/>
    <s v="4"/>
    <m/>
    <m/>
    <m/>
    <m/>
    <m/>
    <m/>
    <m/>
    <m/>
    <m/>
  </r>
  <r>
    <s v="warrenbobrow1"/>
    <s v="gla"/>
    <m/>
    <m/>
    <m/>
    <m/>
    <m/>
    <m/>
    <m/>
    <m/>
    <s v="No"/>
    <n v="386"/>
    <m/>
    <m/>
    <x v="0"/>
    <d v="2019-10-06T01:20:01.000"/>
    <s v="RT @ZoeWilder: Thursday❤️ @MakeandMary @NicoTortorella @petnesscbd @BloomFarmsCBD @gldleaf @Misstabstevens @JimBelushi @doubleblindmag @gla…"/>
    <m/>
    <m/>
    <x v="0"/>
    <m/>
    <s v="http://pbs.twimg.com/profile_images/1177223890508091392/SyDUtQTI_normal.jpg"/>
    <x v="204"/>
    <s v="https://twitter.com/#!/warrenbobrow1/status/1180653908709896192"/>
    <m/>
    <m/>
    <s v="1180653908709896192"/>
    <m/>
    <b v="0"/>
    <n v="0"/>
    <s v=""/>
    <b v="0"/>
    <s v="en"/>
    <m/>
    <s v=""/>
    <b v="0"/>
    <n v="2"/>
    <s v="1179864924123623424"/>
    <s v="Twitter for iPhone"/>
    <b v="0"/>
    <s v="1179864924123623424"/>
    <s v="Tweet"/>
    <n v="0"/>
    <n v="0"/>
    <m/>
    <m/>
    <m/>
    <m/>
    <m/>
    <m/>
    <m/>
    <m/>
    <n v="1"/>
    <s v="5"/>
    <s v="5"/>
    <m/>
    <m/>
    <m/>
    <m/>
    <m/>
    <m/>
    <m/>
    <m/>
    <m/>
  </r>
  <r>
    <s v="zoewilder"/>
    <s v="gmiwhpodcast"/>
    <m/>
    <m/>
    <m/>
    <m/>
    <m/>
    <m/>
    <m/>
    <m/>
    <s v="No"/>
    <n v="403"/>
    <m/>
    <m/>
    <x v="0"/>
    <d v="2019-10-03T14:11:01.000"/>
    <s v="RT @gmiwhpodcast: On New Year's Eve 2016, Zach “Jesus Hands” Fernandez risked his life to change two letters on the world's most iconic sig…"/>
    <m/>
    <m/>
    <x v="0"/>
    <m/>
    <s v="http://pbs.twimg.com/profile_images/1117607772495859712/-L3WTOfT_normal.png"/>
    <x v="205"/>
    <s v="https://twitter.com/#!/zoewilder/status/1179760772517257216"/>
    <m/>
    <m/>
    <s v="1179760772517257216"/>
    <m/>
    <b v="0"/>
    <n v="0"/>
    <s v=""/>
    <b v="0"/>
    <s v="en"/>
    <m/>
    <s v=""/>
    <b v="0"/>
    <n v="2"/>
    <s v="1179753918735233030"/>
    <s v="Twitter for iPhone"/>
    <b v="0"/>
    <s v="1179753918735233030"/>
    <s v="Tweet"/>
    <n v="0"/>
    <n v="0"/>
    <m/>
    <m/>
    <m/>
    <m/>
    <m/>
    <m/>
    <m/>
    <m/>
    <n v="2"/>
    <s v="5"/>
    <s v="3"/>
    <n v="0"/>
    <n v="0"/>
    <n v="0"/>
    <n v="0"/>
    <n v="0"/>
    <n v="0"/>
    <n v="24"/>
    <n v="100"/>
    <n v="24"/>
  </r>
  <r>
    <s v="warrenbobrow1"/>
    <s v="canna_media"/>
    <m/>
    <m/>
    <m/>
    <m/>
    <m/>
    <m/>
    <m/>
    <m/>
    <s v="No"/>
    <n v="411"/>
    <m/>
    <m/>
    <x v="0"/>
    <d v="2019-10-27T13:54:59.000"/>
    <s v="RT @pinballdreams: @VinnieChant @pot_handbook @ImYourKid @RanDieselJay @davidrdowns @badlin @leland_rad @gmiwhpodcast @canna_media continue…"/>
    <m/>
    <m/>
    <x v="0"/>
    <m/>
    <s v="http://pbs.twimg.com/profile_images/1177223890508091392/SyDUtQTI_normal.jpg"/>
    <x v="206"/>
    <s v="https://twitter.com/#!/warrenbobrow1/status/1188454045507375105"/>
    <m/>
    <m/>
    <s v="1188454045507375105"/>
    <m/>
    <b v="0"/>
    <n v="0"/>
    <s v=""/>
    <b v="0"/>
    <s v="en"/>
    <m/>
    <s v=""/>
    <b v="0"/>
    <n v="0"/>
    <s v="1187555933838168064"/>
    <s v="Twitter for iPhone"/>
    <b v="0"/>
    <s v="1187555933838168064"/>
    <s v="Tweet"/>
    <n v="0"/>
    <n v="0"/>
    <m/>
    <m/>
    <m/>
    <m/>
    <m/>
    <m/>
    <m/>
    <m/>
    <n v="1"/>
    <s v="5"/>
    <s v="5"/>
    <m/>
    <m/>
    <m/>
    <m/>
    <m/>
    <m/>
    <m/>
    <m/>
    <m/>
  </r>
  <r>
    <s v="gmiwhpodcast"/>
    <s v="applepodcasts"/>
    <m/>
    <m/>
    <m/>
    <m/>
    <m/>
    <m/>
    <m/>
    <m/>
    <s v="No"/>
    <n v="421"/>
    <m/>
    <m/>
    <x v="0"/>
    <d v="2019-09-06T16:00:31.000"/>
    <s v="The season premiere of @gmiwhpodcast dropped this week! Ever wonder what @BarackObama was like as a pakalolo-smoking teen? @ImYourKid &amp;amp; @pot_handbook tell the story of Barry's time in the legendarily weed-friendly Choom Gang. Listen in @ApplePodcasts: https://t.co/BvE85LOBb3 https://t.co/4tUcO2qNJK"/>
    <s v="https://podcasts.apple.com/us/podcast/great-moments-in-weed-history/id1350064353?i=1000448671319"/>
    <s v="apple.com"/>
    <x v="0"/>
    <s v="https://pbs.twimg.com/media/EDywTrwW4AEDQvr.png"/>
    <s v="https://pbs.twimg.com/media/EDywTrwW4AEDQvr.png"/>
    <x v="207"/>
    <s v="https://twitter.com/#!/gmiwhpodcast/status/1170003857600131074"/>
    <m/>
    <m/>
    <s v="1170003857600131074"/>
    <m/>
    <b v="0"/>
    <n v="0"/>
    <s v=""/>
    <b v="0"/>
    <s v="en"/>
    <m/>
    <s v=""/>
    <b v="0"/>
    <n v="0"/>
    <s v=""/>
    <s v="Hootsuite Inc."/>
    <b v="0"/>
    <s v="1170003857600131074"/>
    <s v="Tweet"/>
    <n v="0"/>
    <n v="0"/>
    <m/>
    <m/>
    <m/>
    <m/>
    <m/>
    <m/>
    <m/>
    <m/>
    <n v="1"/>
    <s v="3"/>
    <s v="3"/>
    <n v="3"/>
    <n v="7.894736842105263"/>
    <n v="1"/>
    <n v="2.6315789473684212"/>
    <n v="0"/>
    <n v="0"/>
    <n v="34"/>
    <n v="89.47368421052632"/>
    <n v="38"/>
  </r>
  <r>
    <s v="spoke_media"/>
    <s v="applepodcasts"/>
    <m/>
    <m/>
    <m/>
    <m/>
    <m/>
    <m/>
    <m/>
    <m/>
    <s v="No"/>
    <n v="422"/>
    <m/>
    <m/>
    <x v="0"/>
    <d v="2019-09-06T20:59:19.000"/>
    <s v="The season premiere of @gmiwhpodcast dropped this week! Ever wonder what @BarackObama was like as a pakalolo-smoking teen? @ImYourKid &amp;amp; @pot_handbook_x000a_tell the story of Barry's time in the legendarily weed-friendly Choom Gang. Listen in @ApplePodcasts: https://t.co/Kufr5AQqQ7 https://t.co/fO26XZo0Hd"/>
    <s v="https://podcasts.apple.com/us/podcast/great-moments-in-weed-history/id1350064353?i=1000448671319"/>
    <s v="apple.com"/>
    <x v="0"/>
    <s v="https://pbs.twimg.com/media/EDz0rziXUAI5M4_.png"/>
    <s v="https://pbs.twimg.com/media/EDz0rziXUAI5M4_.png"/>
    <x v="208"/>
    <s v="https://twitter.com/#!/spoke_media/status/1170079050309734401"/>
    <m/>
    <m/>
    <s v="1170079050309734401"/>
    <m/>
    <b v="0"/>
    <n v="0"/>
    <s v=""/>
    <b v="0"/>
    <s v="en"/>
    <m/>
    <s v=""/>
    <b v="0"/>
    <n v="0"/>
    <s v=""/>
    <s v="Twitter Web App"/>
    <b v="0"/>
    <s v="1170079050309734401"/>
    <s v="Tweet"/>
    <n v="0"/>
    <n v="0"/>
    <m/>
    <m/>
    <m/>
    <m/>
    <m/>
    <m/>
    <m/>
    <m/>
    <n v="2"/>
    <s v="3"/>
    <s v="3"/>
    <n v="3"/>
    <n v="7.894736842105263"/>
    <n v="1"/>
    <n v="2.6315789473684212"/>
    <n v="0"/>
    <n v="0"/>
    <n v="34"/>
    <n v="89.47368421052632"/>
    <n v="38"/>
  </r>
  <r>
    <s v="spoke_media"/>
    <s v="applepodcasts"/>
    <m/>
    <m/>
    <m/>
    <m/>
    <m/>
    <m/>
    <m/>
    <m/>
    <s v="No"/>
    <n v="423"/>
    <m/>
    <m/>
    <x v="0"/>
    <d v="2019-09-10T19:30:13.000"/>
    <s v="So what did you think of the @gmiwhpodcast Season 2 premiere? @imyourkid and @pot_handbook tell the story of @BarackObama, who was a member of The Choom Gang at his upscale private college prep academy in Hawaii. Listen in @applepodcasts: https://t.co/ELaVmwwyeD https://t.co/13ewdHh294"/>
    <s v="https://podcasts.apple.com/us/podcast/barack-obamas-weed-years/id1350064353?i=1000448671319"/>
    <s v="apple.com"/>
    <x v="0"/>
    <s v="https://pbs.twimg.com/media/EEIGqWaUYAEs1Dw.jpg"/>
    <s v="https://pbs.twimg.com/media/EEIGqWaUYAEs1Dw.jpg"/>
    <x v="209"/>
    <s v="https://twitter.com/#!/spoke_media/status/1171506180960579588"/>
    <m/>
    <m/>
    <s v="1171506180960579588"/>
    <m/>
    <b v="0"/>
    <n v="0"/>
    <s v=""/>
    <b v="0"/>
    <s v="en"/>
    <m/>
    <s v=""/>
    <b v="0"/>
    <n v="0"/>
    <s v=""/>
    <s v="Hootsuite Inc."/>
    <b v="0"/>
    <s v="1171506180960579588"/>
    <s v="Tweet"/>
    <n v="0"/>
    <n v="0"/>
    <m/>
    <m/>
    <m/>
    <m/>
    <m/>
    <m/>
    <m/>
    <m/>
    <n v="2"/>
    <s v="3"/>
    <s v="3"/>
    <n v="1"/>
    <n v="2.5641025641025643"/>
    <n v="0"/>
    <n v="0"/>
    <n v="0"/>
    <n v="0"/>
    <n v="38"/>
    <n v="97.43589743589743"/>
    <n v="39"/>
  </r>
  <r>
    <s v="gmiwhpodcast"/>
    <s v="barackobama"/>
    <m/>
    <m/>
    <m/>
    <m/>
    <m/>
    <m/>
    <m/>
    <m/>
    <s v="No"/>
    <n v="424"/>
    <m/>
    <m/>
    <x v="0"/>
    <d v="2019-08-22T15:05:57.000"/>
    <s v="Big news! We're back w/ Season 2, now part of the @spoke_media family. @imyourkid &amp;amp; @pot_handbook educate &amp;amp; entertain with stories like _x000a_@BarackObama's Choom Gang &amp;amp; how the Hollywood sign became Hollyweed. Hear a trailer &amp;amp; subscribe now, ep 1 drops 9/5: https://t.co/3pdXtcihon https://t.co/dhBsLc3F60"/>
    <s v="https://megaphone.link/SPM8388699515"/>
    <s v="megaphone.link"/>
    <x v="0"/>
    <s v="https://pbs.twimg.com/media/EClT9VAXYAABt3y.jpg"/>
    <s v="https://pbs.twimg.com/media/EClT9VAXYAABt3y.jpg"/>
    <x v="210"/>
    <s v="https://twitter.com/#!/gmiwhpodcast/status/1164554306927898624"/>
    <m/>
    <m/>
    <s v="1164554306927898624"/>
    <m/>
    <b v="0"/>
    <n v="12"/>
    <s v=""/>
    <b v="0"/>
    <s v="en"/>
    <m/>
    <s v=""/>
    <b v="0"/>
    <n v="5"/>
    <s v=""/>
    <s v="Twitter Web App"/>
    <b v="0"/>
    <s v="1164554306927898624"/>
    <s v="Retweet"/>
    <n v="0"/>
    <n v="0"/>
    <m/>
    <m/>
    <m/>
    <m/>
    <m/>
    <m/>
    <m/>
    <m/>
    <n v="2"/>
    <s v="3"/>
    <s v="3"/>
    <m/>
    <m/>
    <m/>
    <m/>
    <m/>
    <m/>
    <m/>
    <m/>
    <m/>
  </r>
  <r>
    <s v="spoke_media"/>
    <s v="barackobama"/>
    <m/>
    <m/>
    <m/>
    <m/>
    <m/>
    <m/>
    <m/>
    <m/>
    <s v="No"/>
    <n v="431"/>
    <m/>
    <m/>
    <x v="0"/>
    <d v="2019-09-05T19:01:23.000"/>
    <s v="The Season 2 premiere of @gmiwhpodcast, from Spoke, is out now! Ever wonder what @BarackObama was like as a pakalolo-smoking teenager in Hawaii? @ImYourKid &amp;amp; @pot_handbook dug deep into Barry's time in the legendarily weed-friendly Choom Gang. Listen: https://t.co/7huHwOKfXH https://t.co/bZDVrrbGIt"/>
    <s v="https://megaphone.link/SPM2258453106"/>
    <s v="megaphone.link"/>
    <x v="0"/>
    <s v="https://pbs.twimg.com/ext_tw_video_thumb/1169686088895684609/pu/img/tv0LsN6TkXjzikDH.jpg"/>
    <s v="https://pbs.twimg.com/ext_tw_video_thumb/1169686088895684609/pu/img/tv0LsN6TkXjzikDH.jpg"/>
    <x v="211"/>
    <s v="https://twitter.com/#!/spoke_media/status/1169686982664040448"/>
    <m/>
    <m/>
    <s v="1169686982664040448"/>
    <m/>
    <b v="0"/>
    <n v="0"/>
    <s v=""/>
    <b v="0"/>
    <s v="en"/>
    <m/>
    <s v=""/>
    <b v="0"/>
    <n v="0"/>
    <s v=""/>
    <s v="Hootsuite Inc."/>
    <b v="0"/>
    <s v="1169686982664040448"/>
    <s v="Tweet"/>
    <n v="0"/>
    <n v="0"/>
    <m/>
    <m/>
    <m/>
    <m/>
    <m/>
    <m/>
    <m/>
    <m/>
    <n v="4"/>
    <s v="3"/>
    <s v="3"/>
    <m/>
    <m/>
    <m/>
    <m/>
    <m/>
    <m/>
    <m/>
    <m/>
    <m/>
  </r>
  <r>
    <s v="spoke_media"/>
    <s v="barackobama"/>
    <m/>
    <m/>
    <m/>
    <m/>
    <m/>
    <m/>
    <m/>
    <m/>
    <s v="No"/>
    <n v="433"/>
    <m/>
    <m/>
    <x v="0"/>
    <d v="2019-09-07T19:10:05.000"/>
    <s v="RT @gmiwhpodcast: The season premiere of @gmiwhpodcast dropped this week! Ever wonder what @BarackObama was like as a pakalolo-smoking teen…"/>
    <m/>
    <m/>
    <x v="0"/>
    <m/>
    <s v="http://pbs.twimg.com/profile_images/1119017262776770560/b0ghKk2c_normal.png"/>
    <x v="212"/>
    <s v="https://twitter.com/#!/spoke_media/status/1170413949105430528"/>
    <m/>
    <m/>
    <s v="1170413949105430528"/>
    <m/>
    <b v="0"/>
    <n v="0"/>
    <s v=""/>
    <b v="0"/>
    <s v="en"/>
    <m/>
    <s v=""/>
    <b v="0"/>
    <n v="0"/>
    <s v="1170003857600131074"/>
    <s v="Twitter for iPhone"/>
    <b v="0"/>
    <s v="1170003857600131074"/>
    <s v="Tweet"/>
    <n v="0"/>
    <n v="0"/>
    <m/>
    <m/>
    <m/>
    <m/>
    <m/>
    <m/>
    <m/>
    <m/>
    <n v="4"/>
    <s v="3"/>
    <s v="3"/>
    <m/>
    <m/>
    <m/>
    <m/>
    <m/>
    <m/>
    <m/>
    <m/>
    <m/>
  </r>
  <r>
    <s v="weare_campfire"/>
    <s v="imtooeffinghigh"/>
    <m/>
    <m/>
    <m/>
    <m/>
    <m/>
    <m/>
    <m/>
    <m/>
    <s v="Yes"/>
    <n v="435"/>
    <m/>
    <m/>
    <x v="0"/>
    <d v="2019-09-17T16:25:03.000"/>
    <s v=".@ImYourKid (@gmiwhpodcast) joins @Jmazz1111 and DJ Blue Dream on this week's @imtooeffinghigh. Listen now:… https://t.co/VxYwynuuKg"/>
    <s v="https://twitter.com/i/web/status/1173996295859703808"/>
    <s v="twitter.com"/>
    <x v="0"/>
    <m/>
    <s v="http://pbs.twimg.com/profile_images/978374385533796352/L6O3bvoK_normal.jpg"/>
    <x v="213"/>
    <s v="https://twitter.com/#!/weare_campfire/status/1173996295859703808"/>
    <m/>
    <m/>
    <s v="1173996295859703808"/>
    <m/>
    <b v="0"/>
    <n v="0"/>
    <s v=""/>
    <b v="0"/>
    <s v="en"/>
    <m/>
    <s v=""/>
    <b v="0"/>
    <n v="0"/>
    <s v=""/>
    <s v="Hootsuite Inc."/>
    <b v="1"/>
    <s v="1173996295859703808"/>
    <s v="Tweet"/>
    <n v="0"/>
    <n v="0"/>
    <m/>
    <m/>
    <m/>
    <m/>
    <m/>
    <m/>
    <m/>
    <m/>
    <n v="1"/>
    <s v="3"/>
    <s v="3"/>
    <m/>
    <m/>
    <m/>
    <m/>
    <m/>
    <m/>
    <m/>
    <m/>
    <m/>
  </r>
  <r>
    <s v="imtooeffinghigh"/>
    <s v="jmazz1111"/>
    <m/>
    <m/>
    <m/>
    <m/>
    <m/>
    <m/>
    <m/>
    <m/>
    <s v="No"/>
    <n v="436"/>
    <m/>
    <m/>
    <x v="0"/>
    <d v="2019-09-17T16:37:19.000"/>
    <s v="RT @WeAre_Campfire: .@ImYourKid (@gmiwhpodcast) joins @Jmazz1111 and DJ Blue Dream on this week's @imtooeffinghigh. Listen now: https://t.c…"/>
    <m/>
    <m/>
    <x v="0"/>
    <m/>
    <s v="http://pbs.twimg.com/profile_images/1116800639198060549/sl3M3Xu5_normal.png"/>
    <x v="214"/>
    <s v="https://twitter.com/#!/imtooeffinghigh/status/1173999384385613825"/>
    <m/>
    <m/>
    <s v="1173999384385613825"/>
    <m/>
    <b v="0"/>
    <n v="0"/>
    <s v=""/>
    <b v="0"/>
    <s v="en"/>
    <m/>
    <s v=""/>
    <b v="0"/>
    <n v="0"/>
    <s v="1173996295859703808"/>
    <s v="Twitter for iPhone"/>
    <b v="0"/>
    <s v="1173996295859703808"/>
    <s v="Tweet"/>
    <n v="0"/>
    <n v="0"/>
    <m/>
    <m/>
    <m/>
    <m/>
    <m/>
    <m/>
    <m/>
    <m/>
    <n v="3"/>
    <s v="3"/>
    <s v="3"/>
    <m/>
    <m/>
    <m/>
    <m/>
    <m/>
    <m/>
    <m/>
    <m/>
    <m/>
  </r>
  <r>
    <s v="imtooeffinghigh"/>
    <s v="imyourkid"/>
    <m/>
    <m/>
    <m/>
    <m/>
    <m/>
    <m/>
    <m/>
    <m/>
    <s v="No"/>
    <n v="440"/>
    <m/>
    <m/>
    <x v="0"/>
    <d v="2019-09-17T20:05:54.000"/>
    <s v="RT @Jmazz1111: This episode with @ImYourKid is really great. Wanna learn a bit about weed history? Give it a listen. https://t.co/5maMmIA8d9"/>
    <s v="https://twitter.com/weare_campfire/status/1173996295859703808"/>
    <s v="twitter.com"/>
    <x v="0"/>
    <m/>
    <s v="http://pbs.twimg.com/profile_images/1116800639198060549/sl3M3Xu5_normal.png"/>
    <x v="215"/>
    <s v="https://twitter.com/#!/imtooeffinghigh/status/1174051874019762176"/>
    <m/>
    <m/>
    <s v="1174051874019762176"/>
    <m/>
    <b v="0"/>
    <n v="0"/>
    <s v=""/>
    <b v="1"/>
    <s v="en"/>
    <m/>
    <s v="1173996295859703808"/>
    <b v="0"/>
    <n v="0"/>
    <s v="1174003400750456833"/>
    <s v="Twitter for iPhone"/>
    <b v="0"/>
    <s v="1174003400750456833"/>
    <s v="Tweet"/>
    <n v="0"/>
    <n v="0"/>
    <m/>
    <m/>
    <m/>
    <m/>
    <m/>
    <m/>
    <m/>
    <m/>
    <n v="3"/>
    <s v="3"/>
    <s v="4"/>
    <m/>
    <m/>
    <m/>
    <m/>
    <m/>
    <m/>
    <m/>
    <m/>
    <m/>
  </r>
  <r>
    <s v="imtooeffinghigh"/>
    <s v="jmazz1111"/>
    <m/>
    <m/>
    <m/>
    <m/>
    <m/>
    <m/>
    <m/>
    <m/>
    <s v="No"/>
    <n v="442"/>
    <m/>
    <m/>
    <x v="0"/>
    <d v="2019-09-18T23:20:00.000"/>
    <s v="This week on the podcast, @gmiwhpodcast and Bong Appétit's Abdullah Saeed (@ImYourKid) joins @Jmazz1111 and DJ Blue… https://t.co/MZfLHlDXGD"/>
    <s v="https://twitter.com/i/web/status/1174463110633132034"/>
    <s v="twitter.com"/>
    <x v="0"/>
    <m/>
    <s v="http://pbs.twimg.com/profile_images/1116800639198060549/sl3M3Xu5_normal.png"/>
    <x v="216"/>
    <s v="https://twitter.com/#!/imtooeffinghigh/status/1174463110633132034"/>
    <m/>
    <m/>
    <s v="1174463110633132034"/>
    <m/>
    <b v="0"/>
    <n v="0"/>
    <s v=""/>
    <b v="0"/>
    <s v="en"/>
    <m/>
    <s v=""/>
    <b v="0"/>
    <n v="0"/>
    <s v=""/>
    <s v="Buffer"/>
    <b v="1"/>
    <s v="1174463110633132034"/>
    <s v="Tweet"/>
    <n v="0"/>
    <n v="0"/>
    <m/>
    <m/>
    <m/>
    <m/>
    <m/>
    <m/>
    <m/>
    <m/>
    <n v="3"/>
    <s v="3"/>
    <s v="3"/>
    <n v="0"/>
    <n v="0"/>
    <n v="0"/>
    <n v="0"/>
    <n v="0"/>
    <n v="0"/>
    <n v="17"/>
    <n v="100"/>
    <n v="17"/>
  </r>
  <r>
    <s v="spoke_media"/>
    <s v="imtooeffinghigh"/>
    <m/>
    <m/>
    <m/>
    <m/>
    <m/>
    <m/>
    <m/>
    <m/>
    <s v="No"/>
    <n v="445"/>
    <m/>
    <m/>
    <x v="0"/>
    <d v="2019-09-17T18:15:55.000"/>
    <s v="RT @WeAre_Campfire: .@ImYourKid (@gmiwhpodcast) joins @Jmazz1111 and DJ Blue Dream on this week's @imtooeffinghigh. Listen now: https://t.c…"/>
    <m/>
    <m/>
    <x v="0"/>
    <m/>
    <s v="http://pbs.twimg.com/profile_images/1119017262776770560/b0ghKk2c_normal.png"/>
    <x v="217"/>
    <s v="https://twitter.com/#!/spoke_media/status/1174024194834804741"/>
    <m/>
    <m/>
    <s v="1174024194834804741"/>
    <m/>
    <b v="0"/>
    <n v="0"/>
    <s v=""/>
    <b v="0"/>
    <s v="en"/>
    <m/>
    <s v=""/>
    <b v="0"/>
    <n v="0"/>
    <s v="1173996295859703808"/>
    <s v="Twitter Web App"/>
    <b v="0"/>
    <s v="1173996295859703808"/>
    <s v="Tweet"/>
    <n v="0"/>
    <n v="0"/>
    <m/>
    <m/>
    <m/>
    <m/>
    <m/>
    <m/>
    <m/>
    <m/>
    <n v="1"/>
    <s v="3"/>
    <s v="3"/>
    <m/>
    <m/>
    <m/>
    <m/>
    <m/>
    <m/>
    <m/>
    <m/>
    <m/>
  </r>
  <r>
    <s v="jmazz1111"/>
    <s v="imyourkid"/>
    <m/>
    <m/>
    <m/>
    <m/>
    <m/>
    <m/>
    <m/>
    <m/>
    <s v="No"/>
    <n v="450"/>
    <m/>
    <m/>
    <x v="0"/>
    <d v="2019-09-17T16:53:17.000"/>
    <s v="This episode with @ImYourKid is really great. Wanna learn a bit about weed history? Give it a listen. https://t.co/5maMmIA8d9"/>
    <s v="https://twitter.com/weare_campfire/status/1173996295859703808"/>
    <s v="twitter.com"/>
    <x v="0"/>
    <m/>
    <s v="http://pbs.twimg.com/profile_images/829117894202007553/YJkhdijS_normal.jpg"/>
    <x v="218"/>
    <s v="https://twitter.com/#!/jmazz1111/status/1174003400750456833"/>
    <m/>
    <m/>
    <s v="1174003400750456833"/>
    <m/>
    <b v="0"/>
    <n v="2"/>
    <s v=""/>
    <b v="1"/>
    <s v="en"/>
    <m/>
    <s v="1173996295859703808"/>
    <b v="0"/>
    <n v="0"/>
    <s v=""/>
    <s v="Twitter for iPhone"/>
    <b v="0"/>
    <s v="1174003400750456833"/>
    <s v="Tweet"/>
    <n v="0"/>
    <n v="0"/>
    <m/>
    <m/>
    <m/>
    <m/>
    <m/>
    <m/>
    <m/>
    <m/>
    <n v="1"/>
    <s v="3"/>
    <s v="4"/>
    <n v="1"/>
    <n v="5.555555555555555"/>
    <n v="1"/>
    <n v="5.555555555555555"/>
    <n v="0"/>
    <n v="0"/>
    <n v="16"/>
    <n v="88.88888888888889"/>
    <n v="18"/>
  </r>
  <r>
    <s v="spoke_media"/>
    <s v="jmazz1111"/>
    <m/>
    <m/>
    <m/>
    <m/>
    <m/>
    <m/>
    <m/>
    <m/>
    <s v="No"/>
    <n v="452"/>
    <m/>
    <m/>
    <x v="0"/>
    <d v="2019-09-18T13:51:29.000"/>
    <s v="RT @Jmazz1111: This episode with @ImYourKid is really great. Wanna learn a bit about weed history? Give it a listen. https://t.co/5maMmIA8d9"/>
    <s v="https://twitter.com/weare_campfire/status/1173996295859703808"/>
    <s v="twitter.com"/>
    <x v="0"/>
    <m/>
    <s v="http://pbs.twimg.com/profile_images/1119017262776770560/b0ghKk2c_normal.png"/>
    <x v="219"/>
    <s v="https://twitter.com/#!/spoke_media/status/1174320039648026625"/>
    <m/>
    <m/>
    <s v="1174320039648026625"/>
    <m/>
    <b v="0"/>
    <n v="0"/>
    <s v=""/>
    <b v="1"/>
    <s v="en"/>
    <m/>
    <s v="1173996295859703808"/>
    <b v="0"/>
    <n v="2"/>
    <s v="1174003400750456833"/>
    <s v="Twitter Web App"/>
    <b v="0"/>
    <s v="1174003400750456833"/>
    <s v="Tweet"/>
    <n v="0"/>
    <n v="0"/>
    <m/>
    <m/>
    <m/>
    <m/>
    <m/>
    <m/>
    <m/>
    <m/>
    <n v="2"/>
    <s v="3"/>
    <s v="3"/>
    <n v="1"/>
    <n v="5"/>
    <n v="1"/>
    <n v="5"/>
    <n v="0"/>
    <n v="0"/>
    <n v="18"/>
    <n v="90"/>
    <n v="20"/>
  </r>
  <r>
    <s v="spoke_media"/>
    <s v="cheechmarin"/>
    <m/>
    <m/>
    <m/>
    <m/>
    <m/>
    <m/>
    <m/>
    <m/>
    <s v="No"/>
    <n v="453"/>
    <m/>
    <m/>
    <x v="0"/>
    <d v="2019-09-22T16:00:50.000"/>
    <s v="Ever wonder how 'Up in Smoke' got made, despite having a plot that barely makes sense? @ImYourKid and @pot_handbook piece @tommychong and @CheechMarin's movie together on this @gmiwhpodcast: https://t.co/DOgg8js1FL https://t.co/PHF0gGIGaG"/>
    <s v="https://megaphone.link/SPM7022728780"/>
    <s v="megaphone.link"/>
    <x v="0"/>
    <s v="https://pbs.twimg.com/media/EFFJ0KGWwAUmKqp.png"/>
    <s v="https://pbs.twimg.com/media/EFFJ0KGWwAUmKqp.png"/>
    <x v="220"/>
    <s v="https://twitter.com/#!/spoke_media/status/1175802140087992322"/>
    <m/>
    <m/>
    <s v="1175802140087992322"/>
    <m/>
    <b v="0"/>
    <n v="0"/>
    <s v=""/>
    <b v="0"/>
    <s v="en"/>
    <m/>
    <s v=""/>
    <b v="0"/>
    <n v="0"/>
    <s v=""/>
    <s v="Hootsuite Inc."/>
    <b v="0"/>
    <s v="1175802140087992322"/>
    <s v="Tweet"/>
    <n v="0"/>
    <n v="0"/>
    <m/>
    <m/>
    <m/>
    <m/>
    <m/>
    <m/>
    <m/>
    <m/>
    <n v="1"/>
    <s v="3"/>
    <s v="3"/>
    <n v="1"/>
    <n v="3.5714285714285716"/>
    <n v="1"/>
    <n v="3.5714285714285716"/>
    <n v="0"/>
    <n v="0"/>
    <n v="26"/>
    <n v="92.85714285714286"/>
    <n v="28"/>
  </r>
  <r>
    <s v="dougbenson"/>
    <s v="imyourkid"/>
    <m/>
    <m/>
    <m/>
    <m/>
    <m/>
    <m/>
    <m/>
    <m/>
    <s v="No"/>
    <n v="455"/>
    <m/>
    <m/>
    <x v="0"/>
    <d v="2019-09-25T04:10:41.000"/>
    <s v="RT @pot_handbook: Here's @ImYourKid and yours truly getting seriously Doug'd while talking up &quot;Great Moments in Weed History&quot; (@gmiwhpodcas…"/>
    <m/>
    <m/>
    <x v="0"/>
    <m/>
    <s v="http://pbs.twimg.com/profile_images/1192803252678512640/kDhneF1R_normal.jpg"/>
    <x v="221"/>
    <s v="https://twitter.com/#!/dougbenson/status/1176710589307072513"/>
    <m/>
    <m/>
    <s v="1176710589307072513"/>
    <m/>
    <b v="0"/>
    <n v="0"/>
    <s v=""/>
    <b v="0"/>
    <s v="en"/>
    <m/>
    <s v=""/>
    <b v="0"/>
    <n v="0"/>
    <s v="1176708631913480193"/>
    <s v="Twitter Web App"/>
    <b v="0"/>
    <s v="1176708631913480193"/>
    <s v="Tweet"/>
    <n v="0"/>
    <n v="0"/>
    <m/>
    <m/>
    <m/>
    <m/>
    <m/>
    <m/>
    <m/>
    <m/>
    <n v="1"/>
    <s v="3"/>
    <s v="4"/>
    <m/>
    <m/>
    <m/>
    <m/>
    <m/>
    <m/>
    <m/>
    <m/>
    <m/>
  </r>
  <r>
    <s v="gmiwhpodcast"/>
    <s v="dougbenson"/>
    <m/>
    <m/>
    <m/>
    <m/>
    <m/>
    <m/>
    <m/>
    <m/>
    <s v="No"/>
    <n v="457"/>
    <m/>
    <m/>
    <x v="0"/>
    <d v="2019-09-25T22:16:24.000"/>
    <s v="Make sure to catch @ImYourKid and @pot_handbook talking about _x000a_our show on @DougBenson’s #GettingDougwithHigh podcast this week! https://t.co/d1evq24jDv https://t.co/IucPu9JwwO"/>
    <s v="https://podcasts.apple.com/us/podcast/ep-244-david-bienenstock-abdullah-saeed-getting-doug/id716402907?i=1000451049589"/>
    <s v="apple.com"/>
    <x v="8"/>
    <s v="https://pbs.twimg.com/media/EFV8i2jXoAA7dJ3.jpg"/>
    <s v="https://pbs.twimg.com/media/EFV8i2jXoAA7dJ3.jpg"/>
    <x v="222"/>
    <s v="https://twitter.com/#!/gmiwhpodcast/status/1176983817367752706"/>
    <m/>
    <m/>
    <s v="1176983817367752706"/>
    <m/>
    <b v="0"/>
    <n v="7"/>
    <s v=""/>
    <b v="0"/>
    <s v="en"/>
    <m/>
    <s v=""/>
    <b v="0"/>
    <n v="1"/>
    <s v=""/>
    <s v="Hootsuite Inc."/>
    <b v="0"/>
    <s v="1176983817367752706"/>
    <s v="Tweet"/>
    <n v="0"/>
    <n v="0"/>
    <m/>
    <m/>
    <m/>
    <m/>
    <m/>
    <m/>
    <m/>
    <m/>
    <n v="1"/>
    <s v="3"/>
    <s v="3"/>
    <n v="0"/>
    <n v="0"/>
    <n v="0"/>
    <n v="0"/>
    <n v="0"/>
    <n v="0"/>
    <n v="18"/>
    <n v="100"/>
    <n v="18"/>
  </r>
  <r>
    <s v="spoke_media"/>
    <s v="dougbenson"/>
    <m/>
    <m/>
    <m/>
    <m/>
    <m/>
    <m/>
    <m/>
    <m/>
    <s v="No"/>
    <n v="458"/>
    <m/>
    <m/>
    <x v="0"/>
    <d v="2019-09-25T22:11:44.000"/>
    <s v="Make sure to catch @ImYourKid and @pot_handbook talking about @gmiwhpodcast on @DougBenson’s #GettingDougwithHigh podcast this week! https://t.co/ZudQXhTe8q https://t.co/dnNhktTIZl"/>
    <s v="https://podcasts.apple.com/us/podcast/ep-244-david-bienenstock-abdullah-saeed-getting-doug/id716402907?i=1000451049589"/>
    <s v="apple.com"/>
    <x v="8"/>
    <s v="https://pbs.twimg.com/media/EFV7eroWsAAMWmf.jpg"/>
    <s v="https://pbs.twimg.com/media/EFV7eroWsAAMWmf.jpg"/>
    <x v="223"/>
    <s v="https://twitter.com/#!/spoke_media/status/1176982646678855683"/>
    <m/>
    <m/>
    <s v="1176982646678855683"/>
    <m/>
    <b v="0"/>
    <n v="0"/>
    <s v=""/>
    <b v="0"/>
    <s v="en"/>
    <m/>
    <s v=""/>
    <b v="0"/>
    <n v="0"/>
    <s v=""/>
    <s v="Hootsuite Inc."/>
    <b v="0"/>
    <s v="1176982646678855683"/>
    <s v="Tweet"/>
    <n v="0"/>
    <n v="0"/>
    <m/>
    <m/>
    <m/>
    <m/>
    <m/>
    <m/>
    <m/>
    <m/>
    <n v="1"/>
    <s v="3"/>
    <s v="3"/>
    <n v="0"/>
    <n v="0"/>
    <n v="0"/>
    <n v="0"/>
    <n v="0"/>
    <n v="0"/>
    <n v="17"/>
    <n v="100"/>
    <n v="17"/>
  </r>
  <r>
    <s v="gabrus"/>
    <s v="pot_handbook"/>
    <m/>
    <m/>
    <m/>
    <m/>
    <m/>
    <m/>
    <m/>
    <m/>
    <s v="No"/>
    <n v="459"/>
    <m/>
    <m/>
    <x v="0"/>
    <d v="2019-10-10T16:08:40.000"/>
    <s v="New #HighandMighty w. my boys @ImYourKid &amp;amp; @pot_handbook talking #CannabisHistory_x000a__x000a_https://t.co/Q9BXP9UVCy"/>
    <s v="https://headgum.com/high-and-mighty/228-cannabis-history-with-david-bienenstock-and-abdullah-saeed"/>
    <s v="headgum.com"/>
    <x v="5"/>
    <m/>
    <s v="http://pbs.twimg.com/profile_images/697195172925304832/t5nik0jk_normal.jpg"/>
    <x v="224"/>
    <s v="https://twitter.com/#!/gabrus/status/1182327095046758402"/>
    <m/>
    <m/>
    <s v="1182327095046758402"/>
    <m/>
    <b v="0"/>
    <n v="0"/>
    <s v=""/>
    <b v="0"/>
    <s v="en"/>
    <m/>
    <s v=""/>
    <b v="0"/>
    <n v="0"/>
    <s v=""/>
    <s v="Twitter Web App"/>
    <b v="0"/>
    <s v="1182327095046758402"/>
    <s v="Tweet"/>
    <n v="0"/>
    <n v="0"/>
    <m/>
    <m/>
    <m/>
    <m/>
    <m/>
    <m/>
    <m/>
    <m/>
    <n v="3"/>
    <s v="3"/>
    <s v="3"/>
    <m/>
    <m/>
    <m/>
    <m/>
    <m/>
    <m/>
    <m/>
    <m/>
    <m/>
  </r>
  <r>
    <s v="gabrus"/>
    <s v="gmiwhpodcast"/>
    <m/>
    <m/>
    <m/>
    <m/>
    <m/>
    <m/>
    <m/>
    <m/>
    <s v="No"/>
    <n v="461"/>
    <m/>
    <m/>
    <x v="0"/>
    <d v="2019-10-10T16:09:22.000"/>
    <s v="@ImYourKid @pot_handbook check out their podcast @gmiwhpodcast i have learned a LOT from it"/>
    <m/>
    <m/>
    <x v="0"/>
    <m/>
    <s v="http://pbs.twimg.com/profile_images/697195172925304832/t5nik0jk_normal.jpg"/>
    <x v="225"/>
    <s v="https://twitter.com/#!/gabrus/status/1182327268326035456"/>
    <m/>
    <m/>
    <s v="1182327268326035456"/>
    <s v="1182327095046758402"/>
    <b v="0"/>
    <n v="0"/>
    <s v="145320485"/>
    <b v="0"/>
    <s v="en"/>
    <m/>
    <s v=""/>
    <b v="0"/>
    <n v="0"/>
    <s v=""/>
    <s v="Twitter Web App"/>
    <b v="0"/>
    <s v="1182327095046758402"/>
    <s v="Tweet"/>
    <n v="0"/>
    <n v="0"/>
    <m/>
    <m/>
    <m/>
    <m/>
    <m/>
    <m/>
    <m/>
    <m/>
    <n v="1"/>
    <s v="3"/>
    <s v="3"/>
    <m/>
    <m/>
    <m/>
    <m/>
    <m/>
    <m/>
    <m/>
    <m/>
    <m/>
  </r>
  <r>
    <s v="spoke_media"/>
    <s v="gabrus"/>
    <m/>
    <m/>
    <m/>
    <m/>
    <m/>
    <m/>
    <m/>
    <m/>
    <s v="No"/>
    <n v="466"/>
    <m/>
    <m/>
    <x v="0"/>
    <d v="2019-10-11T17:56:42.000"/>
    <s v="RT @Gabrus: New #HighandMighty w. my boys @ImYourKid &amp;amp; @pot_handbook talking #CannabisHistory_x000a__x000a_https://t.co/Q9BXP9UVCy"/>
    <s v="https://headgum.com/high-and-mighty/228-cannabis-history-with-david-bienenstock-and-abdullah-saeed"/>
    <s v="headgum.com"/>
    <x v="5"/>
    <m/>
    <s v="http://pbs.twimg.com/profile_images/1119017262776770560/b0ghKk2c_normal.png"/>
    <x v="226"/>
    <s v="https://twitter.com/#!/spoke_media/status/1182716670986592256"/>
    <m/>
    <m/>
    <s v="1182716670986592256"/>
    <m/>
    <b v="0"/>
    <n v="0"/>
    <s v=""/>
    <b v="0"/>
    <s v="en"/>
    <m/>
    <s v=""/>
    <b v="0"/>
    <n v="5"/>
    <s v="1182327095046758402"/>
    <s v="Twitter Web App"/>
    <b v="0"/>
    <s v="1182327095046758402"/>
    <s v="Tweet"/>
    <n v="0"/>
    <n v="0"/>
    <m/>
    <m/>
    <m/>
    <m/>
    <m/>
    <m/>
    <m/>
    <m/>
    <n v="1"/>
    <s v="3"/>
    <s v="3"/>
    <n v="0"/>
    <n v="0"/>
    <n v="0"/>
    <n v="0"/>
    <n v="0"/>
    <n v="0"/>
    <n v="12"/>
    <n v="100"/>
    <n v="12"/>
  </r>
  <r>
    <s v="weedandgrub"/>
    <s v="gmiwh"/>
    <m/>
    <m/>
    <m/>
    <m/>
    <m/>
    <m/>
    <m/>
    <m/>
    <s v="No"/>
    <n v="467"/>
    <m/>
    <m/>
    <x v="0"/>
    <d v="2019-10-30T18:36:07.000"/>
    <s v="RT @spoke_media: Check out @ImYourKid on the latest episode of @weedandgrub! He talks to @thisismaryjane_ and @glazerboohoohoo about @gmiwh…"/>
    <m/>
    <m/>
    <x v="0"/>
    <m/>
    <s v="http://pbs.twimg.com/profile_images/976330524560994304/9neT-Xri_normal.jpg"/>
    <x v="227"/>
    <s v="https://twitter.com/#!/weedandgrub/status/1189611959651430400"/>
    <m/>
    <m/>
    <s v="1189611959651430400"/>
    <m/>
    <b v="0"/>
    <n v="0"/>
    <s v=""/>
    <b v="0"/>
    <s v="en"/>
    <m/>
    <s v=""/>
    <b v="0"/>
    <n v="0"/>
    <s v="1189543749514399744"/>
    <s v="Twitter for iPhone"/>
    <b v="0"/>
    <s v="1189543749514399744"/>
    <s v="Tweet"/>
    <n v="0"/>
    <n v="0"/>
    <m/>
    <m/>
    <m/>
    <m/>
    <m/>
    <m/>
    <m/>
    <m/>
    <n v="1"/>
    <s v="5"/>
    <s v="5"/>
    <n v="0"/>
    <n v="0"/>
    <n v="0"/>
    <n v="0"/>
    <n v="0"/>
    <n v="0"/>
    <n v="19"/>
    <n v="100"/>
    <n v="19"/>
  </r>
  <r>
    <s v="thisismaryjane_"/>
    <s v="gmiwh"/>
    <m/>
    <m/>
    <m/>
    <m/>
    <m/>
    <m/>
    <m/>
    <m/>
    <s v="No"/>
    <n v="468"/>
    <m/>
    <m/>
    <x v="0"/>
    <d v="2019-10-30T18:40:58.000"/>
    <s v="RT @spoke_media: Check out @ImYourKid on the latest episode of @weedandgrub! He talks to @thisismaryjane_ and @glazerboohoohoo about @gmiwh…"/>
    <m/>
    <m/>
    <x v="0"/>
    <m/>
    <s v="http://pbs.twimg.com/profile_images/1160128834982707202/f7ZULeeT_normal.jpg"/>
    <x v="228"/>
    <s v="https://twitter.com/#!/thisismaryjane_/status/1189613180386869248"/>
    <m/>
    <m/>
    <s v="1189613180386869248"/>
    <m/>
    <b v="0"/>
    <n v="0"/>
    <s v=""/>
    <b v="0"/>
    <s v="en"/>
    <m/>
    <s v=""/>
    <b v="0"/>
    <n v="0"/>
    <s v="1189543749514399744"/>
    <s v="Twitter for iPhone"/>
    <b v="0"/>
    <s v="1189543749514399744"/>
    <s v="Tweet"/>
    <n v="0"/>
    <n v="0"/>
    <m/>
    <m/>
    <m/>
    <m/>
    <m/>
    <m/>
    <m/>
    <m/>
    <n v="1"/>
    <s v="5"/>
    <s v="5"/>
    <n v="0"/>
    <n v="0"/>
    <n v="0"/>
    <n v="0"/>
    <n v="0"/>
    <n v="0"/>
    <n v="19"/>
    <n v="100"/>
    <n v="19"/>
  </r>
  <r>
    <s v="spoke_media"/>
    <s v="gmiwh"/>
    <m/>
    <m/>
    <m/>
    <m/>
    <m/>
    <m/>
    <m/>
    <m/>
    <s v="No"/>
    <n v="469"/>
    <m/>
    <m/>
    <x v="0"/>
    <d v="2019-10-30T19:52:04.000"/>
    <s v="RT @spoke_media: Check out @ImYourKid on the latest episode of @weedandgrub! He talks to @thisismaryjane_ and @glazerboohoohoo about @gmiwh…"/>
    <m/>
    <m/>
    <x v="0"/>
    <m/>
    <s v="http://pbs.twimg.com/profile_images/1119017262776770560/b0ghKk2c_normal.png"/>
    <x v="229"/>
    <s v="https://twitter.com/#!/spoke_media/status/1189631072390336514"/>
    <m/>
    <m/>
    <s v="1189631072390336514"/>
    <m/>
    <b v="0"/>
    <n v="0"/>
    <s v=""/>
    <b v="0"/>
    <s v="en"/>
    <m/>
    <s v=""/>
    <b v="0"/>
    <n v="0"/>
    <s v="1189543749514399744"/>
    <s v="Twitter for iPhone"/>
    <b v="0"/>
    <s v="1189543749514399744"/>
    <s v="Tweet"/>
    <n v="0"/>
    <n v="0"/>
    <m/>
    <m/>
    <m/>
    <m/>
    <m/>
    <m/>
    <m/>
    <m/>
    <n v="1"/>
    <s v="3"/>
    <s v="5"/>
    <n v="0"/>
    <n v="0"/>
    <n v="0"/>
    <n v="0"/>
    <n v="0"/>
    <n v="0"/>
    <n v="19"/>
    <n v="100"/>
    <n v="19"/>
  </r>
  <r>
    <s v="spoke_media"/>
    <s v="glazerboohoohoo"/>
    <m/>
    <m/>
    <m/>
    <m/>
    <m/>
    <m/>
    <m/>
    <m/>
    <s v="No"/>
    <n v="472"/>
    <m/>
    <m/>
    <x v="0"/>
    <d v="2019-10-30T14:05:05.000"/>
    <s v="Check out @ImYourKid on the latest episode of @weedandgrub! He talks to @thisismaryjane_ and @glazerboohoohoo about… https://t.co/mku1h0B6Bj"/>
    <s v="https://twitter.com/i/web/status/1189543749514399744"/>
    <s v="twitter.com"/>
    <x v="0"/>
    <m/>
    <s v="http://pbs.twimg.com/profile_images/1119017262776770560/b0ghKk2c_normal.png"/>
    <x v="230"/>
    <s v="https://twitter.com/#!/spoke_media/status/1189543749514399744"/>
    <m/>
    <m/>
    <s v="1189543749514399744"/>
    <m/>
    <b v="0"/>
    <n v="0"/>
    <s v=""/>
    <b v="0"/>
    <s v="en"/>
    <m/>
    <s v=""/>
    <b v="0"/>
    <n v="0"/>
    <s v=""/>
    <s v="Twitter Web App"/>
    <b v="1"/>
    <s v="1189543749514399744"/>
    <s v="Tweet"/>
    <n v="0"/>
    <n v="0"/>
    <m/>
    <m/>
    <m/>
    <m/>
    <m/>
    <m/>
    <m/>
    <m/>
    <n v="2"/>
    <s v="3"/>
    <s v="5"/>
    <n v="0"/>
    <n v="0"/>
    <n v="0"/>
    <n v="0"/>
    <n v="0"/>
    <n v="0"/>
    <n v="16"/>
    <n v="100"/>
    <n v="16"/>
  </r>
  <r>
    <s v="pinballdreams"/>
    <s v="canna_media"/>
    <m/>
    <m/>
    <m/>
    <m/>
    <m/>
    <m/>
    <m/>
    <m/>
    <s v="No"/>
    <n v="484"/>
    <m/>
    <m/>
    <x v="0"/>
    <d v="2019-10-25T02:26:13.000"/>
    <s v="@VinnieChant @pot_handbook @ImYourKid @RanDieselJay @davidrdowns @badlin @leland_rad @gmiwhpodcast @canna_media con… https://t.co/r92BOkJj1I"/>
    <s v="https://twitter.com/i/web/status/1187555933838168064"/>
    <s v="twitter.com"/>
    <x v="0"/>
    <m/>
    <s v="http://pbs.twimg.com/profile_images/981956002739179520/Hb6GpCT9_normal.jpg"/>
    <x v="231"/>
    <s v="https://twitter.com/#!/pinballdreams/status/1187555933838168064"/>
    <m/>
    <m/>
    <s v="1187555933838168064"/>
    <s v="1187538348711137283"/>
    <b v="0"/>
    <n v="0"/>
    <s v="389963034"/>
    <b v="0"/>
    <s v="en"/>
    <m/>
    <s v=""/>
    <b v="0"/>
    <n v="0"/>
    <s v=""/>
    <s v="Twitter for iPhone"/>
    <b v="1"/>
    <s v="1187538348711137283"/>
    <s v="Tweet"/>
    <n v="0"/>
    <n v="0"/>
    <m/>
    <m/>
    <m/>
    <m/>
    <m/>
    <m/>
    <m/>
    <m/>
    <n v="3"/>
    <s v="5"/>
    <s v="5"/>
    <m/>
    <m/>
    <m/>
    <m/>
    <m/>
    <m/>
    <m/>
    <m/>
    <m/>
  </r>
  <r>
    <s v="pinballdreams"/>
    <s v="canna_media"/>
    <m/>
    <m/>
    <m/>
    <m/>
    <m/>
    <m/>
    <m/>
    <m/>
    <s v="No"/>
    <n v="485"/>
    <m/>
    <m/>
    <x v="0"/>
    <d v="2019-10-25T03:25:31.000"/>
    <s v="@VinnieChant @pot_handbook @ImYourKid @RanDieselJay @davidrdowns @badlin @leland_rad @gmiwhpodcast @canna_media… https://t.co/ndAf51QEKl"/>
    <s v="https://twitter.com/i/web/status/1187570859789049856"/>
    <s v="twitter.com"/>
    <x v="0"/>
    <m/>
    <s v="http://pbs.twimg.com/profile_images/981956002739179520/Hb6GpCT9_normal.jpg"/>
    <x v="232"/>
    <s v="https://twitter.com/#!/pinballdreams/status/1187570859789049856"/>
    <m/>
    <m/>
    <s v="1187570859789049856"/>
    <s v="1187555933838168064"/>
    <b v="0"/>
    <n v="0"/>
    <s v="389963034"/>
    <b v="0"/>
    <s v="en"/>
    <m/>
    <s v=""/>
    <b v="0"/>
    <n v="0"/>
    <s v=""/>
    <s v="Twitter for iPhone"/>
    <b v="1"/>
    <s v="1187555933838168064"/>
    <s v="Tweet"/>
    <n v="0"/>
    <n v="0"/>
    <m/>
    <m/>
    <m/>
    <m/>
    <m/>
    <m/>
    <m/>
    <m/>
    <n v="3"/>
    <s v="5"/>
    <s v="5"/>
    <m/>
    <m/>
    <m/>
    <m/>
    <m/>
    <m/>
    <m/>
    <m/>
    <m/>
  </r>
  <r>
    <s v="pinballdreams"/>
    <s v="canna_media"/>
    <m/>
    <m/>
    <m/>
    <m/>
    <m/>
    <m/>
    <m/>
    <m/>
    <s v="No"/>
    <n v="486"/>
    <m/>
    <m/>
    <x v="0"/>
    <d v="2019-10-25T03:29:05.000"/>
    <s v="@VinnieChant @pot_handbook @ImYourKid @RanDieselJay @davidrdowns @badlin @leland_rad @gmiwhpodcast @canna_media… https://t.co/ijcLz5oNSu"/>
    <s v="https://twitter.com/i/web/status/1187571757592432640"/>
    <s v="twitter.com"/>
    <x v="0"/>
    <m/>
    <s v="http://pbs.twimg.com/profile_images/981956002739179520/Hb6GpCT9_normal.jpg"/>
    <x v="233"/>
    <s v="https://twitter.com/#!/pinballdreams/status/1187571757592432640"/>
    <m/>
    <m/>
    <s v="1187571757592432640"/>
    <s v="1187570859789049856"/>
    <b v="0"/>
    <n v="0"/>
    <s v="389963034"/>
    <b v="0"/>
    <s v="en"/>
    <m/>
    <s v=""/>
    <b v="0"/>
    <n v="0"/>
    <s v=""/>
    <s v="Twitter for iPhone"/>
    <b v="1"/>
    <s v="1187570859789049856"/>
    <s v="Tweet"/>
    <n v="0"/>
    <n v="0"/>
    <m/>
    <m/>
    <m/>
    <m/>
    <m/>
    <m/>
    <m/>
    <m/>
    <n v="3"/>
    <s v="5"/>
    <s v="5"/>
    <m/>
    <m/>
    <m/>
    <m/>
    <m/>
    <m/>
    <m/>
    <m/>
    <m/>
  </r>
  <r>
    <s v="pinballdreams"/>
    <s v="badlin"/>
    <m/>
    <m/>
    <m/>
    <m/>
    <m/>
    <m/>
    <m/>
    <m/>
    <s v="No"/>
    <n v="490"/>
    <m/>
    <m/>
    <x v="0"/>
    <d v="2019-10-25T01:16:20.000"/>
    <s v="@VinnieChant @pot_handbook @ImYourKid are my current favorites along with @RanDieselJay @davidrdowns @badlin… https://t.co/oKx1PIqmVT"/>
    <s v="https://twitter.com/i/web/status/1187538348711137283"/>
    <s v="twitter.com"/>
    <x v="0"/>
    <m/>
    <s v="http://pbs.twimg.com/profile_images/981956002739179520/Hb6GpCT9_normal.jpg"/>
    <x v="234"/>
    <s v="https://twitter.com/#!/pinballdreams/status/1187538348711137283"/>
    <m/>
    <m/>
    <s v="1187538348711137283"/>
    <s v="1187355465132326913"/>
    <b v="0"/>
    <n v="0"/>
    <s v="375061885"/>
    <b v="0"/>
    <s v="en"/>
    <m/>
    <s v=""/>
    <b v="0"/>
    <n v="0"/>
    <s v=""/>
    <s v="Twitter for iPhone"/>
    <b v="1"/>
    <s v="1187355465132326913"/>
    <s v="Tweet"/>
    <n v="0"/>
    <n v="0"/>
    <m/>
    <m/>
    <m/>
    <m/>
    <m/>
    <m/>
    <m/>
    <m/>
    <n v="4"/>
    <s v="5"/>
    <s v="5"/>
    <m/>
    <m/>
    <m/>
    <m/>
    <m/>
    <m/>
    <m/>
    <m/>
    <m/>
  </r>
  <r>
    <s v="gmiwhpodcast"/>
    <s v="spoke_media"/>
    <m/>
    <m/>
    <m/>
    <m/>
    <m/>
    <m/>
    <m/>
    <m/>
    <s v="Yes"/>
    <n v="507"/>
    <m/>
    <m/>
    <x v="0"/>
    <d v="2019-09-05T17:54:42.000"/>
    <s v="RT @gmiwhpodcast: Big news! We're back w/ Season 2, now part of the @spoke_media family. @imyourkid &amp;amp; @pot_handbook educate &amp;amp; entertain wit…"/>
    <m/>
    <m/>
    <x v="0"/>
    <m/>
    <s v="http://pbs.twimg.com/profile_images/1164317021884096513/3c2haRRg_normal.jpg"/>
    <x v="235"/>
    <s v="https://twitter.com/#!/gmiwhpodcast/status/1169670201685639168"/>
    <m/>
    <m/>
    <s v="1169670201685639168"/>
    <m/>
    <b v="0"/>
    <n v="0"/>
    <s v=""/>
    <b v="0"/>
    <s v="en"/>
    <m/>
    <s v=""/>
    <b v="0"/>
    <n v="0"/>
    <s v="1164554306927898624"/>
    <s v="Twitter Web App"/>
    <b v="0"/>
    <s v="1164554306927898624"/>
    <s v="Tweet"/>
    <n v="0"/>
    <n v="0"/>
    <m/>
    <m/>
    <m/>
    <m/>
    <m/>
    <m/>
    <m/>
    <m/>
    <n v="2"/>
    <s v="3"/>
    <s v="3"/>
    <n v="1"/>
    <n v="4.545454545454546"/>
    <n v="0"/>
    <n v="0"/>
    <n v="0"/>
    <n v="0"/>
    <n v="21"/>
    <n v="95.45454545454545"/>
    <n v="22"/>
  </r>
  <r>
    <s v="spoke_media"/>
    <s v="pot_handbook"/>
    <m/>
    <m/>
    <m/>
    <m/>
    <m/>
    <m/>
    <m/>
    <m/>
    <s v="Yes"/>
    <n v="529"/>
    <m/>
    <m/>
    <x v="0"/>
    <d v="2019-10-03T14:30:30.000"/>
    <s v="On New Year's Eve 2016, Zach “Jesus Hands” Fernandez risked his life to change two letters on the world's most iconic sign. On a new @gmiwhpodcast, for the very first time, he tells @ImYourKid and @pot_handbook how he did it, and why it was worth the risk. https://t.co/2IizGkcOVq https://t.co/wcVNWML4m4"/>
    <s v="https://megaphone.link/SPM7022728780"/>
    <s v="megaphone.link"/>
    <x v="0"/>
    <s v="https://pbs.twimg.com/ext_tw_video_thumb/1179764460589850624/pu/img/OE9W9ULJEklDWcaZ.jpg"/>
    <s v="https://pbs.twimg.com/ext_tw_video_thumb/1179764460589850624/pu/img/OE9W9ULJEklDWcaZ.jpg"/>
    <x v="236"/>
    <s v="https://twitter.com/#!/spoke_media/status/1179765672903135232"/>
    <m/>
    <m/>
    <s v="1179765672903135232"/>
    <m/>
    <b v="0"/>
    <n v="8"/>
    <s v=""/>
    <b v="0"/>
    <s v="en"/>
    <m/>
    <s v=""/>
    <b v="0"/>
    <n v="4"/>
    <s v=""/>
    <s v="Hootsuite Inc."/>
    <b v="0"/>
    <s v="1179765672903135232"/>
    <s v="Tweet"/>
    <n v="0"/>
    <n v="0"/>
    <m/>
    <m/>
    <m/>
    <m/>
    <m/>
    <m/>
    <m/>
    <m/>
    <n v="7"/>
    <s v="3"/>
    <s v="3"/>
    <m/>
    <m/>
    <m/>
    <m/>
    <m/>
    <m/>
    <m/>
    <m/>
    <m/>
  </r>
  <r>
    <s v="pinballdreams"/>
    <s v="spoke_media"/>
    <m/>
    <m/>
    <m/>
    <m/>
    <m/>
    <m/>
    <m/>
    <m/>
    <s v="No"/>
    <n v="536"/>
    <m/>
    <m/>
    <x v="0"/>
    <d v="2019-10-31T17:10:28.000"/>
    <s v="@gmiwhpodcast @spoke_media Thank you for telling this story - we need to amplify Hunter’s legacy more now than ever - no one spoke truth to power so poetically with such swagger. And Keith! There’s a voice I’ve been missing! @pot_handbook @ImYourKid - you carry the gonzo torch now. Keep going! Don’t stop!"/>
    <m/>
    <m/>
    <x v="0"/>
    <m/>
    <s v="http://pbs.twimg.com/profile_images/981956002739179520/Hb6GpCT9_normal.jpg"/>
    <x v="237"/>
    <s v="https://twitter.com/#!/pinballdreams/status/1189952791143301120"/>
    <m/>
    <m/>
    <s v="1189952791143301120"/>
    <s v="1189893041366196226"/>
    <b v="0"/>
    <n v="1"/>
    <s v="948328566747312128"/>
    <b v="0"/>
    <s v="en"/>
    <m/>
    <s v=""/>
    <b v="0"/>
    <n v="0"/>
    <s v=""/>
    <s v="Twitter for iPhone"/>
    <b v="0"/>
    <s v="1189893041366196226"/>
    <s v="Tweet"/>
    <n v="0"/>
    <n v="0"/>
    <m/>
    <m/>
    <m/>
    <m/>
    <m/>
    <m/>
    <m/>
    <m/>
    <n v="1"/>
    <s v="5"/>
    <s v="3"/>
    <m/>
    <m/>
    <m/>
    <m/>
    <m/>
    <m/>
    <m/>
    <m/>
    <m/>
  </r>
  <r>
    <s v="gmiwhpodcast"/>
    <s v="pot_handbook"/>
    <m/>
    <m/>
    <m/>
    <m/>
    <m/>
    <m/>
    <m/>
    <m/>
    <s v="Yes"/>
    <n v="542"/>
    <m/>
    <m/>
    <x v="0"/>
    <d v="2019-09-19T00:10:13.000"/>
    <s v="LISTENING NOTE: Tomorrow's new episode of &quot;Great Moments in Weed History&quot; is best paired with a comically oversized joint. _x000a__x000a_Any guesses what Abdullah (@ImYourKid) and Bean (@pot_handbook) will be talking about?_x000a__x000a_https://t.co/lipeOtHvZK https://t.co/Aq7jRM4Jqe"/>
    <s v="https://megaphone.link/SPM7022728780"/>
    <s v="megaphone.link"/>
    <x v="0"/>
    <s v="https://pbs.twimg.com/media/EEyTdpvU8AAF1xv.jpg"/>
    <s v="https://pbs.twimg.com/media/EEyTdpvU8AAF1xv.jpg"/>
    <x v="238"/>
    <s v="https://twitter.com/#!/gmiwhpodcast/status/1174475746040958976"/>
    <m/>
    <m/>
    <s v="1174475746040958976"/>
    <m/>
    <b v="0"/>
    <n v="5"/>
    <s v=""/>
    <b v="0"/>
    <s v="en"/>
    <m/>
    <s v=""/>
    <b v="0"/>
    <n v="1"/>
    <s v=""/>
    <s v="Twitter Web App"/>
    <b v="0"/>
    <s v="1174475746040958976"/>
    <s v="Tweet"/>
    <n v="0"/>
    <n v="0"/>
    <m/>
    <m/>
    <m/>
    <m/>
    <m/>
    <m/>
    <m/>
    <m/>
    <n v="8"/>
    <s v="3"/>
    <s v="3"/>
    <m/>
    <m/>
    <m/>
    <m/>
    <m/>
    <m/>
    <m/>
    <m/>
    <m/>
  </r>
  <r>
    <s v="gmiwhpodcast"/>
    <s v="pot_handbook"/>
    <m/>
    <m/>
    <m/>
    <m/>
    <m/>
    <m/>
    <m/>
    <m/>
    <s v="Yes"/>
    <n v="544"/>
    <m/>
    <m/>
    <x v="0"/>
    <d v="2019-10-03T13:43:47.000"/>
    <s v="On New Year's Eve 2016, Zach “Jesus Hands” Fernandez risked his life to change two letters on the world's most iconic sign. On a new @gmiwhpodcast, for the very first time, he tells @ImYourKid and @pot_handbook how he did it, and why it was worth the risk. https://t.co/lipeOtpV8c https://t.co/00btQE0pDx"/>
    <s v="https://megaphone.link/SPM7022728780"/>
    <s v="megaphone.link"/>
    <x v="0"/>
    <s v="https://pbs.twimg.com/ext_tw_video_thumb/1179753804243316736/pu/img/ZUkN-RZW80Odb_mN.jpg"/>
    <s v="https://pbs.twimg.com/ext_tw_video_thumb/1179753804243316736/pu/img/ZUkN-RZW80Odb_mN.jpg"/>
    <x v="239"/>
    <s v="https://twitter.com/#!/gmiwhpodcast/status/1179753918735233030"/>
    <m/>
    <m/>
    <s v="1179753918735233030"/>
    <m/>
    <b v="0"/>
    <n v="5"/>
    <s v=""/>
    <b v="0"/>
    <s v="en"/>
    <m/>
    <s v=""/>
    <b v="0"/>
    <n v="2"/>
    <s v=""/>
    <s v="Hootsuite Inc."/>
    <b v="0"/>
    <s v="1179753918735233030"/>
    <s v="Tweet"/>
    <n v="0"/>
    <n v="0"/>
    <m/>
    <m/>
    <m/>
    <m/>
    <m/>
    <m/>
    <m/>
    <m/>
    <n v="8"/>
    <s v="3"/>
    <s v="3"/>
    <m/>
    <m/>
    <m/>
    <m/>
    <m/>
    <m/>
    <m/>
    <m/>
    <m/>
  </r>
  <r>
    <s v="pot_handbook"/>
    <s v="imyourkid"/>
    <m/>
    <m/>
    <m/>
    <m/>
    <m/>
    <m/>
    <m/>
    <m/>
    <s v="No"/>
    <n v="547"/>
    <m/>
    <m/>
    <x v="0"/>
    <d v="2019-09-04T18:00:32.000"/>
    <s v="&quot;Great Moments in Weed History w/ Abdullah (@ImYourKid) and Bean (@pot_handbook)&quot; started as a DIY indie podcast labor of love. Here's what we did, why we did it, and what to look forward to in Season 2 starting tomorrow. Please share! https://t.co/YXjNpBcA8A"/>
    <s v="https://twitter.com/gmiwhpodcast/status/1169306687892672512"/>
    <s v="twitter.com"/>
    <x v="0"/>
    <m/>
    <s v="http://pbs.twimg.com/profile_images/672284754499076097/0GfLtvGS_normal.jpg"/>
    <x v="240"/>
    <s v="https://twitter.com/#!/pot_handbook/status/1169309284145844224"/>
    <m/>
    <m/>
    <s v="1169309284145844224"/>
    <m/>
    <b v="0"/>
    <n v="3"/>
    <s v=""/>
    <b v="1"/>
    <s v="en"/>
    <m/>
    <s v="1169306687892672512"/>
    <b v="0"/>
    <n v="1"/>
    <s v=""/>
    <s v="Twitter Web App"/>
    <b v="0"/>
    <s v="1169309284145844224"/>
    <s v="Tweet"/>
    <n v="0"/>
    <n v="0"/>
    <m/>
    <m/>
    <m/>
    <m/>
    <m/>
    <m/>
    <m/>
    <m/>
    <n v="11"/>
    <s v="3"/>
    <s v="4"/>
    <n v="2"/>
    <n v="4.878048780487805"/>
    <n v="1"/>
    <n v="2.4390243902439024"/>
    <n v="0"/>
    <n v="0"/>
    <n v="38"/>
    <n v="92.6829268292683"/>
    <n v="41"/>
  </r>
  <r>
    <s v="pot_handbook"/>
    <s v="gmiwhpodcast"/>
    <m/>
    <m/>
    <m/>
    <m/>
    <m/>
    <m/>
    <m/>
    <m/>
    <s v="Yes"/>
    <n v="557"/>
    <m/>
    <m/>
    <x v="0"/>
    <d v="2019-09-19T00:10:42.000"/>
    <s v="RT @gmiwhpodcast: LISTENING NOTE: Tomorrow's new episode of &quot;Great Moments in Weed History&quot; is best paired with a comically oversized joint…"/>
    <m/>
    <m/>
    <x v="0"/>
    <m/>
    <s v="http://pbs.twimg.com/profile_images/672284754499076097/0GfLtvGS_normal.jpg"/>
    <x v="241"/>
    <s v="https://twitter.com/#!/pot_handbook/status/1174475869001117696"/>
    <m/>
    <m/>
    <s v="1174475869001117696"/>
    <m/>
    <b v="0"/>
    <n v="0"/>
    <s v=""/>
    <b v="0"/>
    <s v="en"/>
    <m/>
    <s v=""/>
    <b v="0"/>
    <n v="1"/>
    <s v="1174475746040958976"/>
    <s v="Twitter Web App"/>
    <b v="0"/>
    <s v="1174475746040958976"/>
    <s v="Tweet"/>
    <n v="0"/>
    <n v="0"/>
    <m/>
    <m/>
    <m/>
    <m/>
    <m/>
    <m/>
    <m/>
    <m/>
    <n v="7"/>
    <s v="3"/>
    <s v="3"/>
    <n v="2"/>
    <n v="9.523809523809524"/>
    <n v="1"/>
    <n v="4.761904761904762"/>
    <n v="0"/>
    <n v="0"/>
    <n v="18"/>
    <n v="85.71428571428571"/>
    <n v="21"/>
  </r>
  <r>
    <s v="pot_handbook"/>
    <s v="imyourkid"/>
    <m/>
    <m/>
    <m/>
    <m/>
    <m/>
    <m/>
    <m/>
    <m/>
    <s v="No"/>
    <n v="560"/>
    <m/>
    <m/>
    <x v="0"/>
    <d v="2019-09-25T04:02:54.000"/>
    <s v="Here's @ImYourKid and yours truly getting seriously Doug'd while talking up &quot;Great Moments in Weed History&quot; (… https://t.co/tNvM5OaaBc"/>
    <s v="https://twitter.com/i/web/status/1176708631913480193"/>
    <s v="twitter.com"/>
    <x v="0"/>
    <m/>
    <s v="http://pbs.twimg.com/profile_images/672284754499076097/0GfLtvGS_normal.jpg"/>
    <x v="242"/>
    <s v="https://twitter.com/#!/pot_handbook/status/1176708631913480193"/>
    <m/>
    <m/>
    <s v="1176708631913480193"/>
    <m/>
    <b v="0"/>
    <n v="0"/>
    <s v=""/>
    <b v="0"/>
    <s v="en"/>
    <m/>
    <s v=""/>
    <b v="0"/>
    <n v="0"/>
    <s v=""/>
    <s v="Twitter Web App"/>
    <b v="1"/>
    <s v="1176708631913480193"/>
    <s v="Tweet"/>
    <n v="0"/>
    <n v="0"/>
    <m/>
    <m/>
    <m/>
    <m/>
    <m/>
    <m/>
    <m/>
    <m/>
    <n v="11"/>
    <s v="3"/>
    <s v="4"/>
    <n v="1"/>
    <n v="6.25"/>
    <n v="1"/>
    <n v="6.25"/>
    <n v="0"/>
    <n v="0"/>
    <n v="14"/>
    <n v="87.5"/>
    <n v="16"/>
  </r>
  <r>
    <s v="pot_handbook"/>
    <s v="gmiwhpodcast"/>
    <m/>
    <m/>
    <m/>
    <m/>
    <m/>
    <m/>
    <m/>
    <m/>
    <s v="Yes"/>
    <n v="561"/>
    <m/>
    <m/>
    <x v="0"/>
    <d v="2019-10-03T15:02:21.000"/>
    <s v="RT @gmiwhpodcast: On New Year's Eve 2016, Zach “Jesus Hands” Fernandez risked his life to change two letters on the world's most iconic sig…"/>
    <m/>
    <m/>
    <x v="0"/>
    <m/>
    <s v="http://pbs.twimg.com/profile_images/672284754499076097/0GfLtvGS_normal.jpg"/>
    <x v="243"/>
    <s v="https://twitter.com/#!/pot_handbook/status/1179773688494747649"/>
    <m/>
    <m/>
    <s v="1179773688494747649"/>
    <m/>
    <b v="0"/>
    <n v="0"/>
    <s v=""/>
    <b v="0"/>
    <s v="en"/>
    <m/>
    <s v=""/>
    <b v="0"/>
    <n v="2"/>
    <s v="1179753918735233030"/>
    <s v="Twitter Web App"/>
    <b v="0"/>
    <s v="1179753918735233030"/>
    <s v="Tweet"/>
    <n v="0"/>
    <n v="0"/>
    <m/>
    <m/>
    <m/>
    <m/>
    <m/>
    <m/>
    <m/>
    <m/>
    <n v="7"/>
    <s v="3"/>
    <s v="3"/>
    <n v="0"/>
    <n v="0"/>
    <n v="0"/>
    <n v="0"/>
    <n v="0"/>
    <n v="0"/>
    <n v="24"/>
    <n v="100"/>
    <n v="24"/>
  </r>
  <r>
    <s v="pinballdreams"/>
    <s v="pot_handbook"/>
    <m/>
    <m/>
    <m/>
    <m/>
    <m/>
    <m/>
    <m/>
    <m/>
    <s v="No"/>
    <n v="568"/>
    <m/>
    <m/>
    <x v="0"/>
    <d v="2019-10-31T17:48:35.000"/>
    <s v="Hunter was one of the world’s most insightful and poetic humans. We are so lucky that his gifts remain with us to parse and be inspired by. A huge thank you to @gmiwhpodcast @pot_handbook @ImYourKid Vote Freak Power! https://t.co/M6SMRefF2E"/>
    <s v="https://twitter.com/gmiwhpodcast/status/1189893041366196226"/>
    <s v="twitter.com"/>
    <x v="0"/>
    <m/>
    <s v="http://pbs.twimg.com/profile_images/981956002739179520/Hb6GpCT9_normal.jpg"/>
    <x v="244"/>
    <s v="https://twitter.com/#!/pinballdreams/status/1189962384204423168"/>
    <m/>
    <m/>
    <s v="1189962384204423168"/>
    <m/>
    <b v="0"/>
    <n v="0"/>
    <s v=""/>
    <b v="1"/>
    <s v="en"/>
    <m/>
    <s v="1189893041366196226"/>
    <b v="0"/>
    <n v="0"/>
    <s v=""/>
    <s v="Twitter for iPhone"/>
    <b v="0"/>
    <s v="1189962384204423168"/>
    <s v="Tweet"/>
    <n v="0"/>
    <n v="0"/>
    <m/>
    <m/>
    <m/>
    <m/>
    <m/>
    <m/>
    <m/>
    <m/>
    <n v="6"/>
    <s v="5"/>
    <s v="3"/>
    <m/>
    <m/>
    <m/>
    <m/>
    <m/>
    <m/>
    <m/>
    <m/>
    <m/>
  </r>
  <r>
    <s v="viceland"/>
    <s v="imyourkid"/>
    <m/>
    <m/>
    <m/>
    <m/>
    <m/>
    <m/>
    <m/>
    <m/>
    <s v="No"/>
    <n v="589"/>
    <m/>
    <m/>
    <x v="0"/>
    <d v="2016-12-21T19:00:07.000"/>
    <s v="Infused honey from @ImYourKid and BONG APPETIT. https://t.co/1dEE4c4jwE"/>
    <m/>
    <m/>
    <x v="0"/>
    <s v="https://pbs.twimg.com/amplify_video_thumb/811644749069357058/img/oDDXpAKLs9sMllNK.jpg"/>
    <s v="https://pbs.twimg.com/amplify_video_thumb/811644749069357058/img/oDDXpAKLs9sMllNK.jpg"/>
    <x v="245"/>
    <s v="https://twitter.com/#!/viceland/status/811647452453343235"/>
    <m/>
    <m/>
    <s v="811647452453343235"/>
    <m/>
    <b v="0"/>
    <n v="316"/>
    <s v=""/>
    <b v="0"/>
    <s v="en"/>
    <m/>
    <s v=""/>
    <b v="0"/>
    <n v="128"/>
    <s v=""/>
    <s v="Twitter Media Studio"/>
    <b v="0"/>
    <s v="811647452453343235"/>
    <s v="Retweet"/>
    <n v="0"/>
    <n v="0"/>
    <m/>
    <m/>
    <m/>
    <m/>
    <m/>
    <m/>
    <m/>
    <m/>
    <n v="1"/>
    <s v="4"/>
    <s v="4"/>
    <n v="0"/>
    <n v="0"/>
    <n v="0"/>
    <n v="0"/>
    <n v="0"/>
    <n v="0"/>
    <n v="7"/>
    <n v="100"/>
    <n v="7"/>
  </r>
  <r>
    <s v="derekm07"/>
    <s v="viceland"/>
    <m/>
    <m/>
    <m/>
    <m/>
    <m/>
    <m/>
    <m/>
    <m/>
    <s v="No"/>
    <n v="590"/>
    <m/>
    <m/>
    <x v="0"/>
    <d v="2019-11-01T00:15:12.000"/>
    <s v="RT @VICELAND: Infused honey from @ImYourKid and BONG APPETIT. https://t.co/1dEE4c4jwE"/>
    <m/>
    <m/>
    <x v="0"/>
    <s v="https://pbs.twimg.com/amplify_video_thumb/811644749069357058/img/oDDXpAKLs9sMllNK.jpg"/>
    <s v="https://pbs.twimg.com/amplify_video_thumb/811644749069357058/img/oDDXpAKLs9sMllNK.jpg"/>
    <x v="246"/>
    <s v="https://twitter.com/#!/derekm07/status/1190059678220328966"/>
    <m/>
    <m/>
    <s v="1190059678220328966"/>
    <m/>
    <b v="0"/>
    <n v="0"/>
    <s v=""/>
    <b v="0"/>
    <s v="en"/>
    <m/>
    <s v=""/>
    <b v="0"/>
    <n v="0"/>
    <s v="811647452453343235"/>
    <s v="Twitter for iPhone"/>
    <b v="0"/>
    <s v="811647452453343235"/>
    <s v="Tweet"/>
    <n v="0"/>
    <n v="0"/>
    <m/>
    <m/>
    <m/>
    <m/>
    <m/>
    <m/>
    <m/>
    <m/>
    <n v="1"/>
    <s v="4"/>
    <s v="4"/>
    <m/>
    <m/>
    <m/>
    <m/>
    <m/>
    <m/>
    <m/>
    <m/>
    <m/>
  </r>
  <r>
    <s v="rx_lxxv"/>
    <s v="zoesaldana"/>
    <m/>
    <m/>
    <m/>
    <m/>
    <m/>
    <m/>
    <m/>
    <m/>
    <s v="No"/>
    <n v="592"/>
    <m/>
    <m/>
    <x v="0"/>
    <d v="2019-11-01T11:41:40.000"/>
    <s v="RT @zoesaldana: Human beings have been using cannabis for thousands of years. Yet it’s illegal in most of the world, including right here i…"/>
    <m/>
    <m/>
    <x v="0"/>
    <m/>
    <s v="http://pbs.twimg.com/profile_images/1145195333972090880/f9pS-mQF_normal.jpg"/>
    <x v="247"/>
    <s v="https://twitter.com/#!/rx_lxxv/status/1190232432827604993"/>
    <m/>
    <m/>
    <s v="1190232432827604993"/>
    <m/>
    <b v="0"/>
    <n v="0"/>
    <s v=""/>
    <b v="0"/>
    <s v="en"/>
    <m/>
    <s v=""/>
    <b v="0"/>
    <n v="104"/>
    <s v="1176242238113771520"/>
    <s v="Twitter for iPhone"/>
    <b v="0"/>
    <s v="1176242238113771520"/>
    <s v="Tweet"/>
    <n v="0"/>
    <n v="0"/>
    <m/>
    <m/>
    <m/>
    <m/>
    <m/>
    <m/>
    <m/>
    <m/>
    <n v="1"/>
    <s v="1"/>
    <s v="1"/>
    <n v="1"/>
    <n v="4"/>
    <n v="1"/>
    <n v="4"/>
    <n v="0"/>
    <n v="0"/>
    <n v="23"/>
    <n v="92"/>
    <n v="25"/>
  </r>
  <r>
    <s v="charluv2011"/>
    <s v="beseofficial"/>
    <m/>
    <m/>
    <m/>
    <m/>
    <m/>
    <m/>
    <m/>
    <m/>
    <s v="No"/>
    <n v="593"/>
    <m/>
    <m/>
    <x v="0"/>
    <d v="2019-11-01T17:09:58.000"/>
    <s v="RT @beseofficial: Some people in the U.S. are calling for the word &quot;marijuana&quot; to be cancelled because of its racist origins against Mexica…"/>
    <m/>
    <m/>
    <x v="0"/>
    <m/>
    <s v="http://pbs.twimg.com/profile_images/1082899332733460481/D3C5WdXo_normal.jpg"/>
    <x v="248"/>
    <s v="https://twitter.com/#!/charluv2011/status/1190315053909590016"/>
    <m/>
    <m/>
    <s v="1190315053909590016"/>
    <m/>
    <b v="0"/>
    <n v="0"/>
    <s v=""/>
    <b v="0"/>
    <s v="en"/>
    <m/>
    <s v=""/>
    <b v="0"/>
    <n v="14"/>
    <s v="1190315022909505536"/>
    <s v="Twitter for iPhone"/>
    <b v="0"/>
    <s v="1190315022909505536"/>
    <s v="Tweet"/>
    <n v="0"/>
    <n v="0"/>
    <m/>
    <m/>
    <m/>
    <m/>
    <m/>
    <m/>
    <m/>
    <m/>
    <n v="1"/>
    <s v="2"/>
    <s v="2"/>
    <n v="0"/>
    <n v="0"/>
    <n v="1"/>
    <n v="4.166666666666667"/>
    <n v="0"/>
    <n v="0"/>
    <n v="23"/>
    <n v="95.83333333333333"/>
    <n v="24"/>
  </r>
  <r>
    <s v="medmarijuanabiz"/>
    <s v="beseofficial"/>
    <m/>
    <m/>
    <m/>
    <m/>
    <m/>
    <m/>
    <m/>
    <m/>
    <s v="No"/>
    <n v="594"/>
    <m/>
    <m/>
    <x v="0"/>
    <d v="2019-11-01T18:09:29.000"/>
    <s v="RT @beseofficial: Some people in the U.S. are calling for the word &quot;marijuana&quot; to be cancelled because of its racist origins against Mexica…"/>
    <m/>
    <m/>
    <x v="0"/>
    <m/>
    <s v="http://pbs.twimg.com/profile_images/1098326869257175040/MWGZJaWQ_normal.jpg"/>
    <x v="249"/>
    <s v="https://twitter.com/#!/medmarijuanabiz/status/1190330032725659653"/>
    <m/>
    <m/>
    <s v="1190330032725659653"/>
    <m/>
    <b v="0"/>
    <n v="0"/>
    <s v=""/>
    <b v="0"/>
    <s v="en"/>
    <m/>
    <s v=""/>
    <b v="0"/>
    <n v="14"/>
    <s v="1190315022909505536"/>
    <s v="Twitter Web App"/>
    <b v="0"/>
    <s v="1190315022909505536"/>
    <s v="Tweet"/>
    <n v="0"/>
    <n v="0"/>
    <m/>
    <m/>
    <m/>
    <m/>
    <m/>
    <m/>
    <m/>
    <m/>
    <n v="1"/>
    <s v="2"/>
    <s v="2"/>
    <n v="0"/>
    <n v="0"/>
    <n v="1"/>
    <n v="4.166666666666667"/>
    <n v="0"/>
    <n v="0"/>
    <n v="23"/>
    <n v="95.83333333333333"/>
    <n v="24"/>
  </r>
  <r>
    <s v="sir_blobfish"/>
    <s v="beseofficial"/>
    <m/>
    <m/>
    <m/>
    <m/>
    <m/>
    <m/>
    <m/>
    <m/>
    <s v="No"/>
    <n v="595"/>
    <m/>
    <m/>
    <x v="0"/>
    <d v="2019-11-01T18:44:50.000"/>
    <s v="RT @beseofficial: Some people in the U.S. are calling for the word &quot;marijuana&quot; to be cancelled because of its racist origins against Mexica…"/>
    <m/>
    <m/>
    <x v="0"/>
    <m/>
    <s v="http://pbs.twimg.com/profile_images/620011370440970240/SgZWb8mr_normal.jpg"/>
    <x v="250"/>
    <s v="https://twitter.com/#!/sir_blobfish/status/1190338926743105536"/>
    <m/>
    <m/>
    <s v="1190338926743105536"/>
    <m/>
    <b v="0"/>
    <n v="0"/>
    <s v=""/>
    <b v="0"/>
    <s v="en"/>
    <m/>
    <s v=""/>
    <b v="0"/>
    <n v="14"/>
    <s v="1190315022909505536"/>
    <s v="Twitter for iPad"/>
    <b v="0"/>
    <s v="1190315022909505536"/>
    <s v="Tweet"/>
    <n v="0"/>
    <n v="0"/>
    <m/>
    <m/>
    <m/>
    <m/>
    <m/>
    <m/>
    <m/>
    <m/>
    <n v="1"/>
    <s v="2"/>
    <s v="2"/>
    <n v="0"/>
    <n v="0"/>
    <n v="1"/>
    <n v="4.166666666666667"/>
    <n v="0"/>
    <n v="0"/>
    <n v="23"/>
    <n v="95.83333333333333"/>
    <n v="24"/>
  </r>
  <r>
    <s v="kylemace22"/>
    <s v="beseofficial"/>
    <m/>
    <m/>
    <m/>
    <m/>
    <m/>
    <m/>
    <m/>
    <m/>
    <s v="No"/>
    <n v="596"/>
    <m/>
    <m/>
    <x v="0"/>
    <d v="2019-11-01T18:48:41.000"/>
    <s v="RT @beseofficial: Some people in the U.S. are calling for the word &quot;marijuana&quot; to be cancelled because of its racist origins against Mexica…"/>
    <m/>
    <m/>
    <x v="0"/>
    <m/>
    <s v="http://pbs.twimg.com/profile_images/1163885911471509504/otv1Uzx6_normal.jpg"/>
    <x v="251"/>
    <s v="https://twitter.com/#!/kylemace22/status/1190339897653112836"/>
    <m/>
    <m/>
    <s v="1190339897653112836"/>
    <m/>
    <b v="0"/>
    <n v="0"/>
    <s v=""/>
    <b v="0"/>
    <s v="en"/>
    <m/>
    <s v=""/>
    <b v="0"/>
    <n v="14"/>
    <s v="1190315022909505536"/>
    <s v="Twitter Web App"/>
    <b v="0"/>
    <s v="1190315022909505536"/>
    <s v="Tweet"/>
    <n v="0"/>
    <n v="0"/>
    <m/>
    <m/>
    <m/>
    <m/>
    <m/>
    <m/>
    <m/>
    <m/>
    <n v="1"/>
    <s v="2"/>
    <s v="2"/>
    <n v="0"/>
    <n v="0"/>
    <n v="1"/>
    <n v="4.166666666666667"/>
    <n v="0"/>
    <n v="0"/>
    <n v="23"/>
    <n v="95.83333333333333"/>
    <n v="24"/>
  </r>
  <r>
    <s v="heinschristian"/>
    <s v="beseofficial"/>
    <m/>
    <m/>
    <m/>
    <m/>
    <m/>
    <m/>
    <m/>
    <m/>
    <s v="No"/>
    <n v="597"/>
    <m/>
    <m/>
    <x v="0"/>
    <d v="2019-11-01T19:29:31.000"/>
    <s v="RT @beseofficial: Some people in the U.S. are calling for the word &quot;marijuana&quot; to be cancelled because of its racist origins against Mexica…"/>
    <m/>
    <m/>
    <x v="0"/>
    <m/>
    <s v="http://pbs.twimg.com/profile_images/1176627194539499525/5Mf0NMdG_normal.jpg"/>
    <x v="252"/>
    <s v="https://twitter.com/#!/heinschristian/status/1190350173131726848"/>
    <m/>
    <m/>
    <s v="1190350173131726848"/>
    <m/>
    <b v="0"/>
    <n v="0"/>
    <s v=""/>
    <b v="0"/>
    <s v="en"/>
    <m/>
    <s v=""/>
    <b v="0"/>
    <n v="14"/>
    <s v="1190315022909505536"/>
    <s v="Twitter for iPhone"/>
    <b v="0"/>
    <s v="1190315022909505536"/>
    <s v="Tweet"/>
    <n v="0"/>
    <n v="0"/>
    <m/>
    <m/>
    <m/>
    <m/>
    <m/>
    <m/>
    <m/>
    <m/>
    <n v="1"/>
    <s v="2"/>
    <s v="2"/>
    <n v="0"/>
    <n v="0"/>
    <n v="1"/>
    <n v="4.166666666666667"/>
    <n v="0"/>
    <n v="0"/>
    <n v="23"/>
    <n v="95.83333333333333"/>
    <n v="24"/>
  </r>
  <r>
    <s v="zoesbrasill"/>
    <s v="zoesaldana"/>
    <m/>
    <m/>
    <m/>
    <m/>
    <m/>
    <m/>
    <m/>
    <m/>
    <s v="No"/>
    <n v="598"/>
    <m/>
    <m/>
    <x v="0"/>
    <d v="2019-09-24T11:53:12.000"/>
    <s v="RT @zoesaldana: Human beings have been using cannabis for thousands of years. Yet it’s illegal in most of the world, including right here i…"/>
    <m/>
    <m/>
    <x v="0"/>
    <m/>
    <s v="http://pbs.twimg.com/profile_images/1189565327472021508/FqC5RZGB_normal.jpg"/>
    <x v="253"/>
    <s v="https://twitter.com/#!/zoesbrasill/status/1176464597357858816"/>
    <m/>
    <m/>
    <s v="1176464597357858816"/>
    <m/>
    <b v="0"/>
    <n v="0"/>
    <s v=""/>
    <b v="0"/>
    <s v="en"/>
    <m/>
    <s v=""/>
    <b v="0"/>
    <n v="86"/>
    <s v="1176242238113771520"/>
    <s v="Twitter for Android"/>
    <b v="0"/>
    <s v="1176242238113771520"/>
    <s v="Tweet"/>
    <n v="0"/>
    <n v="0"/>
    <m/>
    <m/>
    <m/>
    <m/>
    <m/>
    <m/>
    <m/>
    <m/>
    <n v="1"/>
    <s v="2"/>
    <s v="1"/>
    <n v="1"/>
    <n v="4"/>
    <n v="1"/>
    <n v="4"/>
    <n v="0"/>
    <n v="0"/>
    <n v="23"/>
    <n v="92"/>
    <n v="25"/>
  </r>
  <r>
    <s v="zoesbrasill"/>
    <s v="beseofficial"/>
    <m/>
    <m/>
    <m/>
    <m/>
    <m/>
    <m/>
    <m/>
    <m/>
    <s v="No"/>
    <n v="599"/>
    <m/>
    <m/>
    <x v="0"/>
    <d v="2019-09-24T11:53:18.000"/>
    <s v="RT @beseofficial: Human beings have been using cannabis for thousands of years. Yet it’s illegal in most of the world. So how did we get he…"/>
    <m/>
    <m/>
    <x v="0"/>
    <m/>
    <s v="http://pbs.twimg.com/profile_images/1189565327472021508/FqC5RZGB_normal.jpg"/>
    <x v="254"/>
    <s v="https://twitter.com/#!/zoesbrasill/status/1176464622066552832"/>
    <m/>
    <m/>
    <s v="1176464622066552832"/>
    <m/>
    <b v="0"/>
    <n v="0"/>
    <s v=""/>
    <b v="0"/>
    <s v="en"/>
    <m/>
    <s v=""/>
    <b v="0"/>
    <n v="3"/>
    <s v="1176152994141720577"/>
    <s v="Twitter for Android"/>
    <b v="0"/>
    <s v="1176152994141720577"/>
    <s v="Tweet"/>
    <n v="0"/>
    <n v="0"/>
    <m/>
    <m/>
    <m/>
    <m/>
    <m/>
    <m/>
    <m/>
    <m/>
    <n v="2"/>
    <s v="2"/>
    <s v="2"/>
    <n v="0"/>
    <n v="0"/>
    <n v="1"/>
    <n v="3.7037037037037037"/>
    <n v="0"/>
    <n v="0"/>
    <n v="26"/>
    <n v="96.29629629629629"/>
    <n v="27"/>
  </r>
  <r>
    <s v="zoesbrasill"/>
    <s v="beseofficial"/>
    <m/>
    <m/>
    <m/>
    <m/>
    <m/>
    <m/>
    <m/>
    <m/>
    <s v="No"/>
    <n v="600"/>
    <m/>
    <m/>
    <x v="0"/>
    <d v="2019-11-01T19:35:28.000"/>
    <s v="RT @beseofficial: Some people in the U.S. are calling for the word &quot;marijuana&quot; to be cancelled because of its racist origins against Mexica…"/>
    <m/>
    <m/>
    <x v="0"/>
    <m/>
    <s v="http://pbs.twimg.com/profile_images/1189565327472021508/FqC5RZGB_normal.jpg"/>
    <x v="255"/>
    <s v="https://twitter.com/#!/zoesbrasill/status/1190351670120779777"/>
    <m/>
    <m/>
    <s v="1190351670120779777"/>
    <m/>
    <b v="0"/>
    <n v="0"/>
    <s v=""/>
    <b v="0"/>
    <s v="en"/>
    <m/>
    <s v=""/>
    <b v="0"/>
    <n v="14"/>
    <s v="1190315022909505536"/>
    <s v="Twitter for Android"/>
    <b v="0"/>
    <s v="1190315022909505536"/>
    <s v="Tweet"/>
    <n v="0"/>
    <n v="0"/>
    <m/>
    <m/>
    <m/>
    <m/>
    <m/>
    <m/>
    <m/>
    <m/>
    <n v="2"/>
    <s v="2"/>
    <s v="2"/>
    <n v="0"/>
    <n v="0"/>
    <n v="1"/>
    <n v="4.166666666666667"/>
    <n v="0"/>
    <n v="0"/>
    <n v="23"/>
    <n v="95.83333333333333"/>
    <n v="24"/>
  </r>
  <r>
    <s v="saiyanmarley"/>
    <s v="beseofficial"/>
    <m/>
    <m/>
    <m/>
    <m/>
    <m/>
    <m/>
    <m/>
    <m/>
    <s v="No"/>
    <n v="601"/>
    <m/>
    <m/>
    <x v="0"/>
    <d v="2019-11-01T20:02:41.000"/>
    <s v="RT @beseofficial: Some people in the U.S. are calling for the word &quot;marijuana&quot; to be cancelled because of its racist origins against Mexica…"/>
    <m/>
    <m/>
    <x v="0"/>
    <m/>
    <s v="http://pbs.twimg.com/profile_images/1131427062999396352/K8mRmuLs_normal.jpg"/>
    <x v="256"/>
    <s v="https://twitter.com/#!/saiyanmarley/status/1190358520975253504"/>
    <m/>
    <m/>
    <s v="1190358520975253504"/>
    <m/>
    <b v="0"/>
    <n v="0"/>
    <s v=""/>
    <b v="0"/>
    <s v="en"/>
    <m/>
    <s v=""/>
    <b v="0"/>
    <n v="14"/>
    <s v="1190315022909505536"/>
    <s v="Twitter for Android"/>
    <b v="0"/>
    <s v="1190315022909505536"/>
    <s v="Tweet"/>
    <n v="0"/>
    <n v="0"/>
    <m/>
    <m/>
    <m/>
    <m/>
    <m/>
    <m/>
    <m/>
    <m/>
    <n v="1"/>
    <s v="2"/>
    <s v="2"/>
    <n v="0"/>
    <n v="0"/>
    <n v="1"/>
    <n v="4.166666666666667"/>
    <n v="0"/>
    <n v="0"/>
    <n v="23"/>
    <n v="95.83333333333333"/>
    <n v="24"/>
  </r>
  <r>
    <s v="littlemisspoops"/>
    <s v="beseofficial"/>
    <m/>
    <m/>
    <m/>
    <m/>
    <m/>
    <m/>
    <m/>
    <m/>
    <s v="No"/>
    <n v="602"/>
    <m/>
    <m/>
    <x v="0"/>
    <d v="2019-11-01T22:27:48.000"/>
    <s v="RT @beseofficial: Some people in the U.S. are calling for the word &quot;marijuana&quot; to be cancelled because of its racist origins against Mexica…"/>
    <m/>
    <m/>
    <x v="0"/>
    <m/>
    <s v="http://pbs.twimg.com/profile_images/1178302688758550529/onoCMQVK_normal.jpg"/>
    <x v="257"/>
    <s v="https://twitter.com/#!/littlemisspoops/status/1190395039920340993"/>
    <m/>
    <m/>
    <s v="1190395039920340993"/>
    <m/>
    <b v="0"/>
    <n v="0"/>
    <s v=""/>
    <b v="0"/>
    <s v="en"/>
    <m/>
    <s v=""/>
    <b v="0"/>
    <n v="14"/>
    <s v="1190315022909505536"/>
    <s v="Twitter for iPhone"/>
    <b v="0"/>
    <s v="1190315022909505536"/>
    <s v="Tweet"/>
    <n v="0"/>
    <n v="0"/>
    <m/>
    <m/>
    <m/>
    <m/>
    <m/>
    <m/>
    <m/>
    <m/>
    <n v="1"/>
    <s v="2"/>
    <s v="2"/>
    <n v="0"/>
    <n v="0"/>
    <n v="1"/>
    <n v="4.166666666666667"/>
    <n v="0"/>
    <n v="0"/>
    <n v="23"/>
    <n v="95.83333333333333"/>
    <n v="24"/>
  </r>
  <r>
    <s v="praveween"/>
    <s v="beseofficial"/>
    <m/>
    <m/>
    <m/>
    <m/>
    <m/>
    <m/>
    <m/>
    <m/>
    <s v="No"/>
    <n v="603"/>
    <m/>
    <m/>
    <x v="0"/>
    <d v="2019-11-02T02:01:38.000"/>
    <s v="RT @beseofficial: Some people in the U.S. are calling for the word &quot;marijuana&quot; to be cancelled because of its racist origins against Mexica…"/>
    <m/>
    <m/>
    <x v="0"/>
    <m/>
    <s v="http://pbs.twimg.com/profile_images/1181460935812104192/Suu9UqGC_normal.jpg"/>
    <x v="258"/>
    <s v="https://twitter.com/#!/praveween/status/1190448853884911616"/>
    <m/>
    <m/>
    <s v="1190448853884911616"/>
    <m/>
    <b v="0"/>
    <n v="0"/>
    <s v=""/>
    <b v="0"/>
    <s v="en"/>
    <m/>
    <s v=""/>
    <b v="0"/>
    <n v="14"/>
    <s v="1190315022909505536"/>
    <s v="Twitter for iPhone"/>
    <b v="0"/>
    <s v="1190315022909505536"/>
    <s v="Tweet"/>
    <n v="0"/>
    <n v="0"/>
    <m/>
    <m/>
    <m/>
    <m/>
    <m/>
    <m/>
    <m/>
    <m/>
    <n v="1"/>
    <s v="2"/>
    <s v="2"/>
    <n v="0"/>
    <n v="0"/>
    <n v="1"/>
    <n v="4.166666666666667"/>
    <n v="0"/>
    <n v="0"/>
    <n v="23"/>
    <n v="95.83333333333333"/>
    <n v="24"/>
  </r>
  <r>
    <s v="timchamberlain"/>
    <s v="beseofficial"/>
    <m/>
    <m/>
    <m/>
    <m/>
    <m/>
    <m/>
    <m/>
    <m/>
    <s v="No"/>
    <n v="604"/>
    <m/>
    <m/>
    <x v="0"/>
    <d v="2019-11-02T02:41:08.000"/>
    <s v="@ImYourKid @zoesaldana @beseofficial Easily one of my biggest pet peeves are government divisions using that term a… https://t.co/pLFngmYHP4"/>
    <s v="https://twitter.com/i/web/status/1190458793391341569"/>
    <s v="twitter.com"/>
    <x v="0"/>
    <m/>
    <s v="http://pbs.twimg.com/profile_images/534388380402855936/qgSAMg_w_normal.jpeg"/>
    <x v="259"/>
    <s v="https://twitter.com/#!/timchamberlain/status/1190458793391341569"/>
    <m/>
    <m/>
    <s v="1190458793391341569"/>
    <s v="1190328512139288576"/>
    <b v="0"/>
    <n v="0"/>
    <s v="105347801"/>
    <b v="0"/>
    <s v="en"/>
    <m/>
    <s v=""/>
    <b v="0"/>
    <n v="0"/>
    <s v=""/>
    <s v="Twitter Web App"/>
    <b v="1"/>
    <s v="1190328512139288576"/>
    <s v="Tweet"/>
    <n v="0"/>
    <n v="0"/>
    <m/>
    <m/>
    <m/>
    <m/>
    <m/>
    <m/>
    <m/>
    <m/>
    <n v="1"/>
    <s v="2"/>
    <s v="2"/>
    <m/>
    <m/>
    <m/>
    <m/>
    <m/>
    <m/>
    <m/>
    <m/>
    <m/>
  </r>
  <r>
    <s v="oleraflores"/>
    <s v="beseofficial"/>
    <m/>
    <m/>
    <m/>
    <m/>
    <m/>
    <m/>
    <m/>
    <m/>
    <s v="No"/>
    <n v="607"/>
    <m/>
    <m/>
    <x v="0"/>
    <d v="2019-11-02T02:49:59.000"/>
    <s v="@ImYourKid @zoesaldana @beseofficial Thanks for helping us educate others!"/>
    <m/>
    <m/>
    <x v="0"/>
    <m/>
    <s v="http://pbs.twimg.com/profile_images/1114898884742901762/z7Wz2XR3_normal.jpg"/>
    <x v="260"/>
    <s v="https://twitter.com/#!/oleraflores/status/1190461021581795329"/>
    <m/>
    <m/>
    <s v="1190461021581795329"/>
    <s v="1190328512139288576"/>
    <b v="0"/>
    <n v="0"/>
    <s v="105347801"/>
    <b v="0"/>
    <s v="en"/>
    <m/>
    <s v=""/>
    <b v="0"/>
    <n v="0"/>
    <s v=""/>
    <s v="Twitter for iPhone"/>
    <b v="0"/>
    <s v="1190328512139288576"/>
    <s v="Tweet"/>
    <n v="0"/>
    <n v="0"/>
    <m/>
    <m/>
    <m/>
    <m/>
    <m/>
    <m/>
    <m/>
    <m/>
    <n v="1"/>
    <s v="2"/>
    <s v="2"/>
    <m/>
    <m/>
    <m/>
    <m/>
    <m/>
    <m/>
    <m/>
    <m/>
    <m/>
  </r>
  <r>
    <s v="coralreefer420"/>
    <s v="beseofficial"/>
    <m/>
    <m/>
    <m/>
    <m/>
    <m/>
    <m/>
    <m/>
    <m/>
    <s v="No"/>
    <n v="610"/>
    <m/>
    <m/>
    <x v="0"/>
    <d v="2019-11-02T02:52:47.000"/>
    <s v="RT @beseofficial: Some people in the U.S. are calling for the word &quot;marijuana&quot; to be cancelled because of its racist origins against Mexica…"/>
    <m/>
    <m/>
    <x v="0"/>
    <m/>
    <s v="http://pbs.twimg.com/profile_images/1189632208111308802/h09ZJFOT_normal.jpg"/>
    <x v="261"/>
    <s v="https://twitter.com/#!/coralreefer420/status/1190461725503455232"/>
    <m/>
    <m/>
    <s v="1190461725503455232"/>
    <m/>
    <b v="0"/>
    <n v="0"/>
    <s v=""/>
    <b v="0"/>
    <s v="en"/>
    <m/>
    <s v=""/>
    <b v="0"/>
    <n v="14"/>
    <s v="1190315022909505536"/>
    <s v="Twitter for iPhone"/>
    <b v="0"/>
    <s v="1190315022909505536"/>
    <s v="Tweet"/>
    <n v="0"/>
    <n v="0"/>
    <m/>
    <m/>
    <m/>
    <m/>
    <m/>
    <m/>
    <m/>
    <m/>
    <n v="1"/>
    <s v="2"/>
    <s v="2"/>
    <n v="0"/>
    <n v="0"/>
    <n v="1"/>
    <n v="4.166666666666667"/>
    <n v="0"/>
    <n v="0"/>
    <n v="23"/>
    <n v="95.83333333333333"/>
    <n v="24"/>
  </r>
  <r>
    <s v="davidchiarelli"/>
    <s v="beseofficial"/>
    <m/>
    <m/>
    <m/>
    <m/>
    <m/>
    <m/>
    <m/>
    <m/>
    <s v="No"/>
    <n v="611"/>
    <m/>
    <m/>
    <x v="0"/>
    <d v="2019-11-02T03:07:51.000"/>
    <s v="RT @beseofficial: Some people in the U.S. are calling for the word &quot;marijuana&quot; to be cancelled because of its racist origins against Mexica…"/>
    <m/>
    <m/>
    <x v="0"/>
    <m/>
    <s v="http://pbs.twimg.com/profile_images/1103361364007907328/CsI-oCur_normal.jpg"/>
    <x v="262"/>
    <s v="https://twitter.com/#!/davidchiarelli/status/1190465516932083712"/>
    <m/>
    <m/>
    <s v="1190465516932083712"/>
    <m/>
    <b v="0"/>
    <n v="0"/>
    <s v=""/>
    <b v="0"/>
    <s v="en"/>
    <m/>
    <s v=""/>
    <b v="0"/>
    <n v="14"/>
    <s v="1190315022909505536"/>
    <s v="Twitter for iPhone"/>
    <b v="0"/>
    <s v="1190315022909505536"/>
    <s v="Tweet"/>
    <n v="0"/>
    <n v="0"/>
    <m/>
    <m/>
    <m/>
    <m/>
    <m/>
    <m/>
    <m/>
    <m/>
    <n v="1"/>
    <s v="2"/>
    <s v="2"/>
    <n v="0"/>
    <n v="0"/>
    <n v="1"/>
    <n v="4.166666666666667"/>
    <n v="0"/>
    <n v="0"/>
    <n v="23"/>
    <n v="95.83333333333333"/>
    <n v="24"/>
  </r>
  <r>
    <s v="wesstubbs"/>
    <s v="beseofficial"/>
    <m/>
    <m/>
    <m/>
    <m/>
    <m/>
    <m/>
    <m/>
    <m/>
    <s v="No"/>
    <n v="612"/>
    <m/>
    <m/>
    <x v="0"/>
    <d v="2019-11-02T14:48:35.000"/>
    <s v="RT @beseofficial: Some people in the U.S. are calling for the word &quot;marijuana&quot; to be cancelled because of its racist origins against Mexicaâ€¦"/>
    <m/>
    <m/>
    <x v="0"/>
    <m/>
    <s v="http://pbs.twimg.com/profile_images/1166748760405348352/jGO6Yqfh_normal.jpg"/>
    <x v="263"/>
    <s v="https://twitter.com/#!/wesstubbs/status/1190641863461613568"/>
    <m/>
    <m/>
    <s v="1190641863461613568"/>
    <m/>
    <b v="0"/>
    <n v="0"/>
    <s v=""/>
    <b v="0"/>
    <s v="en"/>
    <m/>
    <s v=""/>
    <b v="0"/>
    <n v="17"/>
    <s v="1190315022909505536"/>
    <s v="Twitter for Android"/>
    <b v="0"/>
    <s v="1190315022909505536"/>
    <s v="Tweet"/>
    <n v="0"/>
    <n v="0"/>
    <m/>
    <m/>
    <m/>
    <m/>
    <m/>
    <m/>
    <m/>
    <m/>
    <n v="1"/>
    <s v="2"/>
    <s v="2"/>
    <n v="0"/>
    <n v="0"/>
    <n v="1"/>
    <n v="4.166666666666667"/>
    <n v="0"/>
    <n v="0"/>
    <n v="23"/>
    <n v="95.83333333333333"/>
    <n v="24"/>
  </r>
  <r>
    <s v="sakenaribena"/>
    <s v="beseofficial"/>
    <m/>
    <m/>
    <m/>
    <m/>
    <m/>
    <m/>
    <m/>
    <m/>
    <s v="No"/>
    <n v="613"/>
    <m/>
    <m/>
    <x v="0"/>
    <d v="2019-11-02T16:54:33.000"/>
    <s v="RT @beseofficial: Some people in the U.S. are calling for the word &quot;marijuana&quot; to be cancelled because of its racist origins against Mexicaâ€¦"/>
    <m/>
    <m/>
    <x v="0"/>
    <m/>
    <s v="http://pbs.twimg.com/profile_images/1154866084006248454/g_Uv4gmU_normal.jpg"/>
    <x v="264"/>
    <s v="https://twitter.com/#!/sakenaribena/status/1190673563612782593"/>
    <m/>
    <m/>
    <s v="1190673563612782593"/>
    <m/>
    <b v="0"/>
    <n v="0"/>
    <s v=""/>
    <b v="0"/>
    <s v="en"/>
    <m/>
    <s v=""/>
    <b v="0"/>
    <n v="17"/>
    <s v="1190315022909505536"/>
    <s v="Twitter for iPhone"/>
    <b v="0"/>
    <s v="1190315022909505536"/>
    <s v="Tweet"/>
    <n v="0"/>
    <n v="0"/>
    <m/>
    <m/>
    <m/>
    <m/>
    <m/>
    <m/>
    <m/>
    <m/>
    <n v="1"/>
    <s v="2"/>
    <s v="2"/>
    <n v="0"/>
    <n v="0"/>
    <n v="1"/>
    <n v="4.166666666666667"/>
    <n v="0"/>
    <n v="0"/>
    <n v="23"/>
    <n v="95.83333333333333"/>
    <n v="24"/>
  </r>
  <r>
    <s v="therealljohnny1"/>
    <s v="beseofficial"/>
    <m/>
    <m/>
    <m/>
    <m/>
    <m/>
    <m/>
    <m/>
    <m/>
    <s v="No"/>
    <n v="614"/>
    <m/>
    <m/>
    <x v="0"/>
    <d v="2019-11-03T16:25:31.000"/>
    <s v="RT @beseofficial: Some people in the U.S. are calling for the word &quot;marijuana&quot; to be cancelled because of its racist origins against Mexicaâ€¦"/>
    <m/>
    <m/>
    <x v="0"/>
    <m/>
    <s v="http://pbs.twimg.com/profile_images/1080562577082527744/R2rt_i50_normal.jpg"/>
    <x v="265"/>
    <s v="https://twitter.com/#!/therealljohnny1/status/1191028644409274369"/>
    <m/>
    <m/>
    <s v="1191028644409274369"/>
    <m/>
    <b v="0"/>
    <n v="0"/>
    <s v=""/>
    <b v="0"/>
    <s v="en"/>
    <m/>
    <s v=""/>
    <b v="0"/>
    <n v="46"/>
    <s v="1190315022909505536"/>
    <s v="Twitter for iPhone"/>
    <b v="0"/>
    <s v="1190315022909505536"/>
    <s v="Tweet"/>
    <n v="0"/>
    <n v="0"/>
    <m/>
    <m/>
    <m/>
    <m/>
    <m/>
    <m/>
    <m/>
    <m/>
    <n v="1"/>
    <s v="2"/>
    <s v="2"/>
    <n v="0"/>
    <n v="0"/>
    <n v="1"/>
    <n v="4.166666666666667"/>
    <n v="0"/>
    <n v="0"/>
    <n v="23"/>
    <n v="95.83333333333333"/>
    <n v="24"/>
  </r>
  <r>
    <s v="brownbearballin"/>
    <s v="beseofficial"/>
    <m/>
    <m/>
    <m/>
    <m/>
    <m/>
    <m/>
    <m/>
    <m/>
    <s v="No"/>
    <n v="615"/>
    <m/>
    <m/>
    <x v="0"/>
    <d v="2019-11-03T17:28:36.000"/>
    <s v="RT @beseofficial: Some people in the U.S. are calling for the word &quot;marijuana&quot; to be cancelled because of its racist origins against Mexicaâ€¦"/>
    <m/>
    <m/>
    <x v="0"/>
    <m/>
    <s v="http://pbs.twimg.com/profile_images/378800000527954250/8fafbb8ae32236ab5349ff6f54dbc9e6_normal.jpeg"/>
    <x v="266"/>
    <s v="https://twitter.com/#!/brownbearballin/status/1191044517740322816"/>
    <m/>
    <m/>
    <s v="1191044517740322816"/>
    <m/>
    <b v="0"/>
    <n v="0"/>
    <s v=""/>
    <b v="0"/>
    <s v="en"/>
    <m/>
    <s v=""/>
    <b v="0"/>
    <n v="46"/>
    <s v="1190315022909505536"/>
    <s v="Twitter for Android"/>
    <b v="0"/>
    <s v="1190315022909505536"/>
    <s v="Tweet"/>
    <n v="0"/>
    <n v="0"/>
    <m/>
    <m/>
    <m/>
    <m/>
    <m/>
    <m/>
    <m/>
    <m/>
    <n v="1"/>
    <s v="2"/>
    <s v="2"/>
    <n v="0"/>
    <n v="0"/>
    <n v="1"/>
    <n v="4.166666666666667"/>
    <n v="0"/>
    <n v="0"/>
    <n v="23"/>
    <n v="95.83333333333333"/>
    <n v="24"/>
  </r>
  <r>
    <s v="simmithinks"/>
    <s v="beseofficial"/>
    <m/>
    <m/>
    <m/>
    <m/>
    <m/>
    <m/>
    <m/>
    <m/>
    <s v="No"/>
    <n v="616"/>
    <m/>
    <m/>
    <x v="0"/>
    <d v="2019-11-03T17:28:37.000"/>
    <s v="RT @beseofficial: Some people in the U.S. are calling for the word &quot;marijuana&quot; to be cancelled because of its racist origins against Mexicaâ€¦"/>
    <m/>
    <m/>
    <x v="0"/>
    <m/>
    <s v="http://pbs.twimg.com/profile_images/1029735311058718721/dXEd80bb_normal.jpg"/>
    <x v="267"/>
    <s v="https://twitter.com/#!/simmithinks/status/1191044523821948928"/>
    <m/>
    <m/>
    <s v="1191044523821948928"/>
    <m/>
    <b v="0"/>
    <n v="0"/>
    <s v=""/>
    <b v="0"/>
    <s v="en"/>
    <m/>
    <s v=""/>
    <b v="0"/>
    <n v="46"/>
    <s v="1190315022909505536"/>
    <s v="Twitter for iPhone"/>
    <b v="0"/>
    <s v="1190315022909505536"/>
    <s v="Tweet"/>
    <n v="0"/>
    <n v="0"/>
    <m/>
    <m/>
    <m/>
    <m/>
    <m/>
    <m/>
    <m/>
    <m/>
    <n v="1"/>
    <s v="2"/>
    <s v="2"/>
    <n v="0"/>
    <n v="0"/>
    <n v="1"/>
    <n v="4.166666666666667"/>
    <n v="0"/>
    <n v="0"/>
    <n v="23"/>
    <n v="95.83333333333333"/>
    <n v="24"/>
  </r>
  <r>
    <s v="ck1gamer"/>
    <s v="beseofficial"/>
    <m/>
    <m/>
    <m/>
    <m/>
    <m/>
    <m/>
    <m/>
    <m/>
    <s v="No"/>
    <n v="617"/>
    <m/>
    <m/>
    <x v="0"/>
    <d v="2019-11-03T17:30:38.000"/>
    <s v="RT @beseofficial: Some people in the U.S. are calling for the word &quot;marijuana&quot; to be cancelled because of its racist origins against Mexicaâ€¦"/>
    <m/>
    <m/>
    <x v="0"/>
    <m/>
    <s v="http://pbs.twimg.com/profile_images/1004784103479218181/Hb22divN_normal.jpg"/>
    <x v="268"/>
    <s v="https://twitter.com/#!/ck1gamer/status/1191045029529292802"/>
    <m/>
    <m/>
    <s v="1191045029529292802"/>
    <m/>
    <b v="0"/>
    <n v="0"/>
    <s v=""/>
    <b v="0"/>
    <s v="en"/>
    <m/>
    <s v=""/>
    <b v="0"/>
    <n v="46"/>
    <s v="1190315022909505536"/>
    <s v="Twitter for Android"/>
    <b v="0"/>
    <s v="1190315022909505536"/>
    <s v="Tweet"/>
    <n v="0"/>
    <n v="0"/>
    <m/>
    <m/>
    <m/>
    <m/>
    <m/>
    <m/>
    <m/>
    <m/>
    <n v="1"/>
    <s v="2"/>
    <s v="2"/>
    <n v="0"/>
    <n v="0"/>
    <n v="1"/>
    <n v="4.166666666666667"/>
    <n v="0"/>
    <n v="0"/>
    <n v="23"/>
    <n v="95.83333333333333"/>
    <n v="24"/>
  </r>
  <r>
    <s v="nor_cotics"/>
    <s v="beseofficial"/>
    <m/>
    <m/>
    <m/>
    <m/>
    <m/>
    <m/>
    <m/>
    <m/>
    <s v="No"/>
    <n v="618"/>
    <m/>
    <m/>
    <x v="0"/>
    <d v="2019-11-03T17:40:10.000"/>
    <s v="RT @beseofficial: Some people in the U.S. are calling for the word &quot;marijuana&quot; to be cancelled because of its racist origins against Mexicaâ€¦"/>
    <m/>
    <m/>
    <x v="0"/>
    <m/>
    <s v="http://pbs.twimg.com/profile_images/1156819763525541888/9McqmTGj_normal.jpg"/>
    <x v="269"/>
    <s v="https://twitter.com/#!/nor_cotics/status/1191047430025953280"/>
    <m/>
    <m/>
    <s v="1191047430025953280"/>
    <m/>
    <b v="0"/>
    <n v="0"/>
    <s v=""/>
    <b v="0"/>
    <s v="en"/>
    <m/>
    <s v=""/>
    <b v="0"/>
    <n v="46"/>
    <s v="1190315022909505536"/>
    <s v="Twitter for iPhone"/>
    <b v="0"/>
    <s v="1190315022909505536"/>
    <s v="Tweet"/>
    <n v="0"/>
    <n v="0"/>
    <m/>
    <m/>
    <m/>
    <m/>
    <m/>
    <m/>
    <m/>
    <m/>
    <n v="1"/>
    <s v="2"/>
    <s v="2"/>
    <n v="0"/>
    <n v="0"/>
    <n v="1"/>
    <n v="4.166666666666667"/>
    <n v="0"/>
    <n v="0"/>
    <n v="23"/>
    <n v="95.83333333333333"/>
    <n v="24"/>
  </r>
  <r>
    <s v="sundancek1d"/>
    <s v="zoesaldana"/>
    <m/>
    <m/>
    <m/>
    <m/>
    <m/>
    <m/>
    <m/>
    <m/>
    <s v="No"/>
    <n v="619"/>
    <m/>
    <m/>
    <x v="0"/>
    <d v="2019-09-25T08:00:30.000"/>
    <s v="RT @zoesaldana: Human beings have been using cannabis for thousands of years. Yet it’s illegal in most of the world, including right here i…"/>
    <m/>
    <m/>
    <x v="0"/>
    <m/>
    <s v="http://pbs.twimg.com/profile_images/1075429951757869056/mUKC1ot9_normal.jpg"/>
    <x v="270"/>
    <s v="https://twitter.com/#!/sundancek1d/status/1176768424250400771"/>
    <m/>
    <m/>
    <s v="1176768424250400771"/>
    <m/>
    <b v="0"/>
    <n v="0"/>
    <s v=""/>
    <b v="0"/>
    <s v="en"/>
    <m/>
    <s v=""/>
    <b v="0"/>
    <n v="86"/>
    <s v="1176242238113771520"/>
    <s v="Twitter Web App"/>
    <b v="0"/>
    <s v="1176242238113771520"/>
    <s v="Tweet"/>
    <n v="0"/>
    <n v="0"/>
    <m/>
    <m/>
    <m/>
    <m/>
    <m/>
    <m/>
    <m/>
    <m/>
    <n v="1"/>
    <s v="2"/>
    <s v="1"/>
    <n v="1"/>
    <n v="4"/>
    <n v="1"/>
    <n v="4"/>
    <n v="0"/>
    <n v="0"/>
    <n v="23"/>
    <n v="92"/>
    <n v="25"/>
  </r>
  <r>
    <s v="sundancek1d"/>
    <s v="beseofficial"/>
    <m/>
    <m/>
    <m/>
    <m/>
    <m/>
    <m/>
    <m/>
    <m/>
    <s v="No"/>
    <n v="620"/>
    <m/>
    <m/>
    <x v="0"/>
    <d v="2019-11-03T18:13:18.000"/>
    <s v="RT @beseofficial: Some people in the U.S. are calling for the word &quot;marijuana&quot; to be cancelled because of its racist origins against Mexicaâ€¦"/>
    <m/>
    <m/>
    <x v="0"/>
    <m/>
    <s v="http://pbs.twimg.com/profile_images/1075429951757869056/mUKC1ot9_normal.jpg"/>
    <x v="271"/>
    <s v="https://twitter.com/#!/sundancek1d/status/1191055766934949890"/>
    <m/>
    <m/>
    <s v="1191055766934949890"/>
    <m/>
    <b v="0"/>
    <n v="0"/>
    <s v=""/>
    <b v="0"/>
    <s v="en"/>
    <m/>
    <s v=""/>
    <b v="0"/>
    <n v="46"/>
    <s v="1190315022909505536"/>
    <s v="Twitter Web App"/>
    <b v="0"/>
    <s v="1190315022909505536"/>
    <s v="Tweet"/>
    <n v="0"/>
    <n v="0"/>
    <m/>
    <m/>
    <m/>
    <m/>
    <m/>
    <m/>
    <m/>
    <m/>
    <n v="1"/>
    <s v="2"/>
    <s v="2"/>
    <n v="0"/>
    <n v="0"/>
    <n v="1"/>
    <n v="4.166666666666667"/>
    <n v="0"/>
    <n v="0"/>
    <n v="23"/>
    <n v="95.83333333333333"/>
    <n v="24"/>
  </r>
  <r>
    <s v="majicjuan24"/>
    <s v="beseofficial"/>
    <m/>
    <m/>
    <m/>
    <m/>
    <m/>
    <m/>
    <m/>
    <m/>
    <s v="No"/>
    <n v="621"/>
    <m/>
    <m/>
    <x v="0"/>
    <d v="2019-11-03T18:25:22.000"/>
    <s v="RT @beseofficial: Some people in the U.S. are calling for the word &quot;marijuana&quot; to be cancelled because of its racist origins against Mexicaâ€¦"/>
    <m/>
    <m/>
    <x v="0"/>
    <m/>
    <s v="http://pbs.twimg.com/profile_images/1054387673526345730/3rQO3Evv_normal.jpg"/>
    <x v="272"/>
    <s v="https://twitter.com/#!/majicjuan24/status/1191058805989228554"/>
    <m/>
    <m/>
    <s v="1191058805989228554"/>
    <m/>
    <b v="0"/>
    <n v="0"/>
    <s v=""/>
    <b v="0"/>
    <s v="en"/>
    <m/>
    <s v=""/>
    <b v="0"/>
    <n v="46"/>
    <s v="1190315022909505536"/>
    <s v="Twitter for iPhone"/>
    <b v="0"/>
    <s v="1190315022909505536"/>
    <s v="Tweet"/>
    <n v="0"/>
    <n v="0"/>
    <m/>
    <m/>
    <m/>
    <m/>
    <m/>
    <m/>
    <m/>
    <m/>
    <n v="1"/>
    <s v="2"/>
    <s v="2"/>
    <n v="0"/>
    <n v="0"/>
    <n v="1"/>
    <n v="4.166666666666667"/>
    <n v="0"/>
    <n v="0"/>
    <n v="23"/>
    <n v="95.83333333333333"/>
    <n v="24"/>
  </r>
  <r>
    <s v="cavwins"/>
    <s v="beseofficial"/>
    <m/>
    <m/>
    <m/>
    <m/>
    <m/>
    <m/>
    <m/>
    <m/>
    <s v="No"/>
    <n v="622"/>
    <m/>
    <m/>
    <x v="0"/>
    <d v="2019-11-03T18:44:59.000"/>
    <s v="RT @beseofficial: Some people in the U.S. are calling for the word &quot;marijuana&quot; to be cancelled because of its racist origins against Mexicaâ€¦"/>
    <m/>
    <m/>
    <x v="0"/>
    <m/>
    <s v="http://pbs.twimg.com/profile_images/1131114261940449280/8_8X32aL_normal.png"/>
    <x v="273"/>
    <s v="https://twitter.com/#!/cavwins/status/1191063741103792128"/>
    <m/>
    <m/>
    <s v="1191063741103792128"/>
    <m/>
    <b v="0"/>
    <n v="0"/>
    <s v=""/>
    <b v="0"/>
    <s v="en"/>
    <m/>
    <s v=""/>
    <b v="0"/>
    <n v="46"/>
    <s v="1190315022909505536"/>
    <s v="Twitter for Android"/>
    <b v="0"/>
    <s v="1190315022909505536"/>
    <s v="Tweet"/>
    <n v="0"/>
    <n v="0"/>
    <m/>
    <m/>
    <m/>
    <m/>
    <m/>
    <m/>
    <m/>
    <m/>
    <n v="1"/>
    <s v="2"/>
    <s v="2"/>
    <n v="0"/>
    <n v="0"/>
    <n v="1"/>
    <n v="4.166666666666667"/>
    <n v="0"/>
    <n v="0"/>
    <n v="23"/>
    <n v="95.83333333333333"/>
    <n v="24"/>
  </r>
  <r>
    <s v="kamikazejose"/>
    <s v="beseofficial"/>
    <m/>
    <m/>
    <m/>
    <m/>
    <m/>
    <m/>
    <m/>
    <m/>
    <s v="No"/>
    <n v="623"/>
    <m/>
    <m/>
    <x v="0"/>
    <d v="2019-11-03T18:57:55.000"/>
    <s v="RT @beseofficial: Some people in the U.S. are calling for the word &quot;marijuana&quot; to be cancelled because of its racist origins against Mexicaâ€¦"/>
    <m/>
    <m/>
    <x v="0"/>
    <m/>
    <s v="http://pbs.twimg.com/profile_images/1088369887754383360/B8lguPBS_normal.jpg"/>
    <x v="274"/>
    <s v="https://twitter.com/#!/kamikazejose/status/1191066998148497408"/>
    <m/>
    <m/>
    <s v="1191066998148497408"/>
    <m/>
    <b v="0"/>
    <n v="0"/>
    <s v=""/>
    <b v="0"/>
    <s v="en"/>
    <m/>
    <s v=""/>
    <b v="0"/>
    <n v="46"/>
    <s v="1190315022909505536"/>
    <s v="Twitter Web App"/>
    <b v="0"/>
    <s v="1190315022909505536"/>
    <s v="Tweet"/>
    <n v="0"/>
    <n v="0"/>
    <m/>
    <m/>
    <m/>
    <m/>
    <m/>
    <m/>
    <m/>
    <m/>
    <n v="1"/>
    <s v="2"/>
    <s v="2"/>
    <n v="0"/>
    <n v="0"/>
    <n v="1"/>
    <n v="4.166666666666667"/>
    <n v="0"/>
    <n v="0"/>
    <n v="23"/>
    <n v="95.83333333333333"/>
    <n v="24"/>
  </r>
  <r>
    <s v="manishakrishnan"/>
    <s v="beseofficial"/>
    <m/>
    <m/>
    <m/>
    <m/>
    <m/>
    <m/>
    <m/>
    <m/>
    <s v="No"/>
    <n v="624"/>
    <m/>
    <m/>
    <x v="0"/>
    <d v="2019-11-03T18:06:49.000"/>
    <s v="RT @beseofficial: Some people in the U.S. are calling for the word &quot;marijuana&quot; to be cancelled because of its racist origins against Mexicaâ€¦"/>
    <m/>
    <m/>
    <x v="0"/>
    <m/>
    <s v="http://pbs.twimg.com/profile_images/849722194745860096/Cu3C1Bf5_normal.jpg"/>
    <x v="275"/>
    <s v="https://twitter.com/#!/manishakrishnan/status/1191054136944549891"/>
    <m/>
    <m/>
    <s v="1191054136944549891"/>
    <m/>
    <b v="0"/>
    <n v="0"/>
    <s v=""/>
    <b v="0"/>
    <s v="en"/>
    <m/>
    <s v=""/>
    <b v="0"/>
    <n v="46"/>
    <s v="1190315022909505536"/>
    <s v="Twitter for iPhone"/>
    <b v="0"/>
    <s v="1190315022909505536"/>
    <s v="Tweet"/>
    <n v="0"/>
    <n v="0"/>
    <m/>
    <m/>
    <m/>
    <m/>
    <m/>
    <m/>
    <m/>
    <m/>
    <n v="1"/>
    <s v="2"/>
    <s v="2"/>
    <n v="0"/>
    <n v="0"/>
    <n v="1"/>
    <n v="4.166666666666667"/>
    <n v="0"/>
    <n v="0"/>
    <n v="23"/>
    <n v="95.83333333333333"/>
    <n v="24"/>
  </r>
  <r>
    <s v="mcdaintbq"/>
    <s v="manishakrishnan"/>
    <m/>
    <m/>
    <m/>
    <m/>
    <m/>
    <m/>
    <m/>
    <m/>
    <s v="No"/>
    <n v="625"/>
    <m/>
    <m/>
    <x v="0"/>
    <d v="2019-11-03T19:12:39.000"/>
    <s v="@beseofficial @ManishaKrishnan @ImYourKid Thanks for this.  It is amazing how many Drug Warriors gloss over this history"/>
    <m/>
    <m/>
    <x v="0"/>
    <m/>
    <s v="http://pbs.twimg.com/profile_images/652312324292739072/cjFc_mPq_normal.jpg"/>
    <x v="276"/>
    <s v="https://twitter.com/#!/mcdaintbq/status/1191070702352228352"/>
    <m/>
    <m/>
    <s v="1191070702352228352"/>
    <s v="1190315022909505536"/>
    <b v="0"/>
    <n v="0"/>
    <s v="890331952087052288"/>
    <b v="0"/>
    <s v="en"/>
    <m/>
    <s v=""/>
    <b v="0"/>
    <n v="0"/>
    <s v=""/>
    <s v="Tweetbot for iÎŸS"/>
    <b v="0"/>
    <s v="1190315022909505536"/>
    <s v="Tweet"/>
    <n v="0"/>
    <n v="0"/>
    <m/>
    <m/>
    <m/>
    <m/>
    <m/>
    <m/>
    <m/>
    <m/>
    <n v="1"/>
    <s v="2"/>
    <s v="2"/>
    <m/>
    <m/>
    <m/>
    <m/>
    <m/>
    <m/>
    <m/>
    <m/>
    <m/>
  </r>
  <r>
    <s v="princesskreet"/>
    <s v="beseofficial"/>
    <m/>
    <m/>
    <m/>
    <m/>
    <m/>
    <m/>
    <m/>
    <m/>
    <s v="No"/>
    <n v="628"/>
    <m/>
    <m/>
    <x v="0"/>
    <d v="2019-11-03T19:26:09.000"/>
    <s v="RT @beseofficial: Some people in the U.S. are calling for the word &quot;marijuana&quot; to be cancelled because of its racist origins against Mexicaâ€¦"/>
    <m/>
    <m/>
    <x v="0"/>
    <m/>
    <s v="http://pbs.twimg.com/profile_images/1179010149035335680/94oGLjvH_normal.jpg"/>
    <x v="277"/>
    <s v="https://twitter.com/#!/princesskreet/status/1191074102884233217"/>
    <m/>
    <m/>
    <s v="1191074102884233217"/>
    <m/>
    <b v="0"/>
    <n v="0"/>
    <s v=""/>
    <b v="0"/>
    <s v="en"/>
    <m/>
    <s v=""/>
    <b v="0"/>
    <n v="46"/>
    <s v="1190315022909505536"/>
    <s v="Twitter Web App"/>
    <b v="0"/>
    <s v="1190315022909505536"/>
    <s v="Tweet"/>
    <n v="0"/>
    <n v="0"/>
    <m/>
    <m/>
    <m/>
    <m/>
    <m/>
    <m/>
    <m/>
    <m/>
    <n v="1"/>
    <s v="2"/>
    <s v="2"/>
    <n v="0"/>
    <n v="0"/>
    <n v="1"/>
    <n v="4.166666666666667"/>
    <n v="0"/>
    <n v="0"/>
    <n v="23"/>
    <n v="95.83333333333333"/>
    <n v="24"/>
  </r>
  <r>
    <s v="alyciajones1"/>
    <s v="beseofficial"/>
    <m/>
    <m/>
    <m/>
    <m/>
    <m/>
    <m/>
    <m/>
    <m/>
    <s v="No"/>
    <n v="629"/>
    <m/>
    <m/>
    <x v="0"/>
    <d v="2019-11-03T19:36:20.000"/>
    <s v="RT @beseofficial: Some people in the U.S. are calling for the word &quot;marijuana&quot; to be cancelled because of its racist origins against Mexicaâ€¦"/>
    <m/>
    <m/>
    <x v="0"/>
    <m/>
    <s v="http://pbs.twimg.com/profile_images/1160182820695941121/yLeckn0q_normal.jpg"/>
    <x v="278"/>
    <s v="https://twitter.com/#!/alyciajones1/status/1191076664920416257"/>
    <m/>
    <m/>
    <s v="1191076664920416257"/>
    <m/>
    <b v="0"/>
    <n v="0"/>
    <s v=""/>
    <b v="0"/>
    <s v="en"/>
    <m/>
    <s v=""/>
    <b v="0"/>
    <n v="46"/>
    <s v="1190315022909505536"/>
    <s v="Twitter for iPhone"/>
    <b v="0"/>
    <s v="1190315022909505536"/>
    <s v="Tweet"/>
    <n v="0"/>
    <n v="0"/>
    <m/>
    <m/>
    <m/>
    <m/>
    <m/>
    <m/>
    <m/>
    <m/>
    <n v="2"/>
    <s v="2"/>
    <s v="2"/>
    <n v="0"/>
    <n v="0"/>
    <n v="1"/>
    <n v="4.166666666666667"/>
    <n v="0"/>
    <n v="0"/>
    <n v="23"/>
    <n v="95.83333333333333"/>
    <n v="24"/>
  </r>
  <r>
    <s v="alyciajones1"/>
    <s v="beseofficial"/>
    <m/>
    <m/>
    <m/>
    <m/>
    <m/>
    <m/>
    <m/>
    <m/>
    <s v="No"/>
    <n v="630"/>
    <m/>
    <m/>
    <x v="0"/>
    <d v="2019-11-03T19:37:03.000"/>
    <s v="RT @beseofficial: Human beings have been using cannabis for thousands of years. Yet itâ€™s illegal in most of the world. So how did we get heâ€¦"/>
    <m/>
    <m/>
    <x v="0"/>
    <m/>
    <s v="http://pbs.twimg.com/profile_images/1160182820695941121/yLeckn0q_normal.jpg"/>
    <x v="279"/>
    <s v="https://twitter.com/#!/alyciajones1/status/1191076844147269633"/>
    <m/>
    <m/>
    <s v="1191076844147269633"/>
    <m/>
    <b v="0"/>
    <n v="0"/>
    <s v=""/>
    <b v="0"/>
    <s v="en"/>
    <m/>
    <s v=""/>
    <b v="0"/>
    <n v="6"/>
    <s v="1176152994141720577"/>
    <s v="Twitter for iPhone"/>
    <b v="0"/>
    <s v="1176152994141720577"/>
    <s v="Tweet"/>
    <n v="0"/>
    <n v="0"/>
    <m/>
    <m/>
    <m/>
    <m/>
    <m/>
    <m/>
    <m/>
    <m/>
    <n v="2"/>
    <s v="2"/>
    <s v="2"/>
    <n v="0"/>
    <n v="0"/>
    <n v="1"/>
    <n v="3.7037037037037037"/>
    <n v="0"/>
    <n v="0"/>
    <n v="26"/>
    <n v="96.29629629629629"/>
    <n v="27"/>
  </r>
  <r>
    <s v="smilingwarrior7"/>
    <s v="beseofficial"/>
    <m/>
    <m/>
    <m/>
    <m/>
    <m/>
    <m/>
    <m/>
    <m/>
    <s v="No"/>
    <n v="631"/>
    <m/>
    <m/>
    <x v="0"/>
    <d v="2019-11-03T20:50:22.000"/>
    <s v="RT @beseofficial: Some people in the U.S. are calling for the word &quot;marijuana&quot; to be cancelled because of its racist origins against Mexicaâ€¦"/>
    <m/>
    <m/>
    <x v="0"/>
    <m/>
    <s v="http://pbs.twimg.com/profile_images/941660590589620225/K8qTe9MT_normal.jpg"/>
    <x v="280"/>
    <s v="https://twitter.com/#!/smilingwarrior7/status/1191095293560926208"/>
    <m/>
    <m/>
    <s v="1191095293560926208"/>
    <m/>
    <b v="0"/>
    <n v="0"/>
    <s v=""/>
    <b v="0"/>
    <s v="en"/>
    <m/>
    <s v=""/>
    <b v="0"/>
    <n v="46"/>
    <s v="1190315022909505536"/>
    <s v="Twitter for Android"/>
    <b v="0"/>
    <s v="1190315022909505536"/>
    <s v="Tweet"/>
    <n v="0"/>
    <n v="0"/>
    <m/>
    <m/>
    <m/>
    <m/>
    <m/>
    <m/>
    <m/>
    <m/>
    <n v="1"/>
    <s v="2"/>
    <s v="2"/>
    <n v="0"/>
    <n v="0"/>
    <n v="1"/>
    <n v="4.166666666666667"/>
    <n v="0"/>
    <n v="0"/>
    <n v="23"/>
    <n v="95.83333333333333"/>
    <n v="24"/>
  </r>
  <r>
    <s v="hixxon09"/>
    <s v="beseofficial"/>
    <m/>
    <m/>
    <m/>
    <m/>
    <m/>
    <m/>
    <m/>
    <m/>
    <s v="No"/>
    <n v="632"/>
    <m/>
    <m/>
    <x v="0"/>
    <d v="2019-11-03T21:16:07.000"/>
    <s v="RT @beseofficial: Some people in the U.S. are calling for the word &quot;marijuana&quot; to be cancelled because of its racist origins against Mexicaâ€¦"/>
    <m/>
    <m/>
    <x v="0"/>
    <m/>
    <s v="http://pbs.twimg.com/profile_images/376115582/orlando_2009_100_normal.JPG"/>
    <x v="281"/>
    <s v="https://twitter.com/#!/hixxon09/status/1191101777191546883"/>
    <m/>
    <m/>
    <s v="1191101777191546883"/>
    <m/>
    <b v="0"/>
    <n v="0"/>
    <s v=""/>
    <b v="0"/>
    <s v="en"/>
    <m/>
    <s v=""/>
    <b v="0"/>
    <n v="46"/>
    <s v="1190315022909505536"/>
    <s v="Twitter for Android"/>
    <b v="0"/>
    <s v="1190315022909505536"/>
    <s v="Tweet"/>
    <n v="0"/>
    <n v="0"/>
    <m/>
    <m/>
    <m/>
    <m/>
    <m/>
    <m/>
    <m/>
    <m/>
    <n v="1"/>
    <s v="2"/>
    <s v="2"/>
    <n v="0"/>
    <n v="0"/>
    <n v="1"/>
    <n v="4.166666666666667"/>
    <n v="0"/>
    <n v="0"/>
    <n v="23"/>
    <n v="95.83333333333333"/>
    <n v="24"/>
  </r>
  <r>
    <s v="hixxon09"/>
    <s v="imyourkid"/>
    <m/>
    <m/>
    <m/>
    <m/>
    <m/>
    <m/>
    <m/>
    <m/>
    <s v="No"/>
    <n v="633"/>
    <m/>
    <m/>
    <x v="0"/>
    <d v="2019-11-03T21:16:15.000"/>
    <s v="@beseofficial @ImYourKid Wtf"/>
    <m/>
    <m/>
    <x v="0"/>
    <m/>
    <s v="http://pbs.twimg.com/profile_images/376115582/orlando_2009_100_normal.JPG"/>
    <x v="282"/>
    <s v="https://twitter.com/#!/hixxon09/status/1191101810183946241"/>
    <m/>
    <m/>
    <s v="1191101810183946241"/>
    <s v="1190315022909505536"/>
    <b v="0"/>
    <n v="0"/>
    <s v="890331952087052288"/>
    <b v="0"/>
    <s v="und"/>
    <m/>
    <s v=""/>
    <b v="0"/>
    <n v="0"/>
    <s v=""/>
    <s v="Twitter for Android"/>
    <b v="0"/>
    <s v="1190315022909505536"/>
    <s v="Tweet"/>
    <n v="0"/>
    <n v="0"/>
    <m/>
    <m/>
    <m/>
    <m/>
    <m/>
    <m/>
    <m/>
    <m/>
    <n v="1"/>
    <s v="2"/>
    <s v="4"/>
    <m/>
    <m/>
    <m/>
    <m/>
    <m/>
    <m/>
    <m/>
    <m/>
    <m/>
  </r>
  <r>
    <s v="vocnederland"/>
    <s v="beseofficial"/>
    <m/>
    <m/>
    <m/>
    <m/>
    <m/>
    <m/>
    <m/>
    <m/>
    <s v="No"/>
    <n v="635"/>
    <m/>
    <m/>
    <x v="0"/>
    <d v="2019-09-23T20:26:40.000"/>
    <s v="@ImYourKid @beseofficial Great video! Thanks for making this, sir! https://t.co/po7De9fIBn"/>
    <m/>
    <m/>
    <x v="0"/>
    <s v="https://pbs.twimg.com/tweet_video_thumb/EFLQPjOXUAAhClT.jpg"/>
    <s v="https://pbs.twimg.com/tweet_video_thumb/EFLQPjOXUAAhClT.jpg"/>
    <x v="283"/>
    <s v="https://twitter.com/#!/vocnederland/status/1176231428184518656"/>
    <m/>
    <m/>
    <s v="1176231428184518656"/>
    <s v="1176223981969371136"/>
    <b v="0"/>
    <n v="0"/>
    <s v="105347801"/>
    <b v="0"/>
    <s v="en"/>
    <m/>
    <s v=""/>
    <b v="0"/>
    <n v="0"/>
    <s v=""/>
    <s v="Twitter for iPad"/>
    <b v="0"/>
    <s v="1176223981969371136"/>
    <s v="Tweet"/>
    <n v="0"/>
    <n v="0"/>
    <m/>
    <m/>
    <m/>
    <m/>
    <m/>
    <m/>
    <m/>
    <m/>
    <n v="2"/>
    <s v="2"/>
    <s v="2"/>
    <m/>
    <m/>
    <m/>
    <m/>
    <m/>
    <m/>
    <m/>
    <m/>
    <m/>
  </r>
  <r>
    <s v="vocnederland"/>
    <s v="beseofficial"/>
    <m/>
    <m/>
    <m/>
    <m/>
    <m/>
    <m/>
    <m/>
    <m/>
    <s v="No"/>
    <n v="637"/>
    <m/>
    <m/>
    <x v="0"/>
    <d v="2019-11-03T21:21:11.000"/>
    <s v="RT @beseofficial: Some people in the U.S. are calling for the word &quot;marijuana&quot; to be cancelled because of its racist origins against Mexicaâ€¦"/>
    <m/>
    <m/>
    <x v="0"/>
    <m/>
    <s v="http://pbs.twimg.com/profile_images/968880480962654209/rwV32z_t_normal.jpg"/>
    <x v="284"/>
    <s v="https://twitter.com/#!/vocnederland/status/1191103049168805889"/>
    <m/>
    <m/>
    <s v="1191103049168805889"/>
    <m/>
    <b v="0"/>
    <n v="0"/>
    <s v=""/>
    <b v="0"/>
    <s v="en"/>
    <m/>
    <s v=""/>
    <b v="0"/>
    <n v="46"/>
    <s v="1190315022909505536"/>
    <s v="Twitter for iPad"/>
    <b v="0"/>
    <s v="1190315022909505536"/>
    <s v="Tweet"/>
    <n v="0"/>
    <n v="0"/>
    <m/>
    <m/>
    <m/>
    <m/>
    <m/>
    <m/>
    <m/>
    <m/>
    <n v="2"/>
    <s v="2"/>
    <s v="2"/>
    <n v="0"/>
    <n v="0"/>
    <n v="1"/>
    <n v="4.166666666666667"/>
    <n v="0"/>
    <n v="0"/>
    <n v="23"/>
    <n v="95.83333333333333"/>
    <n v="24"/>
  </r>
  <r>
    <s v="javitall"/>
    <s v="beseofficial"/>
    <m/>
    <m/>
    <m/>
    <m/>
    <m/>
    <m/>
    <m/>
    <m/>
    <s v="No"/>
    <n v="638"/>
    <m/>
    <m/>
    <x v="0"/>
    <d v="2019-11-03T21:31:12.000"/>
    <s v="RT @beseofficial: Some people in the U.S. are calling for the word &quot;marijuana&quot; to be cancelled because of its racist origins against Mexicaâ€¦"/>
    <m/>
    <m/>
    <x v="0"/>
    <m/>
    <s v="http://pbs.twimg.com/profile_images/3178159097/bd3994c7837df60377379ab26e18238e_normal.jpeg"/>
    <x v="285"/>
    <s v="https://twitter.com/#!/javitall/status/1191105572365623298"/>
    <m/>
    <m/>
    <s v="1191105572365623298"/>
    <m/>
    <b v="0"/>
    <n v="0"/>
    <s v=""/>
    <b v="0"/>
    <s v="en"/>
    <m/>
    <s v=""/>
    <b v="0"/>
    <n v="46"/>
    <s v="1190315022909505536"/>
    <s v="Twitter for iPhone"/>
    <b v="0"/>
    <s v="1190315022909505536"/>
    <s v="Tweet"/>
    <n v="0"/>
    <n v="0"/>
    <m/>
    <m/>
    <m/>
    <m/>
    <m/>
    <m/>
    <m/>
    <m/>
    <n v="1"/>
    <s v="2"/>
    <s v="2"/>
    <n v="0"/>
    <n v="0"/>
    <n v="1"/>
    <n v="4.166666666666667"/>
    <n v="0"/>
    <n v="0"/>
    <n v="23"/>
    <n v="95.83333333333333"/>
    <n v="24"/>
  </r>
  <r>
    <s v="john_kenney"/>
    <s v="beseofficial"/>
    <m/>
    <m/>
    <m/>
    <m/>
    <m/>
    <m/>
    <m/>
    <m/>
    <s v="No"/>
    <n v="639"/>
    <m/>
    <m/>
    <x v="0"/>
    <d v="2019-11-03T21:59:19.000"/>
    <s v="RT @beseofficial: Some people in the U.S. are calling for the word &quot;marijuana&quot; to be cancelled because of its racist origins against Mexicaâ€¦"/>
    <m/>
    <m/>
    <x v="0"/>
    <m/>
    <s v="http://pbs.twimg.com/profile_images/1172061130635776000/oDXQAhAL_normal.jpg"/>
    <x v="286"/>
    <s v="https://twitter.com/#!/john_kenney/status/1191112647036620802"/>
    <m/>
    <m/>
    <s v="1191112647036620802"/>
    <m/>
    <b v="0"/>
    <n v="0"/>
    <s v=""/>
    <b v="0"/>
    <s v="en"/>
    <m/>
    <s v=""/>
    <b v="0"/>
    <n v="46"/>
    <s v="1190315022909505536"/>
    <s v="Twitter for Android"/>
    <b v="0"/>
    <s v="1190315022909505536"/>
    <s v="Tweet"/>
    <n v="0"/>
    <n v="0"/>
    <m/>
    <m/>
    <m/>
    <m/>
    <m/>
    <m/>
    <m/>
    <m/>
    <n v="1"/>
    <s v="2"/>
    <s v="2"/>
    <n v="0"/>
    <n v="0"/>
    <n v="1"/>
    <n v="4.166666666666667"/>
    <n v="0"/>
    <n v="0"/>
    <n v="23"/>
    <n v="95.83333333333333"/>
    <n v="24"/>
  </r>
  <r>
    <s v="apaintedlyfe"/>
    <s v="beseofficial"/>
    <m/>
    <m/>
    <m/>
    <m/>
    <m/>
    <m/>
    <m/>
    <m/>
    <s v="No"/>
    <n v="640"/>
    <m/>
    <m/>
    <x v="0"/>
    <d v="2019-11-03T22:28:37.000"/>
    <s v="RT @beseofficial: Some people in the U.S. are calling for the word &quot;marijuana&quot; to be cancelled because of its racist origins against Mexicaâ€¦"/>
    <m/>
    <m/>
    <x v="0"/>
    <m/>
    <s v="http://pbs.twimg.com/profile_images/1189943328269320195/ThxANKGw_normal.jpg"/>
    <x v="287"/>
    <s v="https://twitter.com/#!/apaintedlyfe/status/1191120021335883776"/>
    <m/>
    <m/>
    <s v="1191120021335883776"/>
    <m/>
    <b v="0"/>
    <n v="0"/>
    <s v=""/>
    <b v="0"/>
    <s v="en"/>
    <m/>
    <s v=""/>
    <b v="0"/>
    <n v="46"/>
    <s v="1190315022909505536"/>
    <s v="Twitter for Android"/>
    <b v="0"/>
    <s v="1190315022909505536"/>
    <s v="Tweet"/>
    <n v="0"/>
    <n v="0"/>
    <m/>
    <m/>
    <m/>
    <m/>
    <m/>
    <m/>
    <m/>
    <m/>
    <n v="1"/>
    <s v="2"/>
    <s v="2"/>
    <n v="0"/>
    <n v="0"/>
    <n v="1"/>
    <n v="4.166666666666667"/>
    <n v="0"/>
    <n v="0"/>
    <n v="23"/>
    <n v="95.83333333333333"/>
    <n v="24"/>
  </r>
  <r>
    <s v="blackowt"/>
    <s v="beseofficial"/>
    <m/>
    <m/>
    <m/>
    <m/>
    <m/>
    <m/>
    <m/>
    <m/>
    <s v="No"/>
    <n v="641"/>
    <m/>
    <m/>
    <x v="0"/>
    <d v="2019-11-03T23:14:47.000"/>
    <s v="RT @beseofficial: Some people in the U.S. are calling for the word &quot;marijuana&quot; to be cancelled because of its racist origins against Mexicaâ€¦"/>
    <m/>
    <m/>
    <x v="0"/>
    <m/>
    <s v="http://pbs.twimg.com/profile_images/928217202238672896/60ZqSzMt_normal.jpg"/>
    <x v="288"/>
    <s v="https://twitter.com/#!/blackowt/status/1191131639067398144"/>
    <m/>
    <m/>
    <s v="1191131639067398144"/>
    <m/>
    <b v="0"/>
    <n v="0"/>
    <s v=""/>
    <b v="0"/>
    <s v="en"/>
    <m/>
    <s v=""/>
    <b v="0"/>
    <n v="46"/>
    <s v="1190315022909505536"/>
    <s v="Twitter Web App"/>
    <b v="0"/>
    <s v="1190315022909505536"/>
    <s v="Tweet"/>
    <n v="0"/>
    <n v="0"/>
    <m/>
    <m/>
    <m/>
    <m/>
    <m/>
    <m/>
    <m/>
    <m/>
    <n v="1"/>
    <s v="2"/>
    <s v="2"/>
    <n v="0"/>
    <n v="0"/>
    <n v="1"/>
    <n v="4.166666666666667"/>
    <n v="0"/>
    <n v="0"/>
    <n v="23"/>
    <n v="95.83333333333333"/>
    <n v="24"/>
  </r>
  <r>
    <s v="dominiquekdoug1"/>
    <s v="beseofficial"/>
    <m/>
    <m/>
    <m/>
    <m/>
    <m/>
    <m/>
    <m/>
    <m/>
    <s v="No"/>
    <n v="642"/>
    <m/>
    <m/>
    <x v="0"/>
    <d v="2019-11-03T23:19:24.000"/>
    <s v="RT @beseofficial: Some people in the U.S. are calling for the word &quot;marijuana&quot; to be cancelled because of its racist origins against Mexicaâ€¦"/>
    <m/>
    <m/>
    <x v="0"/>
    <m/>
    <s v="http://pbs.twimg.com/profile_images/1109502906535997440/orWWyMCm_normal.jpg"/>
    <x v="289"/>
    <s v="https://twitter.com/#!/dominiquekdoug1/status/1191132801929744384"/>
    <m/>
    <m/>
    <s v="1191132801929744384"/>
    <m/>
    <b v="0"/>
    <n v="0"/>
    <s v=""/>
    <b v="0"/>
    <s v="en"/>
    <m/>
    <s v=""/>
    <b v="0"/>
    <n v="46"/>
    <s v="1190315022909505536"/>
    <s v="Twitter for Android"/>
    <b v="0"/>
    <s v="1190315022909505536"/>
    <s v="Tweet"/>
    <n v="0"/>
    <n v="0"/>
    <m/>
    <m/>
    <m/>
    <m/>
    <m/>
    <m/>
    <m/>
    <m/>
    <n v="1"/>
    <s v="2"/>
    <s v="2"/>
    <n v="0"/>
    <n v="0"/>
    <n v="1"/>
    <n v="4.166666666666667"/>
    <n v="0"/>
    <n v="0"/>
    <n v="23"/>
    <n v="95.83333333333333"/>
    <n v="24"/>
  </r>
  <r>
    <s v="hermansjoep"/>
    <s v="beseofficial"/>
    <m/>
    <m/>
    <m/>
    <m/>
    <m/>
    <m/>
    <m/>
    <m/>
    <s v="No"/>
    <n v="643"/>
    <m/>
    <m/>
    <x v="0"/>
    <d v="2019-11-03T23:21:44.000"/>
    <s v="RT @beseofficial: Some people in the U.S. are calling for the word &quot;marijuana&quot; to be cancelled because of its racist origins against Mexicaâ€¦"/>
    <m/>
    <m/>
    <x v="0"/>
    <m/>
    <s v="http://pbs.twimg.com/profile_images/1388813989/IMG_0481_normal.jpg"/>
    <x v="290"/>
    <s v="https://twitter.com/#!/hermansjoep/status/1191133385890119681"/>
    <m/>
    <m/>
    <s v="1191133385890119681"/>
    <m/>
    <b v="0"/>
    <n v="0"/>
    <s v=""/>
    <b v="0"/>
    <s v="en"/>
    <m/>
    <s v=""/>
    <b v="0"/>
    <n v="46"/>
    <s v="1190315022909505536"/>
    <s v="Twitter Web App"/>
    <b v="0"/>
    <s v="1190315022909505536"/>
    <s v="Tweet"/>
    <n v="0"/>
    <n v="0"/>
    <m/>
    <m/>
    <m/>
    <m/>
    <m/>
    <m/>
    <m/>
    <m/>
    <n v="1"/>
    <s v="2"/>
    <s v="2"/>
    <n v="0"/>
    <n v="0"/>
    <n v="1"/>
    <n v="4.166666666666667"/>
    <n v="0"/>
    <n v="0"/>
    <n v="23"/>
    <n v="95.83333333333333"/>
    <n v="24"/>
  </r>
  <r>
    <s v="tbaykinetics"/>
    <s v="beseofficial"/>
    <m/>
    <m/>
    <m/>
    <m/>
    <m/>
    <m/>
    <m/>
    <m/>
    <s v="No"/>
    <n v="644"/>
    <m/>
    <m/>
    <x v="0"/>
    <d v="2019-11-04T01:00:06.000"/>
    <s v="RT @beseofficial: Some people in the U.S. are calling for the word &quot;marijuana&quot; to be cancelled because of its racist origins against Mexicaâ€¦"/>
    <m/>
    <m/>
    <x v="0"/>
    <m/>
    <s v="http://pbs.twimg.com/profile_images/1106755207118114816/qYIeerlA_normal.jpg"/>
    <x v="291"/>
    <s v="https://twitter.com/#!/tbaykinetics/status/1191158143226699776"/>
    <m/>
    <m/>
    <s v="1191158143226699776"/>
    <m/>
    <b v="0"/>
    <n v="0"/>
    <s v=""/>
    <b v="0"/>
    <s v="en"/>
    <m/>
    <s v=""/>
    <b v="0"/>
    <n v="46"/>
    <s v="1190315022909505536"/>
    <s v="Twitter for Android"/>
    <b v="0"/>
    <s v="1190315022909505536"/>
    <s v="Tweet"/>
    <n v="0"/>
    <n v="0"/>
    <m/>
    <m/>
    <m/>
    <m/>
    <m/>
    <m/>
    <m/>
    <m/>
    <n v="1"/>
    <s v="2"/>
    <s v="2"/>
    <n v="0"/>
    <n v="0"/>
    <n v="1"/>
    <n v="4.166666666666667"/>
    <n v="0"/>
    <n v="0"/>
    <n v="23"/>
    <n v="95.83333333333333"/>
    <n v="24"/>
  </r>
  <r>
    <s v="faisalejaz"/>
    <s v="beseofficial"/>
    <m/>
    <m/>
    <m/>
    <m/>
    <m/>
    <m/>
    <m/>
    <m/>
    <s v="No"/>
    <n v="645"/>
    <m/>
    <m/>
    <x v="0"/>
    <d v="2019-11-04T04:00:10.000"/>
    <s v="RT @beseofficial: Some people in the U.S. are calling for the word &quot;marijuana&quot; to be cancelled because of its racist origins against Mexicaâ€¦"/>
    <m/>
    <m/>
    <x v="0"/>
    <m/>
    <s v="http://pbs.twimg.com/profile_images/378800000509926956/fb52756cc89f8e1ff4ef9a2b2c3f41f0_normal.jpeg"/>
    <x v="292"/>
    <s v="https://twitter.com/#!/faisalejaz/status/1191203456742121472"/>
    <m/>
    <m/>
    <s v="1191203456742121472"/>
    <m/>
    <b v="0"/>
    <n v="0"/>
    <s v=""/>
    <b v="0"/>
    <s v="en"/>
    <m/>
    <s v=""/>
    <b v="0"/>
    <n v="46"/>
    <s v="1190315022909505536"/>
    <s v="Twitter for iPhone"/>
    <b v="0"/>
    <s v="1190315022909505536"/>
    <s v="Tweet"/>
    <n v="0"/>
    <n v="0"/>
    <m/>
    <m/>
    <m/>
    <m/>
    <m/>
    <m/>
    <m/>
    <m/>
    <n v="1"/>
    <s v="2"/>
    <s v="2"/>
    <n v="0"/>
    <n v="0"/>
    <n v="1"/>
    <n v="4.166666666666667"/>
    <n v="0"/>
    <n v="0"/>
    <n v="23"/>
    <n v="95.83333333333333"/>
    <n v="24"/>
  </r>
  <r>
    <s v="kendranicholson"/>
    <s v="beseofficial"/>
    <m/>
    <m/>
    <m/>
    <m/>
    <m/>
    <m/>
    <m/>
    <m/>
    <s v="No"/>
    <n v="646"/>
    <m/>
    <m/>
    <x v="0"/>
    <d v="2019-11-04T16:52:36.000"/>
    <s v="RT @beseofficial: Some people in the U.S. are calling for the word &quot;marijuana&quot; to be cancelled because of its racist origins against Mexicaâ€¦"/>
    <m/>
    <m/>
    <x v="0"/>
    <m/>
    <s v="http://pbs.twimg.com/profile_images/1133003926943490048/DtgH0bm1_normal.png"/>
    <x v="293"/>
    <s v="https://twitter.com/#!/kendranicholson/status/1191397845871579137"/>
    <m/>
    <m/>
    <s v="1191397845871579137"/>
    <m/>
    <b v="0"/>
    <n v="0"/>
    <s v=""/>
    <b v="0"/>
    <s v="en"/>
    <m/>
    <s v=""/>
    <b v="0"/>
    <n v="51"/>
    <s v="1190315022909505536"/>
    <s v="Twitter Web App"/>
    <b v="0"/>
    <s v="1190315022909505536"/>
    <s v="Tweet"/>
    <n v="0"/>
    <n v="0"/>
    <m/>
    <m/>
    <m/>
    <m/>
    <m/>
    <m/>
    <m/>
    <m/>
    <n v="1"/>
    <s v="2"/>
    <s v="2"/>
    <n v="0"/>
    <n v="0"/>
    <n v="1"/>
    <n v="4.166666666666667"/>
    <n v="0"/>
    <n v="0"/>
    <n v="23"/>
    <n v="95.83333333333333"/>
    <n v="24"/>
  </r>
  <r>
    <s v="rebeccasaah"/>
    <s v="beseofficial"/>
    <m/>
    <m/>
    <m/>
    <m/>
    <m/>
    <m/>
    <m/>
    <m/>
    <s v="No"/>
    <n v="647"/>
    <m/>
    <m/>
    <x v="0"/>
    <d v="2019-11-05T03:00:46.000"/>
    <s v="RT @beseofficial: Some people in the U.S. are calling for the word &quot;marijuana&quot; to be cancelled because of its racist origins against Mexicaâ€¦"/>
    <m/>
    <m/>
    <x v="0"/>
    <m/>
    <s v="http://pbs.twimg.com/profile_images/1183502383491338241/-mS3mMx0_normal.jpg"/>
    <x v="294"/>
    <s v="https://twitter.com/#!/rebeccasaah/status/1191550898813562882"/>
    <m/>
    <m/>
    <s v="1191550898813562882"/>
    <m/>
    <b v="0"/>
    <n v="0"/>
    <s v=""/>
    <b v="0"/>
    <s v="en"/>
    <m/>
    <s v=""/>
    <b v="0"/>
    <n v="51"/>
    <s v="1190315022909505536"/>
    <s v="Twitter Web App"/>
    <b v="0"/>
    <s v="1190315022909505536"/>
    <s v="Tweet"/>
    <n v="0"/>
    <n v="0"/>
    <m/>
    <m/>
    <m/>
    <m/>
    <m/>
    <m/>
    <m/>
    <m/>
    <n v="1"/>
    <s v="2"/>
    <s v="2"/>
    <n v="0"/>
    <n v="0"/>
    <n v="1"/>
    <n v="4.166666666666667"/>
    <n v="0"/>
    <n v="0"/>
    <n v="23"/>
    <n v="95.83333333333333"/>
    <n v="24"/>
  </r>
  <r>
    <s v="drjkhokhar"/>
    <s v="beseofficial"/>
    <m/>
    <m/>
    <m/>
    <m/>
    <m/>
    <m/>
    <m/>
    <m/>
    <s v="No"/>
    <n v="648"/>
    <m/>
    <m/>
    <x v="0"/>
    <d v="2019-11-05T03:07:38.000"/>
    <s v="RT @beseofficial: Some people in the U.S. are calling for the word &quot;marijuana&quot; to be cancelled because of its racist origins against Mexicaâ€¦"/>
    <m/>
    <m/>
    <x v="0"/>
    <m/>
    <s v="http://pbs.twimg.com/profile_images/1012078768012210176/rMTurRwL_normal.jpg"/>
    <x v="295"/>
    <s v="https://twitter.com/#!/drjkhokhar/status/1191552624950161409"/>
    <m/>
    <m/>
    <s v="1191552624950161409"/>
    <m/>
    <b v="0"/>
    <n v="0"/>
    <s v=""/>
    <b v="0"/>
    <s v="en"/>
    <m/>
    <s v=""/>
    <b v="0"/>
    <n v="51"/>
    <s v="1190315022909505536"/>
    <s v="Twitter for iPhone"/>
    <b v="0"/>
    <s v="1190315022909505536"/>
    <s v="Tweet"/>
    <n v="0"/>
    <n v="0"/>
    <m/>
    <m/>
    <m/>
    <m/>
    <m/>
    <m/>
    <m/>
    <m/>
    <n v="1"/>
    <s v="2"/>
    <s v="2"/>
    <n v="0"/>
    <n v="0"/>
    <n v="1"/>
    <n v="4.166666666666667"/>
    <n v="0"/>
    <n v="0"/>
    <n v="23"/>
    <n v="95.83333333333333"/>
    <n v="24"/>
  </r>
  <r>
    <s v="ericvondran"/>
    <s v="beseofficial"/>
    <m/>
    <m/>
    <m/>
    <m/>
    <m/>
    <m/>
    <m/>
    <m/>
    <s v="No"/>
    <n v="649"/>
    <m/>
    <m/>
    <x v="0"/>
    <d v="2019-11-05T06:28:11.000"/>
    <s v="RT @beseofficial: Some people in the U.S. are calling for the word &quot;marijuana&quot; to be cancelled because of its racist origins against Mexicaâ€¦"/>
    <m/>
    <m/>
    <x v="0"/>
    <m/>
    <s v="http://pbs.twimg.com/profile_images/1189241426380345345/MlI9cjou_normal.jpg"/>
    <x v="296"/>
    <s v="https://twitter.com/#!/ericvondran/status/1191603095400112128"/>
    <m/>
    <m/>
    <s v="1191603095400112128"/>
    <m/>
    <b v="0"/>
    <n v="0"/>
    <s v=""/>
    <b v="0"/>
    <s v="en"/>
    <m/>
    <s v=""/>
    <b v="0"/>
    <n v="51"/>
    <s v="1190315022909505536"/>
    <s v="Tweetbot for Mac"/>
    <b v="0"/>
    <s v="1190315022909505536"/>
    <s v="Tweet"/>
    <n v="0"/>
    <n v="0"/>
    <m/>
    <m/>
    <m/>
    <m/>
    <m/>
    <m/>
    <m/>
    <m/>
    <n v="1"/>
    <s v="2"/>
    <s v="2"/>
    <n v="0"/>
    <n v="0"/>
    <n v="1"/>
    <n v="4.166666666666667"/>
    <n v="0"/>
    <n v="0"/>
    <n v="23"/>
    <n v="95.83333333333333"/>
    <n v="24"/>
  </r>
  <r>
    <s v="icebergslim1047"/>
    <s v="zoesaldana"/>
    <m/>
    <m/>
    <m/>
    <m/>
    <m/>
    <m/>
    <m/>
    <m/>
    <s v="No"/>
    <n v="650"/>
    <m/>
    <m/>
    <x v="0"/>
    <d v="2019-11-07T19:33:45.000"/>
    <s v="RT @zoesaldana: Human beings have been using cannabis for thousands of years. Yet itâ€™s illegal in most of the world, including right here iâ€¦"/>
    <m/>
    <m/>
    <x v="0"/>
    <m/>
    <s v="http://pbs.twimg.com/profile_images/868429673008693248/yLh-Kr-Y_normal.jpg"/>
    <x v="297"/>
    <s v="https://twitter.com/#!/icebergslim1047/status/1192525563765899269"/>
    <m/>
    <m/>
    <s v="1192525563765899269"/>
    <m/>
    <b v="0"/>
    <n v="0"/>
    <s v=""/>
    <b v="0"/>
    <s v="en"/>
    <m/>
    <s v=""/>
    <b v="0"/>
    <n v="105"/>
    <s v="1176242238113771520"/>
    <s v="Twitter Web App"/>
    <b v="0"/>
    <s v="1176242238113771520"/>
    <s v="Tweet"/>
    <n v="0"/>
    <n v="0"/>
    <m/>
    <m/>
    <m/>
    <m/>
    <m/>
    <m/>
    <m/>
    <m/>
    <n v="1"/>
    <s v="1"/>
    <s v="1"/>
    <n v="1"/>
    <n v="4"/>
    <n v="1"/>
    <n v="4"/>
    <n v="0"/>
    <n v="0"/>
    <n v="23"/>
    <n v="92"/>
    <n v="25"/>
  </r>
  <r>
    <s v="zoesaldana"/>
    <s v="beseofficial"/>
    <m/>
    <m/>
    <m/>
    <m/>
    <m/>
    <m/>
    <m/>
    <m/>
    <s v="Yes"/>
    <n v="651"/>
    <m/>
    <m/>
    <x v="0"/>
    <d v="2019-09-23T21:09:37.000"/>
    <s v="Human beings have been using cannabis for thousands of years. Yet it’s illegal in most of the world, including right here in the U.S. So how did we get here? Abdullah Saeed @ImYourKid breaks it all down in BESE Explains. Watch it now on @beseofficial https://t.co/fdttpEECrA"/>
    <m/>
    <m/>
    <x v="0"/>
    <s v="https://pbs.twimg.com/ext_tw_video_thumb/1176241964598976512/pu/img/2MEKABx4DS9q7rhN.jpg"/>
    <s v="https://pbs.twimg.com/ext_tw_video_thumb/1176241964598976512/pu/img/2MEKABx4DS9q7rhN.jpg"/>
    <x v="298"/>
    <s v="https://twitter.com/#!/zoesaldana/status/1176242238113771520"/>
    <m/>
    <m/>
    <s v="1176242238113771520"/>
    <m/>
    <b v="0"/>
    <n v="776"/>
    <s v=""/>
    <b v="0"/>
    <s v="en"/>
    <m/>
    <s v=""/>
    <b v="0"/>
    <n v="86"/>
    <s v=""/>
    <s v="Twitter for iPhone"/>
    <b v="0"/>
    <s v="1176242238113771520"/>
    <s v="Tweet"/>
    <n v="0"/>
    <n v="0"/>
    <m/>
    <m/>
    <m/>
    <m/>
    <m/>
    <m/>
    <m/>
    <m/>
    <n v="1"/>
    <s v="1"/>
    <s v="2"/>
    <n v="1"/>
    <n v="2.127659574468085"/>
    <n v="2"/>
    <n v="4.25531914893617"/>
    <n v="0"/>
    <n v="0"/>
    <n v="44"/>
    <n v="93.61702127659575"/>
    <n v="47"/>
  </r>
  <r>
    <s v="beseofficial"/>
    <s v="imyourkid"/>
    <m/>
    <m/>
    <m/>
    <m/>
    <m/>
    <m/>
    <m/>
    <m/>
    <s v="No"/>
    <n v="652"/>
    <m/>
    <m/>
    <x v="0"/>
    <d v="2019-09-23T15:15:00.000"/>
    <s v="Human beings have been using cannabis for thousands of years. Yet it’s illegal in most of the world. So how did we get here? @imyourkid breaks it all down in this episode of BESE Explains. https://t.co/mZq2eU8aiE"/>
    <m/>
    <m/>
    <x v="0"/>
    <s v="https://pbs.twimg.com/media/EFKGWuNU4AAQh1B.jpg"/>
    <s v="https://pbs.twimg.com/media/EFKGWuNU4AAQh1B.jpg"/>
    <x v="299"/>
    <s v="https://twitter.com/#!/beseofficial/status/1176152994141720577"/>
    <m/>
    <m/>
    <s v="1176152994141720577"/>
    <m/>
    <b v="0"/>
    <n v="1"/>
    <s v=""/>
    <b v="0"/>
    <s v="en"/>
    <m/>
    <s v=""/>
    <b v="0"/>
    <n v="1"/>
    <s v=""/>
    <s v="Twitter Media Studio"/>
    <b v="0"/>
    <s v="1176152994141720577"/>
    <s v="Tweet"/>
    <n v="0"/>
    <n v="0"/>
    <m/>
    <m/>
    <m/>
    <m/>
    <m/>
    <m/>
    <m/>
    <m/>
    <n v="2"/>
    <s v="2"/>
    <s v="4"/>
    <n v="0"/>
    <n v="0"/>
    <n v="2"/>
    <n v="5.555555555555555"/>
    <n v="0"/>
    <n v="0"/>
    <n v="34"/>
    <n v="94.44444444444444"/>
    <n v="36"/>
  </r>
  <r>
    <s v="beseofficial"/>
    <s v="zoesaldana"/>
    <m/>
    <m/>
    <m/>
    <m/>
    <m/>
    <m/>
    <m/>
    <m/>
    <s v="Yes"/>
    <n v="653"/>
    <m/>
    <m/>
    <x v="0"/>
    <d v="2019-09-23T22:02:30.000"/>
    <s v="RT @zoesaldana: Human beings have been using cannabis for thousands of years. Yet it’s illegal in most of the world, including right here i…"/>
    <m/>
    <m/>
    <x v="0"/>
    <m/>
    <s v="http://pbs.twimg.com/profile_images/1146066544134221824/34e2jQRf_normal.png"/>
    <x v="300"/>
    <s v="https://twitter.com/#!/beseofficial/status/1176255543742124032"/>
    <m/>
    <m/>
    <s v="1176255543742124032"/>
    <m/>
    <b v="0"/>
    <n v="0"/>
    <s v=""/>
    <b v="0"/>
    <s v="en"/>
    <m/>
    <s v=""/>
    <b v="0"/>
    <n v="86"/>
    <s v="1176242238113771520"/>
    <s v="Twitter Web App"/>
    <b v="0"/>
    <s v="1176242238113771520"/>
    <s v="Tweet"/>
    <n v="0"/>
    <n v="0"/>
    <m/>
    <m/>
    <m/>
    <m/>
    <m/>
    <m/>
    <m/>
    <m/>
    <n v="1"/>
    <s v="2"/>
    <s v="1"/>
    <n v="1"/>
    <n v="4"/>
    <n v="1"/>
    <n v="4"/>
    <n v="0"/>
    <n v="0"/>
    <n v="23"/>
    <n v="92"/>
    <n v="25"/>
  </r>
  <r>
    <s v="beseofficial"/>
    <s v="imyourkid"/>
    <m/>
    <m/>
    <m/>
    <m/>
    <m/>
    <m/>
    <m/>
    <m/>
    <s v="No"/>
    <n v="654"/>
    <m/>
    <m/>
    <x v="0"/>
    <d v="2019-11-01T17:09:51.000"/>
    <s v="Some people in the U.S. are calling for the word &quot;marijuana&quot; to be cancelled because of its racist origins against Mexican immigrants. Watch @imyourkid tell us all about it in this episode of BESE Explains. https://t.co/pnEx5VUyTg"/>
    <m/>
    <m/>
    <x v="0"/>
    <s v="https://pbs.twimg.com/media/EIQl2X9U8AILCej.jpg"/>
    <s v="https://pbs.twimg.com/media/EIQl2X9U8AILCej.jpg"/>
    <x v="301"/>
    <s v="https://twitter.com/#!/beseofficial/status/1190315022909505536"/>
    <m/>
    <m/>
    <s v="1190315022909505536"/>
    <m/>
    <b v="0"/>
    <n v="14"/>
    <s v=""/>
    <b v="0"/>
    <s v="en"/>
    <m/>
    <s v=""/>
    <b v="0"/>
    <n v="14"/>
    <s v=""/>
    <s v="Twitter Media Studio"/>
    <b v="0"/>
    <s v="1190315022909505536"/>
    <s v="Tweet"/>
    <n v="0"/>
    <n v="0"/>
    <m/>
    <m/>
    <m/>
    <m/>
    <m/>
    <m/>
    <m/>
    <m/>
    <n v="2"/>
    <s v="2"/>
    <s v="4"/>
    <n v="0"/>
    <n v="0"/>
    <n v="1"/>
    <n v="2.7777777777777777"/>
    <n v="0"/>
    <n v="0"/>
    <n v="35"/>
    <n v="97.22222222222223"/>
    <n v="36"/>
  </r>
  <r>
    <s v="supercottrell"/>
    <s v="beseofficial"/>
    <m/>
    <m/>
    <m/>
    <m/>
    <m/>
    <m/>
    <m/>
    <m/>
    <s v="No"/>
    <n v="655"/>
    <m/>
    <m/>
    <x v="0"/>
    <d v="2019-11-02T02:18:31.000"/>
    <s v="RT @beseofficial: Some people in the U.S. are calling for the word &quot;marijuana&quot; to be cancelled because of its racist origins against Mexica…"/>
    <m/>
    <m/>
    <x v="0"/>
    <m/>
    <s v="http://pbs.twimg.com/profile_images/2450433607/image_normal.jpg"/>
    <x v="302"/>
    <s v="https://twitter.com/#!/supercottrell/status/1190453103050592266"/>
    <m/>
    <m/>
    <s v="1190453103050592266"/>
    <m/>
    <b v="0"/>
    <n v="0"/>
    <s v=""/>
    <b v="0"/>
    <s v="en"/>
    <m/>
    <s v=""/>
    <b v="0"/>
    <n v="14"/>
    <s v="1190315022909505536"/>
    <s v="Twitter for iPhone"/>
    <b v="0"/>
    <s v="1190315022909505536"/>
    <s v="Tweet"/>
    <n v="0"/>
    <n v="0"/>
    <m/>
    <m/>
    <m/>
    <m/>
    <m/>
    <m/>
    <m/>
    <m/>
    <n v="2"/>
    <s v="6"/>
    <s v="2"/>
    <n v="0"/>
    <n v="0"/>
    <n v="1"/>
    <n v="4.166666666666667"/>
    <n v="0"/>
    <n v="0"/>
    <n v="23"/>
    <n v="95.83333333333333"/>
    <n v="24"/>
  </r>
  <r>
    <s v="supercottrell"/>
    <s v="beseofficial"/>
    <m/>
    <m/>
    <m/>
    <m/>
    <m/>
    <m/>
    <m/>
    <m/>
    <s v="No"/>
    <n v="656"/>
    <m/>
    <m/>
    <x v="0"/>
    <d v="2019-11-02T02:18:44.000"/>
    <s v="@ImYourKid @zoesaldana @beseofficial My buddy is BACK"/>
    <m/>
    <m/>
    <x v="0"/>
    <m/>
    <s v="http://pbs.twimg.com/profile_images/2450433607/image_normal.jpg"/>
    <x v="303"/>
    <s v="https://twitter.com/#!/supercottrell/status/1190453156129497088"/>
    <m/>
    <m/>
    <s v="1190453156129497088"/>
    <s v="1190328512139288576"/>
    <b v="0"/>
    <n v="0"/>
    <s v="105347801"/>
    <b v="0"/>
    <s v="en"/>
    <m/>
    <s v=""/>
    <b v="0"/>
    <n v="0"/>
    <s v=""/>
    <s v="Twitter for iPhone"/>
    <b v="0"/>
    <s v="1190328512139288576"/>
    <s v="Tweet"/>
    <n v="0"/>
    <n v="0"/>
    <m/>
    <m/>
    <m/>
    <m/>
    <m/>
    <m/>
    <m/>
    <m/>
    <n v="2"/>
    <s v="6"/>
    <s v="2"/>
    <m/>
    <m/>
    <m/>
    <m/>
    <m/>
    <m/>
    <m/>
    <m/>
    <m/>
  </r>
  <r>
    <s v="supercottrell"/>
    <s v="kcrw"/>
    <m/>
    <m/>
    <m/>
    <m/>
    <m/>
    <m/>
    <m/>
    <m/>
    <s v="No"/>
    <n v="660"/>
    <m/>
    <m/>
    <x v="0"/>
    <d v="2019-11-08T23:22:02.000"/>
    <s v="@ImYourKid @NPR @kcrw 🔥🔥🔥"/>
    <m/>
    <m/>
    <x v="0"/>
    <m/>
    <s v="http://pbs.twimg.com/profile_images/2450433607/image_normal.jpg"/>
    <x v="304"/>
    <s v="https://twitter.com/#!/supercottrell/status/1192945404247236609"/>
    <m/>
    <m/>
    <s v="1192945404247236609"/>
    <s v="1192943541955133440"/>
    <b v="0"/>
    <n v="0"/>
    <s v="105347801"/>
    <b v="0"/>
    <s v="und"/>
    <m/>
    <s v=""/>
    <b v="0"/>
    <n v="0"/>
    <s v=""/>
    <s v="Twitter for iPhone"/>
    <b v="0"/>
    <s v="1192943541955133440"/>
    <s v="Tweet"/>
    <n v="0"/>
    <n v="0"/>
    <m/>
    <m/>
    <m/>
    <m/>
    <m/>
    <m/>
    <m/>
    <m/>
    <n v="1"/>
    <s v="6"/>
    <s v="6"/>
    <m/>
    <m/>
    <m/>
    <m/>
    <m/>
    <m/>
    <m/>
    <m/>
    <m/>
  </r>
  <r>
    <s v="jaymansays"/>
    <s v="kcrw"/>
    <m/>
    <m/>
    <m/>
    <m/>
    <m/>
    <m/>
    <m/>
    <m/>
    <s v="No"/>
    <n v="663"/>
    <m/>
    <m/>
    <x v="0"/>
    <d v="2019-11-08T23:57:57.000"/>
    <s v="@ImYourKid @NPR @kcrw Awesome. Keep it real"/>
    <m/>
    <m/>
    <x v="0"/>
    <m/>
    <s v="http://pbs.twimg.com/profile_images/578194464453308416/sMl5EGvh_normal.jpeg"/>
    <x v="305"/>
    <s v="https://twitter.com/#!/jaymansays/status/1192954440602542080"/>
    <m/>
    <m/>
    <s v="1192954440602542080"/>
    <s v="1192943541955133440"/>
    <b v="0"/>
    <n v="0"/>
    <s v="105347801"/>
    <b v="0"/>
    <s v="en"/>
    <m/>
    <s v=""/>
    <b v="0"/>
    <n v="0"/>
    <s v=""/>
    <s v="Twitter Web App"/>
    <b v="0"/>
    <s v="1192943541955133440"/>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219">
    <i>
      <x v="1"/>
    </i>
    <i r="1">
      <x v="12"/>
    </i>
    <i r="2">
      <x v="356"/>
    </i>
    <i r="3">
      <x v="20"/>
    </i>
    <i>
      <x v="4"/>
    </i>
    <i r="1">
      <x v="8"/>
    </i>
    <i r="2">
      <x v="235"/>
    </i>
    <i r="3">
      <x v="16"/>
    </i>
    <i r="1">
      <x v="9"/>
    </i>
    <i r="2">
      <x v="245"/>
    </i>
    <i r="3">
      <x v="13"/>
    </i>
    <i r="3">
      <x v="16"/>
    </i>
    <i r="2">
      <x v="246"/>
    </i>
    <i r="3">
      <x v="22"/>
    </i>
    <i r="2">
      <x v="248"/>
    </i>
    <i r="3">
      <x v="11"/>
    </i>
    <i r="3">
      <x v="18"/>
    </i>
    <i r="3">
      <x v="19"/>
    </i>
    <i r="3">
      <x v="22"/>
    </i>
    <i r="3">
      <x v="23"/>
    </i>
    <i r="2">
      <x v="249"/>
    </i>
    <i r="3">
      <x v="7"/>
    </i>
    <i r="3">
      <x v="11"/>
    </i>
    <i r="3">
      <x v="15"/>
    </i>
    <i r="3">
      <x v="18"/>
    </i>
    <i r="3">
      <x v="20"/>
    </i>
    <i r="2">
      <x v="250"/>
    </i>
    <i r="3">
      <x v="16"/>
    </i>
    <i r="3">
      <x v="17"/>
    </i>
    <i r="3">
      <x v="19"/>
    </i>
    <i r="3">
      <x v="21"/>
    </i>
    <i r="3">
      <x v="24"/>
    </i>
    <i r="2">
      <x v="251"/>
    </i>
    <i r="3">
      <x v="20"/>
    </i>
    <i r="2">
      <x v="252"/>
    </i>
    <i r="3">
      <x v="8"/>
    </i>
    <i r="3">
      <x v="17"/>
    </i>
    <i r="2">
      <x v="253"/>
    </i>
    <i r="3">
      <x v="22"/>
    </i>
    <i r="2">
      <x v="254"/>
    </i>
    <i r="3">
      <x v="20"/>
    </i>
    <i r="2">
      <x v="255"/>
    </i>
    <i r="3">
      <x v="22"/>
    </i>
    <i r="3">
      <x v="23"/>
    </i>
    <i r="2">
      <x v="256"/>
    </i>
    <i r="3">
      <x v="22"/>
    </i>
    <i r="2">
      <x v="257"/>
    </i>
    <i r="3">
      <x v="5"/>
    </i>
    <i r="3">
      <x v="12"/>
    </i>
    <i r="2">
      <x v="260"/>
    </i>
    <i r="3">
      <x v="6"/>
    </i>
    <i r="2">
      <x v="261"/>
    </i>
    <i r="3">
      <x v="6"/>
    </i>
    <i r="3">
      <x v="17"/>
    </i>
    <i r="3">
      <x v="19"/>
    </i>
    <i r="3">
      <x v="21"/>
    </i>
    <i r="2">
      <x v="262"/>
    </i>
    <i r="3">
      <x v="14"/>
    </i>
    <i r="3">
      <x v="24"/>
    </i>
    <i r="2">
      <x v="263"/>
    </i>
    <i r="3">
      <x v="1"/>
    </i>
    <i r="3">
      <x v="11"/>
    </i>
    <i r="3">
      <x v="18"/>
    </i>
    <i r="2">
      <x v="264"/>
    </i>
    <i r="3">
      <x v="3"/>
    </i>
    <i r="3">
      <x v="6"/>
    </i>
    <i r="3">
      <x v="8"/>
    </i>
    <i r="2">
      <x v="265"/>
    </i>
    <i r="3">
      <x v="8"/>
    </i>
    <i r="2">
      <x v="266"/>
    </i>
    <i r="3">
      <x v="17"/>
    </i>
    <i r="2">
      <x v="267"/>
    </i>
    <i r="3">
      <x v="16"/>
    </i>
    <i r="3">
      <x v="19"/>
    </i>
    <i r="3">
      <x v="21"/>
    </i>
    <i r="3">
      <x v="22"/>
    </i>
    <i r="3">
      <x v="23"/>
    </i>
    <i r="3">
      <x v="24"/>
    </i>
    <i r="2">
      <x v="268"/>
    </i>
    <i r="3">
      <x v="1"/>
    </i>
    <i r="3">
      <x v="2"/>
    </i>
    <i r="3">
      <x v="3"/>
    </i>
    <i r="3">
      <x v="4"/>
    </i>
    <i r="3">
      <x v="5"/>
    </i>
    <i r="3">
      <x v="6"/>
    </i>
    <i r="3">
      <x v="7"/>
    </i>
    <i r="3">
      <x v="8"/>
    </i>
    <i r="3">
      <x v="12"/>
    </i>
    <i r="3">
      <x v="14"/>
    </i>
    <i r="3">
      <x v="16"/>
    </i>
    <i r="3">
      <x v="18"/>
    </i>
    <i r="3">
      <x v="19"/>
    </i>
    <i r="3">
      <x v="21"/>
    </i>
    <i r="3">
      <x v="24"/>
    </i>
    <i r="2">
      <x v="269"/>
    </i>
    <i r="3">
      <x v="2"/>
    </i>
    <i r="3">
      <x v="3"/>
    </i>
    <i r="3">
      <x v="4"/>
    </i>
    <i r="3">
      <x v="5"/>
    </i>
    <i r="3">
      <x v="7"/>
    </i>
    <i r="3">
      <x v="9"/>
    </i>
    <i r="3">
      <x v="10"/>
    </i>
    <i r="3">
      <x v="11"/>
    </i>
    <i r="3">
      <x v="23"/>
    </i>
    <i r="3">
      <x v="24"/>
    </i>
    <i r="2">
      <x v="270"/>
    </i>
    <i r="3">
      <x v="3"/>
    </i>
    <i r="3">
      <x v="11"/>
    </i>
    <i r="2">
      <x v="271"/>
    </i>
    <i r="3">
      <x v="5"/>
    </i>
    <i r="3">
      <x v="17"/>
    </i>
    <i r="2">
      <x v="272"/>
    </i>
    <i r="3">
      <x v="15"/>
    </i>
    <i r="3">
      <x v="22"/>
    </i>
    <i r="3">
      <x v="23"/>
    </i>
    <i r="1">
      <x v="10"/>
    </i>
    <i r="2">
      <x v="276"/>
    </i>
    <i r="3">
      <x v="7"/>
    </i>
    <i r="3">
      <x v="9"/>
    </i>
    <i r="3">
      <x v="17"/>
    </i>
    <i r="2">
      <x v="277"/>
    </i>
    <i r="3">
      <x v="2"/>
    </i>
    <i r="3">
      <x v="4"/>
    </i>
    <i r="3">
      <x v="14"/>
    </i>
    <i r="3">
      <x v="15"/>
    </i>
    <i r="3">
      <x v="16"/>
    </i>
    <i r="3">
      <x v="22"/>
    </i>
    <i r="3">
      <x v="24"/>
    </i>
    <i r="2">
      <x v="278"/>
    </i>
    <i r="3">
      <x v="2"/>
    </i>
    <i r="3">
      <x v="4"/>
    </i>
    <i r="2">
      <x v="279"/>
    </i>
    <i r="3">
      <x v="15"/>
    </i>
    <i r="3">
      <x v="24"/>
    </i>
    <i r="2">
      <x v="280"/>
    </i>
    <i r="3">
      <x v="2"/>
    </i>
    <i r="3">
      <x v="15"/>
    </i>
    <i r="2">
      <x v="282"/>
    </i>
    <i r="3">
      <x v="23"/>
    </i>
    <i r="2">
      <x v="283"/>
    </i>
    <i r="3">
      <x v="17"/>
    </i>
    <i r="3">
      <x v="22"/>
    </i>
    <i r="2">
      <x v="284"/>
    </i>
    <i r="3">
      <x v="17"/>
    </i>
    <i r="3">
      <x v="24"/>
    </i>
    <i r="2">
      <x v="285"/>
    </i>
    <i r="3">
      <x v="2"/>
    </i>
    <i r="3">
      <x v="15"/>
    </i>
    <i r="3">
      <x v="16"/>
    </i>
    <i r="3">
      <x v="17"/>
    </i>
    <i r="3">
      <x v="18"/>
    </i>
    <i r="3">
      <x v="21"/>
    </i>
    <i r="3">
      <x v="24"/>
    </i>
    <i r="2">
      <x v="286"/>
    </i>
    <i r="3">
      <x v="14"/>
    </i>
    <i r="3">
      <x v="22"/>
    </i>
    <i r="3">
      <x v="23"/>
    </i>
    <i r="2">
      <x v="287"/>
    </i>
    <i r="3">
      <x v="17"/>
    </i>
    <i r="2">
      <x v="290"/>
    </i>
    <i r="3">
      <x v="4"/>
    </i>
    <i r="3">
      <x v="15"/>
    </i>
    <i r="2">
      <x v="291"/>
    </i>
    <i r="3">
      <x v="15"/>
    </i>
    <i r="3">
      <x v="19"/>
    </i>
    <i r="3">
      <x v="21"/>
    </i>
    <i r="2">
      <x v="292"/>
    </i>
    <i r="3">
      <x v="9"/>
    </i>
    <i r="3">
      <x v="15"/>
    </i>
    <i r="2">
      <x v="299"/>
    </i>
    <i r="3">
      <x v="2"/>
    </i>
    <i r="3">
      <x v="3"/>
    </i>
    <i r="3">
      <x v="4"/>
    </i>
    <i r="3">
      <x v="23"/>
    </i>
    <i r="2">
      <x v="300"/>
    </i>
    <i r="3">
      <x v="14"/>
    </i>
    <i r="2">
      <x v="301"/>
    </i>
    <i r="3">
      <x v="14"/>
    </i>
    <i r="2">
      <x v="304"/>
    </i>
    <i r="3">
      <x v="15"/>
    </i>
    <i r="3">
      <x v="19"/>
    </i>
    <i r="3">
      <x v="20"/>
    </i>
    <i r="2">
      <x v="305"/>
    </i>
    <i r="3">
      <x v="18"/>
    </i>
    <i r="1">
      <x v="11"/>
    </i>
    <i r="2">
      <x v="306"/>
    </i>
    <i r="3">
      <x v="1"/>
    </i>
    <i r="3">
      <x v="12"/>
    </i>
    <i r="3">
      <x v="18"/>
    </i>
    <i r="3">
      <x v="19"/>
    </i>
    <i r="3">
      <x v="20"/>
    </i>
    <i r="3">
      <x v="21"/>
    </i>
    <i r="3">
      <x v="23"/>
    </i>
    <i r="2">
      <x v="307"/>
    </i>
    <i r="3">
      <x v="3"/>
    </i>
    <i r="3">
      <x v="4"/>
    </i>
    <i r="3">
      <x v="15"/>
    </i>
    <i r="3">
      <x v="17"/>
    </i>
    <i r="2">
      <x v="308"/>
    </i>
    <i r="3">
      <x v="17"/>
    </i>
    <i r="3">
      <x v="18"/>
    </i>
    <i r="3">
      <x v="19"/>
    </i>
    <i r="3">
      <x v="20"/>
    </i>
    <i r="3">
      <x v="21"/>
    </i>
    <i r="3">
      <x v="22"/>
    </i>
    <i r="3">
      <x v="23"/>
    </i>
    <i r="3">
      <x v="24"/>
    </i>
    <i r="2">
      <x v="309"/>
    </i>
    <i r="3">
      <x v="2"/>
    </i>
    <i r="3">
      <x v="5"/>
    </i>
    <i r="3">
      <x v="17"/>
    </i>
    <i r="2">
      <x v="310"/>
    </i>
    <i r="3">
      <x v="4"/>
    </i>
    <i r="3">
      <x v="7"/>
    </i>
    <i r="2">
      <x v="312"/>
    </i>
    <i r="3">
      <x v="20"/>
    </i>
    <i r="2">
      <x v="31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9">
        <i x="8" s="1"/>
        <i x="5" s="1"/>
        <i x="7" s="1"/>
        <i x="6" s="1"/>
        <i x="4" s="1"/>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65" totalsRowShown="0" headerRowDxfId="496" dataDxfId="495">
  <autoFilter ref="A2:BL665"/>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8" totalsRowShown="0" headerRowDxfId="141" dataDxfId="140">
  <autoFilter ref="A1:G70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93" totalsRowShown="0" headerRowDxfId="443" dataDxfId="442">
  <autoFilter ref="A2:BS293"/>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69" totalsRowShown="0" headerRowDxfId="132" dataDxfId="131">
  <autoFilter ref="A1:L66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0" totalsRowShown="0" headerRowDxfId="88" dataDxfId="87">
  <autoFilter ref="A2:C30"/>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09" totalsRowShown="0" headerRowDxfId="64" dataDxfId="63">
  <autoFilter ref="A2:BL30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00">
  <autoFilter ref="A2:AO1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2" totalsRowShown="0" headerRowDxfId="397" dataDxfId="396">
  <autoFilter ref="A1:C292"/>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H9RJO5sx24https:/t.co/H9RJO5sx24&#50640;&#49852;&#50640;&#49852;" TargetMode="External" /><Relationship Id="rId2" Type="http://schemas.openxmlformats.org/officeDocument/2006/relationships/hyperlink" Target="https://t.co/H9RJO5sx24https:/t.co/H9RJO5sx24https:/t.co/H9RJO5sx24&#50528;&#49852;&#50528;&#49852;" TargetMode="External" /><Relationship Id="rId3" Type="http://schemas.openxmlformats.org/officeDocument/2006/relationships/hyperlink" Target="https://twitter.com/gmiwhpodcast/status/1169306687892672512" TargetMode="External" /><Relationship Id="rId4" Type="http://schemas.openxmlformats.org/officeDocument/2006/relationships/hyperlink" Target="https://twitter.com/gmiwhpodcast/status/1169306687892672512" TargetMode="External" /><Relationship Id="rId5" Type="http://schemas.openxmlformats.org/officeDocument/2006/relationships/hyperlink" Target="https://podcasts.apple.com/us/podcast/great-moments-in-weed-history/id1350064353?i=1000448671319" TargetMode="External" /><Relationship Id="rId6" Type="http://schemas.openxmlformats.org/officeDocument/2006/relationships/hyperlink" Target="https://podcasts.apple.com/us/podcast/great-moments-in-weed-history/id1350064353?i=1000448671319" TargetMode="External" /><Relationship Id="rId7" Type="http://schemas.openxmlformats.org/officeDocument/2006/relationships/hyperlink" Target="https://podcasts.apple.com/us/podcast/great-moments-in-weed-history/id1350064353?i=1000448671319" TargetMode="External" /><Relationship Id="rId8" Type="http://schemas.openxmlformats.org/officeDocument/2006/relationships/hyperlink" Target="https://podcasts.apple.com/us/podcast/great-moments-in-weed-history/id1350064353?i=1000448671319" TargetMode="External" /><Relationship Id="rId9" Type="http://schemas.openxmlformats.org/officeDocument/2006/relationships/hyperlink" Target="https://podcasts.apple.com/us/podcast/great-moments-in-weed-history/id1350064353?i=1000448671319" TargetMode="External" /><Relationship Id="rId10" Type="http://schemas.openxmlformats.org/officeDocument/2006/relationships/hyperlink" Target="http://www.benzinga.com/z/14385043" TargetMode="External" /><Relationship Id="rId11" Type="http://schemas.openxmlformats.org/officeDocument/2006/relationships/hyperlink" Target="http://www.benzinga.com/z/14385043" TargetMode="External" /><Relationship Id="rId12" Type="http://schemas.openxmlformats.org/officeDocument/2006/relationships/hyperlink" Target="http://www.benzinga.com/z/14385043" TargetMode="External" /><Relationship Id="rId13" Type="http://schemas.openxmlformats.org/officeDocument/2006/relationships/hyperlink" Target="http://www.benzinga.com/z/14385043" TargetMode="External" /><Relationship Id="rId14" Type="http://schemas.openxmlformats.org/officeDocument/2006/relationships/hyperlink" Target="https://www.saada.org/tides/article/brown-skin-rebel" TargetMode="External" /><Relationship Id="rId15" Type="http://schemas.openxmlformats.org/officeDocument/2006/relationships/hyperlink" Target="https://www.saada.org/tides/article/brown-skin-rebel" TargetMode="External" /><Relationship Id="rId16" Type="http://schemas.openxmlformats.org/officeDocument/2006/relationships/hyperlink" Target="https://www.instagram.com/p/B2mbYUKHF8V/?igshid=1533vuj4fbc7p" TargetMode="External" /><Relationship Id="rId17" Type="http://schemas.openxmlformats.org/officeDocument/2006/relationships/hyperlink" Target="https://www.instagram.com/p/B2mbYUKHF8V/?igshid=1533vuj4fbc7p" TargetMode="External" /><Relationship Id="rId18" Type="http://schemas.openxmlformats.org/officeDocument/2006/relationships/hyperlink" Target="https://www.instagram.com/p/B2ny9GEA8-3/?igshid=11ciywv5umcv9" TargetMode="External" /><Relationship Id="rId19" Type="http://schemas.openxmlformats.org/officeDocument/2006/relationships/hyperlink" Target="https://twitter.com/i/web/status/1174925730058096641" TargetMode="External" /><Relationship Id="rId20" Type="http://schemas.openxmlformats.org/officeDocument/2006/relationships/hyperlink" Target="https://www.instagram.com/p/B2ny9GEA8-3/?igshid=11ciywv5umcv9" TargetMode="External" /><Relationship Id="rId21" Type="http://schemas.openxmlformats.org/officeDocument/2006/relationships/hyperlink" Target="https://twitter.com/i/web/status/1174925730058096641" TargetMode="External" /><Relationship Id="rId22" Type="http://schemas.openxmlformats.org/officeDocument/2006/relationships/hyperlink" Target="https://www.instagram.com/p/B2qZSU5F6-q/" TargetMode="External" /><Relationship Id="rId23" Type="http://schemas.openxmlformats.org/officeDocument/2006/relationships/hyperlink" Target="https://twitter.com/i/web/status/1176632828286685184" TargetMode="External" /><Relationship Id="rId24" Type="http://schemas.openxmlformats.org/officeDocument/2006/relationships/hyperlink" Target="https://twitter.com/i/web/status/1176632828286685184" TargetMode="External" /><Relationship Id="rId25" Type="http://schemas.openxmlformats.org/officeDocument/2006/relationships/hyperlink" Target="https://twitter.com/i/web/status/1177168416303718401" TargetMode="External" /><Relationship Id="rId26" Type="http://schemas.openxmlformats.org/officeDocument/2006/relationships/hyperlink" Target="https://twitter.com/i/web/status/1177168416303718401" TargetMode="External" /><Relationship Id="rId27" Type="http://schemas.openxmlformats.org/officeDocument/2006/relationships/hyperlink" Target="https://twitter.com/i/web/status/1177168416303718401" TargetMode="External" /><Relationship Id="rId28" Type="http://schemas.openxmlformats.org/officeDocument/2006/relationships/hyperlink" Target="https://podcasts.apple.com/us/podcast/chronic-relief-with-rachel-wolfson/id1460419552?i=1000451402738" TargetMode="External" /><Relationship Id="rId29" Type="http://schemas.openxmlformats.org/officeDocument/2006/relationships/hyperlink" Target="https://podcasts.apple.com/us/podcast/chronic-relief-with-rachel-wolfson/id1460419552?i=1000451402738" TargetMode="External" /><Relationship Id="rId30" Type="http://schemas.openxmlformats.org/officeDocument/2006/relationships/hyperlink" Target="https://www.facebook.com/events/477926879727992/" TargetMode="External" /><Relationship Id="rId31" Type="http://schemas.openxmlformats.org/officeDocument/2006/relationships/hyperlink" Target="https://www.facebook.com/events/477926879727992/" TargetMode="External" /><Relationship Id="rId32" Type="http://schemas.openxmlformats.org/officeDocument/2006/relationships/hyperlink" Target="https://www.facebook.com/events/477926879727992/" TargetMode="External" /><Relationship Id="rId33" Type="http://schemas.openxmlformats.org/officeDocument/2006/relationships/hyperlink" Target="https://www.facebook.com/events/477926879727992/" TargetMode="External" /><Relationship Id="rId34" Type="http://schemas.openxmlformats.org/officeDocument/2006/relationships/hyperlink" Target="https://twitter.com/i/web/status/1171919528185532417" TargetMode="External" /><Relationship Id="rId35" Type="http://schemas.openxmlformats.org/officeDocument/2006/relationships/hyperlink" Target="https://twitter.com/nowthisnews/status/1169751814826352640" TargetMode="External" /><Relationship Id="rId36" Type="http://schemas.openxmlformats.org/officeDocument/2006/relationships/hyperlink" Target="https://megaphone.link/SPM2258453106" TargetMode="External" /><Relationship Id="rId37" Type="http://schemas.openxmlformats.org/officeDocument/2006/relationships/hyperlink" Target="https://twitter.com/i/web/status/1173836654479474688" TargetMode="External" /><Relationship Id="rId38" Type="http://schemas.openxmlformats.org/officeDocument/2006/relationships/hyperlink" Target="https://twitter.com/i/web/status/1171919528185532417" TargetMode="External" /><Relationship Id="rId39" Type="http://schemas.openxmlformats.org/officeDocument/2006/relationships/hyperlink" Target="https://twitter.com/i/web/status/1171919528185532417" TargetMode="External" /><Relationship Id="rId40" Type="http://schemas.openxmlformats.org/officeDocument/2006/relationships/hyperlink" Target="https://twitter.com/i/web/status/1171919528185532417" TargetMode="External" /><Relationship Id="rId41" Type="http://schemas.openxmlformats.org/officeDocument/2006/relationships/hyperlink" Target="https://twitter.com/i/web/status/1171919528185532417" TargetMode="External" /><Relationship Id="rId42" Type="http://schemas.openxmlformats.org/officeDocument/2006/relationships/hyperlink" Target="https://twitter.com/i/web/status/1173836654479474688" TargetMode="External" /><Relationship Id="rId43" Type="http://schemas.openxmlformats.org/officeDocument/2006/relationships/hyperlink" Target="https://twitter.com/i/web/status/1176706945916518401" TargetMode="External" /><Relationship Id="rId44" Type="http://schemas.openxmlformats.org/officeDocument/2006/relationships/hyperlink" Target="https://twitter.com/i/web/status/1176707689046523904" TargetMode="External" /><Relationship Id="rId45" Type="http://schemas.openxmlformats.org/officeDocument/2006/relationships/hyperlink" Target="https://megaphone.link/SPM5479328420" TargetMode="External" /><Relationship Id="rId46" Type="http://schemas.openxmlformats.org/officeDocument/2006/relationships/hyperlink" Target="https://headgum.com/high-and-mighty/228-cannabis-history-with-david-bienenstock-and-abdullah-saeed" TargetMode="External" /><Relationship Id="rId47" Type="http://schemas.openxmlformats.org/officeDocument/2006/relationships/hyperlink" Target="https://headgum.com/high-and-mighty/228-cannabis-history-with-david-bienenstock-and-abdullah-saeed" TargetMode="External" /><Relationship Id="rId48" Type="http://schemas.openxmlformats.org/officeDocument/2006/relationships/hyperlink" Target="https://headgum.com/high-and-mighty/228-cannabis-history-with-david-bienenstock-and-abdullah-saeed" TargetMode="External" /><Relationship Id="rId49" Type="http://schemas.openxmlformats.org/officeDocument/2006/relationships/hyperlink" Target="https://headgum.com/high-and-mighty/228-cannabis-history-with-david-bienenstock-and-abdullah-saeed" TargetMode="External" /><Relationship Id="rId50" Type="http://schemas.openxmlformats.org/officeDocument/2006/relationships/hyperlink" Target="https://headgum.com/high-and-mighty/228-cannabis-history-with-david-bienenstock-and-abdullah-saeed" TargetMode="External" /><Relationship Id="rId51" Type="http://schemas.openxmlformats.org/officeDocument/2006/relationships/hyperlink" Target="https://headgum.com/high-and-mighty/228-cannabis-history-with-david-bienenstock-and-abdullah-saeed" TargetMode="External" /><Relationship Id="rId52" Type="http://schemas.openxmlformats.org/officeDocument/2006/relationships/hyperlink" Target="https://headgum.com/high-and-mighty/228-cannabis-history-with-david-bienenstock-and-abdullah-saeed" TargetMode="External" /><Relationship Id="rId53" Type="http://schemas.openxmlformats.org/officeDocument/2006/relationships/hyperlink" Target="https://headgum.com/high-and-mighty/228-cannabis-history-with-david-bienenstock-and-abdullah-saeed" TargetMode="External" /><Relationship Id="rId54" Type="http://schemas.openxmlformats.org/officeDocument/2006/relationships/hyperlink" Target="https://headgum.com/high-and-mighty/228-cannabis-history-with-david-bienenstock-and-abdullah-saeed" TargetMode="External" /><Relationship Id="rId55" Type="http://schemas.openxmlformats.org/officeDocument/2006/relationships/hyperlink" Target="https://headgum.com/high-and-mighty/228-cannabis-history-with-david-bienenstock-and-abdullah-saeed" TargetMode="External" /><Relationship Id="rId56" Type="http://schemas.openxmlformats.org/officeDocument/2006/relationships/hyperlink" Target="https://headgum.com/high-and-mighty/228-cannabis-history-with-david-bienenstock-and-abdullah-saeed" TargetMode="External" /><Relationship Id="rId57" Type="http://schemas.openxmlformats.org/officeDocument/2006/relationships/hyperlink" Target="https://headgum.com/high-and-mighty/228-cannabis-history-with-david-bienenstock-and-abdullah-saeed" TargetMode="External" /><Relationship Id="rId58" Type="http://schemas.openxmlformats.org/officeDocument/2006/relationships/hyperlink" Target="https://twitter.com/gmiwhpodcast/status/1182657332091727874" TargetMode="External" /><Relationship Id="rId59" Type="http://schemas.openxmlformats.org/officeDocument/2006/relationships/hyperlink" Target="https://twitter.com/gmiwhpodcast/status/1182657332091727874" TargetMode="External" /><Relationship Id="rId60" Type="http://schemas.openxmlformats.org/officeDocument/2006/relationships/hyperlink" Target="https://cms.megaphone.fm/channel/SPM3190486670?selected=SPM4708096140" TargetMode="External" /><Relationship Id="rId61" Type="http://schemas.openxmlformats.org/officeDocument/2006/relationships/hyperlink" Target="https://megaphone.link/SPM5479328420" TargetMode="External" /><Relationship Id="rId62" Type="http://schemas.openxmlformats.org/officeDocument/2006/relationships/hyperlink" Target="https://megaphone.link/SPM5479328420" TargetMode="External" /><Relationship Id="rId63" Type="http://schemas.openxmlformats.org/officeDocument/2006/relationships/hyperlink" Target="https://podcasts.apple.com/us/podcast/great-moments-in-weed-history/id1350064353?i=1000448671319" TargetMode="External" /><Relationship Id="rId64" Type="http://schemas.openxmlformats.org/officeDocument/2006/relationships/hyperlink" Target="https://podcasts.apple.com/us/podcast/great-moments-in-weed-history/id1350064353?i=1000448671319" TargetMode="External" /><Relationship Id="rId65" Type="http://schemas.openxmlformats.org/officeDocument/2006/relationships/hyperlink" Target="https://podcasts.apple.com/us/podcast/barack-obamas-weed-years/id1350064353?i=1000448671319" TargetMode="External" /><Relationship Id="rId66" Type="http://schemas.openxmlformats.org/officeDocument/2006/relationships/hyperlink" Target="https://megaphone.link/SPM8388699515" TargetMode="External" /><Relationship Id="rId67" Type="http://schemas.openxmlformats.org/officeDocument/2006/relationships/hyperlink" Target="https://podcasts.apple.com/us/podcast/great-moments-in-weed-history/id1350064353?i=1000448671319" TargetMode="External" /><Relationship Id="rId68" Type="http://schemas.openxmlformats.org/officeDocument/2006/relationships/hyperlink" Target="https://twitter.com/nowthisnews/status/1169751814826352640" TargetMode="External" /><Relationship Id="rId69" Type="http://schemas.openxmlformats.org/officeDocument/2006/relationships/hyperlink" Target="https://megaphone.link/SPM2258453106" TargetMode="External" /><Relationship Id="rId70" Type="http://schemas.openxmlformats.org/officeDocument/2006/relationships/hyperlink" Target="https://twitter.com/i/web/status/1173836654479474688" TargetMode="External" /><Relationship Id="rId71" Type="http://schemas.openxmlformats.org/officeDocument/2006/relationships/hyperlink" Target="https://megaphone.link/SPM2258453106" TargetMode="External" /><Relationship Id="rId72" Type="http://schemas.openxmlformats.org/officeDocument/2006/relationships/hyperlink" Target="https://podcasts.apple.com/us/podcast/great-moments-in-weed-history/id1350064353?i=1000448671319" TargetMode="External" /><Relationship Id="rId73" Type="http://schemas.openxmlformats.org/officeDocument/2006/relationships/hyperlink" Target="https://podcasts.apple.com/us/podcast/barack-obamas-weed-years/id1350064353?i=1000448671319" TargetMode="External" /><Relationship Id="rId74" Type="http://schemas.openxmlformats.org/officeDocument/2006/relationships/hyperlink" Target="https://twitter.com/i/web/status/1173996295859703808" TargetMode="External" /><Relationship Id="rId75" Type="http://schemas.openxmlformats.org/officeDocument/2006/relationships/hyperlink" Target="https://twitter.com/weare_campfire/status/1173996295859703808" TargetMode="External" /><Relationship Id="rId76" Type="http://schemas.openxmlformats.org/officeDocument/2006/relationships/hyperlink" Target="https://twitter.com/weare_campfire/status/1173996295859703808" TargetMode="External" /><Relationship Id="rId77" Type="http://schemas.openxmlformats.org/officeDocument/2006/relationships/hyperlink" Target="https://twitter.com/i/web/status/1174463110633132034" TargetMode="External" /><Relationship Id="rId78" Type="http://schemas.openxmlformats.org/officeDocument/2006/relationships/hyperlink" Target="https://twitter.com/i/web/status/1174463110633132034" TargetMode="External" /><Relationship Id="rId79" Type="http://schemas.openxmlformats.org/officeDocument/2006/relationships/hyperlink" Target="https://twitter.com/i/web/status/1174463110633132034" TargetMode="External" /><Relationship Id="rId80" Type="http://schemas.openxmlformats.org/officeDocument/2006/relationships/hyperlink" Target="https://twitter.com/i/web/status/1173996295859703808" TargetMode="External" /><Relationship Id="rId81" Type="http://schemas.openxmlformats.org/officeDocument/2006/relationships/hyperlink" Target="https://twitter.com/i/web/status/1173996295859703808" TargetMode="External" /><Relationship Id="rId82" Type="http://schemas.openxmlformats.org/officeDocument/2006/relationships/hyperlink" Target="https://twitter.com/i/web/status/1173996295859703808" TargetMode="External" /><Relationship Id="rId83" Type="http://schemas.openxmlformats.org/officeDocument/2006/relationships/hyperlink" Target="https://twitter.com/weare_campfire/status/1173996295859703808" TargetMode="External" /><Relationship Id="rId84" Type="http://schemas.openxmlformats.org/officeDocument/2006/relationships/hyperlink" Target="https://twitter.com/weare_campfire/status/1173996295859703808" TargetMode="External" /><Relationship Id="rId85" Type="http://schemas.openxmlformats.org/officeDocument/2006/relationships/hyperlink" Target="https://megaphone.link/SPM7022728780" TargetMode="External" /><Relationship Id="rId86" Type="http://schemas.openxmlformats.org/officeDocument/2006/relationships/hyperlink" Target="https://megaphone.link/SPM7022728780" TargetMode="External" /><Relationship Id="rId87" Type="http://schemas.openxmlformats.org/officeDocument/2006/relationships/hyperlink" Target="https://podcasts.apple.com/us/podcast/ep-244-david-bienenstock-abdullah-saeed-getting-doug/id716402907?i=1000451049589" TargetMode="External" /><Relationship Id="rId88" Type="http://schemas.openxmlformats.org/officeDocument/2006/relationships/hyperlink" Target="https://podcasts.apple.com/us/podcast/ep-244-david-bienenstock-abdullah-saeed-getting-doug/id716402907?i=1000451049589" TargetMode="External" /><Relationship Id="rId89" Type="http://schemas.openxmlformats.org/officeDocument/2006/relationships/hyperlink" Target="https://headgum.com/high-and-mighty/228-cannabis-history-with-david-bienenstock-and-abdullah-saeed" TargetMode="External" /><Relationship Id="rId90" Type="http://schemas.openxmlformats.org/officeDocument/2006/relationships/hyperlink" Target="https://headgum.com/high-and-mighty/228-cannabis-history-with-david-bienenstock-and-abdullah-saeed" TargetMode="External" /><Relationship Id="rId91" Type="http://schemas.openxmlformats.org/officeDocument/2006/relationships/hyperlink" Target="https://headgum.com/high-and-mighty/228-cannabis-history-with-david-bienenstock-and-abdullah-saeed" TargetMode="External" /><Relationship Id="rId92" Type="http://schemas.openxmlformats.org/officeDocument/2006/relationships/hyperlink" Target="https://twitter.com/i/web/status/1189543749514399744" TargetMode="External" /><Relationship Id="rId93" Type="http://schemas.openxmlformats.org/officeDocument/2006/relationships/hyperlink" Target="https://twitter.com/i/web/status/1189543749514399744" TargetMode="External" /><Relationship Id="rId94" Type="http://schemas.openxmlformats.org/officeDocument/2006/relationships/hyperlink" Target="https://twitter.com/i/web/status/1189543749514399744" TargetMode="External" /><Relationship Id="rId95" Type="http://schemas.openxmlformats.org/officeDocument/2006/relationships/hyperlink" Target="https://twitter.com/i/web/status/1187555933838168064" TargetMode="External" /><Relationship Id="rId96" Type="http://schemas.openxmlformats.org/officeDocument/2006/relationships/hyperlink" Target="https://twitter.com/i/web/status/1187570859789049856" TargetMode="External" /><Relationship Id="rId97" Type="http://schemas.openxmlformats.org/officeDocument/2006/relationships/hyperlink" Target="https://twitter.com/i/web/status/1187571757592432640" TargetMode="External" /><Relationship Id="rId98" Type="http://schemas.openxmlformats.org/officeDocument/2006/relationships/hyperlink" Target="https://twitter.com/i/web/status/1187555933838168064" TargetMode="External" /><Relationship Id="rId99" Type="http://schemas.openxmlformats.org/officeDocument/2006/relationships/hyperlink" Target="https://twitter.com/i/web/status/1187570859789049856" TargetMode="External" /><Relationship Id="rId100" Type="http://schemas.openxmlformats.org/officeDocument/2006/relationships/hyperlink" Target="https://twitter.com/i/web/status/1187571757592432640" TargetMode="External" /><Relationship Id="rId101" Type="http://schemas.openxmlformats.org/officeDocument/2006/relationships/hyperlink" Target="https://twitter.com/i/web/status/1187538348711137283" TargetMode="External" /><Relationship Id="rId102" Type="http://schemas.openxmlformats.org/officeDocument/2006/relationships/hyperlink" Target="https://twitter.com/i/web/status/1187555933838168064" TargetMode="External" /><Relationship Id="rId103" Type="http://schemas.openxmlformats.org/officeDocument/2006/relationships/hyperlink" Target="https://twitter.com/i/web/status/1187570859789049856" TargetMode="External" /><Relationship Id="rId104" Type="http://schemas.openxmlformats.org/officeDocument/2006/relationships/hyperlink" Target="https://twitter.com/i/web/status/1187571757592432640" TargetMode="External" /><Relationship Id="rId105" Type="http://schemas.openxmlformats.org/officeDocument/2006/relationships/hyperlink" Target="https://twitter.com/i/web/status/1187538348711137283" TargetMode="External" /><Relationship Id="rId106" Type="http://schemas.openxmlformats.org/officeDocument/2006/relationships/hyperlink" Target="https://twitter.com/i/web/status/1187555933838168064" TargetMode="External" /><Relationship Id="rId107" Type="http://schemas.openxmlformats.org/officeDocument/2006/relationships/hyperlink" Target="https://twitter.com/i/web/status/1187570859789049856" TargetMode="External" /><Relationship Id="rId108" Type="http://schemas.openxmlformats.org/officeDocument/2006/relationships/hyperlink" Target="https://twitter.com/i/web/status/1187571757592432640" TargetMode="External" /><Relationship Id="rId109" Type="http://schemas.openxmlformats.org/officeDocument/2006/relationships/hyperlink" Target="https://twitter.com/i/web/status/1187538348711137283" TargetMode="External" /><Relationship Id="rId110" Type="http://schemas.openxmlformats.org/officeDocument/2006/relationships/hyperlink" Target="https://twitter.com/i/web/status/1187555933838168064" TargetMode="External" /><Relationship Id="rId111" Type="http://schemas.openxmlformats.org/officeDocument/2006/relationships/hyperlink" Target="https://twitter.com/i/web/status/1187570859789049856" TargetMode="External" /><Relationship Id="rId112" Type="http://schemas.openxmlformats.org/officeDocument/2006/relationships/hyperlink" Target="https://twitter.com/i/web/status/1187571757592432640" TargetMode="External" /><Relationship Id="rId113" Type="http://schemas.openxmlformats.org/officeDocument/2006/relationships/hyperlink" Target="https://twitter.com/i/web/status/1187538348711137283" TargetMode="External" /><Relationship Id="rId114" Type="http://schemas.openxmlformats.org/officeDocument/2006/relationships/hyperlink" Target="https://twitter.com/i/web/status/1187555933838168064" TargetMode="External" /><Relationship Id="rId115" Type="http://schemas.openxmlformats.org/officeDocument/2006/relationships/hyperlink" Target="https://twitter.com/i/web/status/1187570859789049856" TargetMode="External" /><Relationship Id="rId116" Type="http://schemas.openxmlformats.org/officeDocument/2006/relationships/hyperlink" Target="https://twitter.com/i/web/status/1187571757592432640" TargetMode="External" /><Relationship Id="rId117" Type="http://schemas.openxmlformats.org/officeDocument/2006/relationships/hyperlink" Target="https://megaphone.link/SPM8388699515" TargetMode="External" /><Relationship Id="rId118" Type="http://schemas.openxmlformats.org/officeDocument/2006/relationships/hyperlink" Target="https://megaphone.link/SPM2258453106" TargetMode="External" /><Relationship Id="rId119" Type="http://schemas.openxmlformats.org/officeDocument/2006/relationships/hyperlink" Target="https://megaphone.link/SPM2258453106" TargetMode="External" /><Relationship Id="rId120" Type="http://schemas.openxmlformats.org/officeDocument/2006/relationships/hyperlink" Target="https://megaphone.link/SPM2258453106" TargetMode="External" /><Relationship Id="rId121" Type="http://schemas.openxmlformats.org/officeDocument/2006/relationships/hyperlink" Target="https://podcasts.apple.com/us/podcast/great-moments-in-weed-history/id1350064353?i=1000448671319" TargetMode="External" /><Relationship Id="rId122" Type="http://schemas.openxmlformats.org/officeDocument/2006/relationships/hyperlink" Target="https://podcasts.apple.com/us/podcast/great-moments-in-weed-history/id1350064353?i=1000448671319" TargetMode="External" /><Relationship Id="rId123" Type="http://schemas.openxmlformats.org/officeDocument/2006/relationships/hyperlink" Target="https://podcasts.apple.com/us/podcast/great-moments-in-weed-history/id1350064353?i=1000448671319" TargetMode="External" /><Relationship Id="rId124" Type="http://schemas.openxmlformats.org/officeDocument/2006/relationships/hyperlink" Target="https://podcasts.apple.com/us/podcast/barack-obamas-weed-years/id1350064353?i=1000448671319" TargetMode="External" /><Relationship Id="rId125" Type="http://schemas.openxmlformats.org/officeDocument/2006/relationships/hyperlink" Target="https://podcasts.apple.com/us/podcast/barack-obamas-weed-years/id1350064353?i=1000448671319" TargetMode="External" /><Relationship Id="rId126" Type="http://schemas.openxmlformats.org/officeDocument/2006/relationships/hyperlink" Target="https://podcasts.apple.com/us/podcast/barack-obamas-weed-years/id1350064353?i=1000448671319" TargetMode="External" /><Relationship Id="rId127" Type="http://schemas.openxmlformats.org/officeDocument/2006/relationships/hyperlink" Target="https://twitter.com/weare_campfire/status/1173996295859703808" TargetMode="External" /><Relationship Id="rId128" Type="http://schemas.openxmlformats.org/officeDocument/2006/relationships/hyperlink" Target="https://megaphone.link/SPM7022728780" TargetMode="External" /><Relationship Id="rId129" Type="http://schemas.openxmlformats.org/officeDocument/2006/relationships/hyperlink" Target="https://megaphone.link/SPM7022728780" TargetMode="External" /><Relationship Id="rId130" Type="http://schemas.openxmlformats.org/officeDocument/2006/relationships/hyperlink" Target="https://megaphone.link/SPM7022728780" TargetMode="External" /><Relationship Id="rId131" Type="http://schemas.openxmlformats.org/officeDocument/2006/relationships/hyperlink" Target="https://podcasts.apple.com/us/podcast/ep-244-david-bienenstock-abdullah-saeed-getting-doug/id716402907?i=1000451049589" TargetMode="External" /><Relationship Id="rId132" Type="http://schemas.openxmlformats.org/officeDocument/2006/relationships/hyperlink" Target="https://podcasts.apple.com/us/podcast/ep-244-david-bienenstock-abdullah-saeed-getting-doug/id716402907?i=1000451049589" TargetMode="External" /><Relationship Id="rId133" Type="http://schemas.openxmlformats.org/officeDocument/2006/relationships/hyperlink" Target="https://podcasts.apple.com/us/podcast/ep-244-david-bienenstock-abdullah-saeed-getting-doug/id716402907?i=1000451049589" TargetMode="External" /><Relationship Id="rId134" Type="http://schemas.openxmlformats.org/officeDocument/2006/relationships/hyperlink" Target="https://megaphone.link/SPM7022728780" TargetMode="External" /><Relationship Id="rId135" Type="http://schemas.openxmlformats.org/officeDocument/2006/relationships/hyperlink" Target="https://megaphone.link/SPM7022728780" TargetMode="External" /><Relationship Id="rId136" Type="http://schemas.openxmlformats.org/officeDocument/2006/relationships/hyperlink" Target="https://megaphone.link/SPM7022728780" TargetMode="External" /><Relationship Id="rId137" Type="http://schemas.openxmlformats.org/officeDocument/2006/relationships/hyperlink" Target="https://headgum.com/high-and-mighty/228-cannabis-history-with-david-bienenstock-and-abdullah-saeed" TargetMode="External" /><Relationship Id="rId138" Type="http://schemas.openxmlformats.org/officeDocument/2006/relationships/hyperlink" Target="https://headgum.com/high-and-mighty/228-cannabis-history-with-david-bienenstock-and-abdullah-saeed" TargetMode="External" /><Relationship Id="rId139" Type="http://schemas.openxmlformats.org/officeDocument/2006/relationships/hyperlink" Target="https://twitter.com/i/web/status/1189543749514399744" TargetMode="External" /><Relationship Id="rId140" Type="http://schemas.openxmlformats.org/officeDocument/2006/relationships/hyperlink" Target="https://megaphone.link/SPM8388699515" TargetMode="External" /><Relationship Id="rId141" Type="http://schemas.openxmlformats.org/officeDocument/2006/relationships/hyperlink" Target="https://podcasts.apple.com/us/podcast/great-moments-in-weed-history/id1350064353?i=1000448671319" TargetMode="External" /><Relationship Id="rId142" Type="http://schemas.openxmlformats.org/officeDocument/2006/relationships/hyperlink" Target="https://megaphone.link/SPM7022728780" TargetMode="External" /><Relationship Id="rId143" Type="http://schemas.openxmlformats.org/officeDocument/2006/relationships/hyperlink" Target="https://podcasts.apple.com/us/podcast/ep-244-david-bienenstock-abdullah-saeed-getting-doug/id716402907?i=1000451049589" TargetMode="External" /><Relationship Id="rId144" Type="http://schemas.openxmlformats.org/officeDocument/2006/relationships/hyperlink" Target="https://megaphone.link/SPM7022728780" TargetMode="External" /><Relationship Id="rId145" Type="http://schemas.openxmlformats.org/officeDocument/2006/relationships/hyperlink" Target="https://twitter.com/gmiwhpodcast/status/1169306687892672512" TargetMode="External" /><Relationship Id="rId146" Type="http://schemas.openxmlformats.org/officeDocument/2006/relationships/hyperlink" Target="https://twitter.com/nowthisnews/status/1169751814826352640" TargetMode="External" /><Relationship Id="rId147" Type="http://schemas.openxmlformats.org/officeDocument/2006/relationships/hyperlink" Target="https://megaphone.link/SPM2258453106" TargetMode="External" /><Relationship Id="rId148" Type="http://schemas.openxmlformats.org/officeDocument/2006/relationships/hyperlink" Target="https://megaphone.link/SPM2258453106" TargetMode="External" /><Relationship Id="rId149" Type="http://schemas.openxmlformats.org/officeDocument/2006/relationships/hyperlink" Target="https://twitter.com/i/web/status/1173836654479474688" TargetMode="External" /><Relationship Id="rId150" Type="http://schemas.openxmlformats.org/officeDocument/2006/relationships/hyperlink" Target="https://twitter.com/i/web/status/1173836654479474688" TargetMode="External" /><Relationship Id="rId151" Type="http://schemas.openxmlformats.org/officeDocument/2006/relationships/hyperlink" Target="https://twitter.com/i/web/status/1176706945916518401" TargetMode="External" /><Relationship Id="rId152" Type="http://schemas.openxmlformats.org/officeDocument/2006/relationships/hyperlink" Target="https://twitter.com/i/web/status/1176707689046523904" TargetMode="External" /><Relationship Id="rId153" Type="http://schemas.openxmlformats.org/officeDocument/2006/relationships/hyperlink" Target="https://twitter.com/i/web/status/1176708631913480193" TargetMode="External" /><Relationship Id="rId154" Type="http://schemas.openxmlformats.org/officeDocument/2006/relationships/hyperlink" Target="https://megaphone.link/SPM5479328420" TargetMode="External" /><Relationship Id="rId155" Type="http://schemas.openxmlformats.org/officeDocument/2006/relationships/hyperlink" Target="https://twitter.com/i/web/status/1187538348711137283" TargetMode="External" /><Relationship Id="rId156" Type="http://schemas.openxmlformats.org/officeDocument/2006/relationships/hyperlink" Target="https://twitter.com/i/web/status/1187555933838168064" TargetMode="External" /><Relationship Id="rId157" Type="http://schemas.openxmlformats.org/officeDocument/2006/relationships/hyperlink" Target="https://twitter.com/i/web/status/1187570859789049856" TargetMode="External" /><Relationship Id="rId158" Type="http://schemas.openxmlformats.org/officeDocument/2006/relationships/hyperlink" Target="https://twitter.com/i/web/status/1187571757592432640" TargetMode="External" /><Relationship Id="rId159" Type="http://schemas.openxmlformats.org/officeDocument/2006/relationships/hyperlink" Target="https://twitter.com/gmiwhpodcast/status/1189893041366196226" TargetMode="External" /><Relationship Id="rId160" Type="http://schemas.openxmlformats.org/officeDocument/2006/relationships/hyperlink" Target="https://megaphone.link/SPM8388699515" TargetMode="External" /><Relationship Id="rId161" Type="http://schemas.openxmlformats.org/officeDocument/2006/relationships/hyperlink" Target="https://podcasts.apple.com/us/podcast/great-moments-in-weed-history/id1350064353?i=1000448671319" TargetMode="External" /><Relationship Id="rId162" Type="http://schemas.openxmlformats.org/officeDocument/2006/relationships/hyperlink" Target="https://megaphone.link/SPM7022728780" TargetMode="External" /><Relationship Id="rId163" Type="http://schemas.openxmlformats.org/officeDocument/2006/relationships/hyperlink" Target="https://podcasts.apple.com/us/podcast/ep-244-david-bienenstock-abdullah-saeed-getting-doug/id716402907?i=1000451049589" TargetMode="External" /><Relationship Id="rId164" Type="http://schemas.openxmlformats.org/officeDocument/2006/relationships/hyperlink" Target="https://megaphone.link/SPM7022728780" TargetMode="External" /><Relationship Id="rId165" Type="http://schemas.openxmlformats.org/officeDocument/2006/relationships/hyperlink" Target="https://twitter.com/i/web/status/1187555933838168064" TargetMode="External" /><Relationship Id="rId166" Type="http://schemas.openxmlformats.org/officeDocument/2006/relationships/hyperlink" Target="https://twitter.com/i/web/status/1187570859789049856" TargetMode="External" /><Relationship Id="rId167" Type="http://schemas.openxmlformats.org/officeDocument/2006/relationships/hyperlink" Target="https://twitter.com/i/web/status/1187571757592432640" TargetMode="External" /><Relationship Id="rId168" Type="http://schemas.openxmlformats.org/officeDocument/2006/relationships/hyperlink" Target="https://twitter.com/gmiwhpodcast/status/1189893041366196226" TargetMode="External" /><Relationship Id="rId169" Type="http://schemas.openxmlformats.org/officeDocument/2006/relationships/hyperlink" Target="https://twitter.com/i/web/status/1187538348711137283" TargetMode="External" /><Relationship Id="rId170" Type="http://schemas.openxmlformats.org/officeDocument/2006/relationships/hyperlink" Target="https://twitter.com/i/web/status/1187555933838168064" TargetMode="External" /><Relationship Id="rId171" Type="http://schemas.openxmlformats.org/officeDocument/2006/relationships/hyperlink" Target="https://twitter.com/i/web/status/1187570859789049856" TargetMode="External" /><Relationship Id="rId172" Type="http://schemas.openxmlformats.org/officeDocument/2006/relationships/hyperlink" Target="https://twitter.com/i/web/status/1187571757592432640" TargetMode="External" /><Relationship Id="rId173" Type="http://schemas.openxmlformats.org/officeDocument/2006/relationships/hyperlink" Target="https://twitter.com/gmiwhpodcast/status/1189893041366196226" TargetMode="External" /><Relationship Id="rId174" Type="http://schemas.openxmlformats.org/officeDocument/2006/relationships/hyperlink" Target="https://twitter.com/i/web/status/1190458793391341569" TargetMode="External" /><Relationship Id="rId175" Type="http://schemas.openxmlformats.org/officeDocument/2006/relationships/hyperlink" Target="https://twitter.com/i/web/status/1190458793391341569" TargetMode="External" /><Relationship Id="rId176" Type="http://schemas.openxmlformats.org/officeDocument/2006/relationships/hyperlink" Target="https://twitter.com/i/web/status/1190458793391341569" TargetMode="External" /><Relationship Id="rId177" Type="http://schemas.openxmlformats.org/officeDocument/2006/relationships/hyperlink" Target="https://pbs.twimg.com/media/EDzN9xNX4AM7baw.jpg" TargetMode="External" /><Relationship Id="rId178" Type="http://schemas.openxmlformats.org/officeDocument/2006/relationships/hyperlink" Target="https://pbs.twimg.com/media/EDzN9xNX4AM7baw.jpg" TargetMode="External" /><Relationship Id="rId179" Type="http://schemas.openxmlformats.org/officeDocument/2006/relationships/hyperlink" Target="https://pbs.twimg.com/media/EE5F9vLUEAA_Ji4.jpg" TargetMode="External" /><Relationship Id="rId180" Type="http://schemas.openxmlformats.org/officeDocument/2006/relationships/hyperlink" Target="https://pbs.twimg.com/media/EE-NABYXsAA2Vqe.jpg" TargetMode="External" /><Relationship Id="rId181" Type="http://schemas.openxmlformats.org/officeDocument/2006/relationships/hyperlink" Target="https://pbs.twimg.com/media/EFe9NCEUUAEIxYl.jpg" TargetMode="External" /><Relationship Id="rId182" Type="http://schemas.openxmlformats.org/officeDocument/2006/relationships/hyperlink" Target="https://pbs.twimg.com/media/EFe9NCEUUAEIxYl.jpg" TargetMode="External" /><Relationship Id="rId183" Type="http://schemas.openxmlformats.org/officeDocument/2006/relationships/hyperlink" Target="https://pbs.twimg.com/media/EF_aavwU0AAGIzU.jpg" TargetMode="External" /><Relationship Id="rId184" Type="http://schemas.openxmlformats.org/officeDocument/2006/relationships/hyperlink" Target="https://pbs.twimg.com/media/EF_aavwU0AAGIzU.jpg" TargetMode="External" /><Relationship Id="rId185" Type="http://schemas.openxmlformats.org/officeDocument/2006/relationships/hyperlink" Target="https://pbs.twimg.com/media/EF_aavwU0AAGIzU.jpg" TargetMode="External" /><Relationship Id="rId186" Type="http://schemas.openxmlformats.org/officeDocument/2006/relationships/hyperlink" Target="https://pbs.twimg.com/ext_tw_video_thumb/1187861836483514368/pu/img/6kzN-y7g_K6WW2LN.jpg" TargetMode="External" /><Relationship Id="rId187" Type="http://schemas.openxmlformats.org/officeDocument/2006/relationships/hyperlink" Target="https://pbs.twimg.com/ext_tw_video_thumb/1187861836483514368/pu/img/6kzN-y7g_K6WW2LN.jpg" TargetMode="External" /><Relationship Id="rId188" Type="http://schemas.openxmlformats.org/officeDocument/2006/relationships/hyperlink" Target="https://pbs.twimg.com/ext_tw_video_thumb/1187861836483514368/pu/img/6kzN-y7g_K6WW2LN.jpg" TargetMode="External" /><Relationship Id="rId189" Type="http://schemas.openxmlformats.org/officeDocument/2006/relationships/hyperlink" Target="https://pbs.twimg.com/media/EDywTrwW4AEDQvr.png" TargetMode="External" /><Relationship Id="rId190" Type="http://schemas.openxmlformats.org/officeDocument/2006/relationships/hyperlink" Target="https://pbs.twimg.com/media/EDz0rziXUAI5M4_.png" TargetMode="External" /><Relationship Id="rId191" Type="http://schemas.openxmlformats.org/officeDocument/2006/relationships/hyperlink" Target="https://pbs.twimg.com/media/EEIGqWaUYAEs1Dw.jpg" TargetMode="External" /><Relationship Id="rId192" Type="http://schemas.openxmlformats.org/officeDocument/2006/relationships/hyperlink" Target="https://pbs.twimg.com/media/EClT9VAXYAABt3y.jpg" TargetMode="External" /><Relationship Id="rId193" Type="http://schemas.openxmlformats.org/officeDocument/2006/relationships/hyperlink" Target="https://pbs.twimg.com/media/EDywTrwW4AEDQvr.png" TargetMode="External" /><Relationship Id="rId194" Type="http://schemas.openxmlformats.org/officeDocument/2006/relationships/hyperlink" Target="https://pbs.twimg.com/ext_tw_video_thumb/1169686088895684609/pu/img/tv0LsN6TkXjzikDH.jpg" TargetMode="External" /><Relationship Id="rId195" Type="http://schemas.openxmlformats.org/officeDocument/2006/relationships/hyperlink" Target="https://pbs.twimg.com/media/EDz0rziXUAI5M4_.png" TargetMode="External" /><Relationship Id="rId196" Type="http://schemas.openxmlformats.org/officeDocument/2006/relationships/hyperlink" Target="https://pbs.twimg.com/media/EEIGqWaUYAEs1Dw.jpg" TargetMode="External" /><Relationship Id="rId197" Type="http://schemas.openxmlformats.org/officeDocument/2006/relationships/hyperlink" Target="https://pbs.twimg.com/media/EFFJ0KGWwAUmKqp.png" TargetMode="External" /><Relationship Id="rId198" Type="http://schemas.openxmlformats.org/officeDocument/2006/relationships/hyperlink" Target="https://pbs.twimg.com/media/EFFJ0KGWwAUmKqp.png" TargetMode="External" /><Relationship Id="rId199" Type="http://schemas.openxmlformats.org/officeDocument/2006/relationships/hyperlink" Target="https://pbs.twimg.com/media/EFV8i2jXoAA7dJ3.jpg" TargetMode="External" /><Relationship Id="rId200" Type="http://schemas.openxmlformats.org/officeDocument/2006/relationships/hyperlink" Target="https://pbs.twimg.com/media/EFV7eroWsAAMWmf.jpg" TargetMode="External" /><Relationship Id="rId201" Type="http://schemas.openxmlformats.org/officeDocument/2006/relationships/hyperlink" Target="https://pbs.twimg.com/media/EClT9VAXYAABt3y.jpg" TargetMode="External" /><Relationship Id="rId202" Type="http://schemas.openxmlformats.org/officeDocument/2006/relationships/hyperlink" Target="https://pbs.twimg.com/ext_tw_video_thumb/1169686088895684609/pu/img/tv0LsN6TkXjzikDH.jpg" TargetMode="External" /><Relationship Id="rId203" Type="http://schemas.openxmlformats.org/officeDocument/2006/relationships/hyperlink" Target="https://pbs.twimg.com/ext_tw_video_thumb/1169686088895684609/pu/img/tv0LsN6TkXjzikDH.jpg" TargetMode="External" /><Relationship Id="rId204" Type="http://schemas.openxmlformats.org/officeDocument/2006/relationships/hyperlink" Target="https://pbs.twimg.com/ext_tw_video_thumb/1169686088895684609/pu/img/tv0LsN6TkXjzikDH.jpg" TargetMode="External" /><Relationship Id="rId205" Type="http://schemas.openxmlformats.org/officeDocument/2006/relationships/hyperlink" Target="https://pbs.twimg.com/media/EDz0rziXUAI5M4_.png" TargetMode="External" /><Relationship Id="rId206" Type="http://schemas.openxmlformats.org/officeDocument/2006/relationships/hyperlink" Target="https://pbs.twimg.com/media/EDz0rziXUAI5M4_.png" TargetMode="External" /><Relationship Id="rId207" Type="http://schemas.openxmlformats.org/officeDocument/2006/relationships/hyperlink" Target="https://pbs.twimg.com/media/EDz0rziXUAI5M4_.png" TargetMode="External" /><Relationship Id="rId208" Type="http://schemas.openxmlformats.org/officeDocument/2006/relationships/hyperlink" Target="https://pbs.twimg.com/media/EEIGqWaUYAEs1Dw.jpg" TargetMode="External" /><Relationship Id="rId209" Type="http://schemas.openxmlformats.org/officeDocument/2006/relationships/hyperlink" Target="https://pbs.twimg.com/media/EEIGqWaUYAEs1Dw.jpg" TargetMode="External" /><Relationship Id="rId210" Type="http://schemas.openxmlformats.org/officeDocument/2006/relationships/hyperlink" Target="https://pbs.twimg.com/media/EEIGqWaUYAEs1Dw.jpg" TargetMode="External" /><Relationship Id="rId211" Type="http://schemas.openxmlformats.org/officeDocument/2006/relationships/hyperlink" Target="https://pbs.twimg.com/media/EFFJ0KGWwAUmKqp.png" TargetMode="External" /><Relationship Id="rId212" Type="http://schemas.openxmlformats.org/officeDocument/2006/relationships/hyperlink" Target="https://pbs.twimg.com/media/EFFJ0KGWwAUmKqp.png" TargetMode="External" /><Relationship Id="rId213" Type="http://schemas.openxmlformats.org/officeDocument/2006/relationships/hyperlink" Target="https://pbs.twimg.com/media/EFFJ0KGWwAUmKqp.png" TargetMode="External" /><Relationship Id="rId214" Type="http://schemas.openxmlformats.org/officeDocument/2006/relationships/hyperlink" Target="https://pbs.twimg.com/media/EFV7eroWsAAMWmf.jpg" TargetMode="External" /><Relationship Id="rId215" Type="http://schemas.openxmlformats.org/officeDocument/2006/relationships/hyperlink" Target="https://pbs.twimg.com/media/EFV7eroWsAAMWmf.jpg" TargetMode="External" /><Relationship Id="rId216" Type="http://schemas.openxmlformats.org/officeDocument/2006/relationships/hyperlink" Target="https://pbs.twimg.com/media/EFV7eroWsAAMWmf.jpg" TargetMode="External" /><Relationship Id="rId217" Type="http://schemas.openxmlformats.org/officeDocument/2006/relationships/hyperlink" Target="https://pbs.twimg.com/ext_tw_video_thumb/1179764460589850624/pu/img/OE9W9ULJEklDWcaZ.jpg" TargetMode="External" /><Relationship Id="rId218" Type="http://schemas.openxmlformats.org/officeDocument/2006/relationships/hyperlink" Target="https://pbs.twimg.com/ext_tw_video_thumb/1179764460589850624/pu/img/OE9W9ULJEklDWcaZ.jpg" TargetMode="External" /><Relationship Id="rId219" Type="http://schemas.openxmlformats.org/officeDocument/2006/relationships/hyperlink" Target="https://pbs.twimg.com/ext_tw_video_thumb/1179764460589850624/pu/img/OE9W9ULJEklDWcaZ.jpg" TargetMode="External" /><Relationship Id="rId220" Type="http://schemas.openxmlformats.org/officeDocument/2006/relationships/hyperlink" Target="https://pbs.twimg.com/media/EClT9VAXYAABt3y.jpg" TargetMode="External" /><Relationship Id="rId221" Type="http://schemas.openxmlformats.org/officeDocument/2006/relationships/hyperlink" Target="https://pbs.twimg.com/media/EDywTrwW4AEDQvr.png" TargetMode="External" /><Relationship Id="rId222" Type="http://schemas.openxmlformats.org/officeDocument/2006/relationships/hyperlink" Target="https://pbs.twimg.com/media/EEyTdpvU8AAF1xv.jpg" TargetMode="External" /><Relationship Id="rId223" Type="http://schemas.openxmlformats.org/officeDocument/2006/relationships/hyperlink" Target="https://pbs.twimg.com/media/EFV8i2jXoAA7dJ3.jpg" TargetMode="External" /><Relationship Id="rId224" Type="http://schemas.openxmlformats.org/officeDocument/2006/relationships/hyperlink" Target="https://pbs.twimg.com/ext_tw_video_thumb/1179753804243316736/pu/img/ZUkN-RZW80Odb_mN.jpg" TargetMode="External" /><Relationship Id="rId225" Type="http://schemas.openxmlformats.org/officeDocument/2006/relationships/hyperlink" Target="https://pbs.twimg.com/media/EF_aavwU0AAGIzU.jpg" TargetMode="External" /><Relationship Id="rId226" Type="http://schemas.openxmlformats.org/officeDocument/2006/relationships/hyperlink" Target="https://pbs.twimg.com/media/EClT9VAXYAABt3y.jpg" TargetMode="External" /><Relationship Id="rId227" Type="http://schemas.openxmlformats.org/officeDocument/2006/relationships/hyperlink" Target="https://pbs.twimg.com/media/EDywTrwW4AEDQvr.png" TargetMode="External" /><Relationship Id="rId228" Type="http://schemas.openxmlformats.org/officeDocument/2006/relationships/hyperlink" Target="https://pbs.twimg.com/media/EEyTdpvU8AAF1xv.jpg" TargetMode="External" /><Relationship Id="rId229" Type="http://schemas.openxmlformats.org/officeDocument/2006/relationships/hyperlink" Target="https://pbs.twimg.com/media/EFV8i2jXoAA7dJ3.jpg" TargetMode="External" /><Relationship Id="rId230" Type="http://schemas.openxmlformats.org/officeDocument/2006/relationships/hyperlink" Target="https://pbs.twimg.com/ext_tw_video_thumb/1179753804243316736/pu/img/ZUkN-RZW80Odb_mN.jpg" TargetMode="External" /><Relationship Id="rId231" Type="http://schemas.openxmlformats.org/officeDocument/2006/relationships/hyperlink" Target="https://pbs.twimg.com/amplify_video_thumb/811644749069357058/img/oDDXpAKLs9sMllNK.jpg" TargetMode="External" /><Relationship Id="rId232" Type="http://schemas.openxmlformats.org/officeDocument/2006/relationships/hyperlink" Target="https://pbs.twimg.com/amplify_video_thumb/811644749069357058/img/oDDXpAKLs9sMllNK.jpg" TargetMode="External" /><Relationship Id="rId233" Type="http://schemas.openxmlformats.org/officeDocument/2006/relationships/hyperlink" Target="https://pbs.twimg.com/amplify_video_thumb/811644749069357058/img/oDDXpAKLs9sMllNK.jpg" TargetMode="External" /><Relationship Id="rId234" Type="http://schemas.openxmlformats.org/officeDocument/2006/relationships/hyperlink" Target="https://pbs.twimg.com/tweet_video_thumb/EFLQPjOXUAAhClT.jpg" TargetMode="External" /><Relationship Id="rId235" Type="http://schemas.openxmlformats.org/officeDocument/2006/relationships/hyperlink" Target="https://pbs.twimg.com/tweet_video_thumb/EFLQPjOXUAAhClT.jpg" TargetMode="External" /><Relationship Id="rId236" Type="http://schemas.openxmlformats.org/officeDocument/2006/relationships/hyperlink" Target="https://pbs.twimg.com/ext_tw_video_thumb/1176241964598976512/pu/img/2MEKABx4DS9q7rhN.jpg" TargetMode="External" /><Relationship Id="rId237" Type="http://schemas.openxmlformats.org/officeDocument/2006/relationships/hyperlink" Target="https://pbs.twimg.com/media/EFKGWuNU4AAQh1B.jpg" TargetMode="External" /><Relationship Id="rId238" Type="http://schemas.openxmlformats.org/officeDocument/2006/relationships/hyperlink" Target="https://pbs.twimg.com/media/EIQl2X9U8AILCej.jpg" TargetMode="External" /><Relationship Id="rId239" Type="http://schemas.openxmlformats.org/officeDocument/2006/relationships/hyperlink" Target="https://pbs.twimg.com/ext_tw_video_thumb/1176241964598976512/pu/img/2MEKABx4DS9q7rhN.jpg" TargetMode="External" /><Relationship Id="rId240" Type="http://schemas.openxmlformats.org/officeDocument/2006/relationships/hyperlink" Target="http://pbs.twimg.com/profile_images/822856694590009349/yMznDuA3_normal.jpg" TargetMode="External" /><Relationship Id="rId241" Type="http://schemas.openxmlformats.org/officeDocument/2006/relationships/hyperlink" Target="http://pbs.twimg.com/profile_images/822856694590009349/yMznDuA3_normal.jpg" TargetMode="External" /><Relationship Id="rId242" Type="http://schemas.openxmlformats.org/officeDocument/2006/relationships/hyperlink" Target="http://pbs.twimg.com/profile_images/822856694590009349/yMznDuA3_normal.jpg" TargetMode="External" /><Relationship Id="rId243" Type="http://schemas.openxmlformats.org/officeDocument/2006/relationships/hyperlink" Target="http://pbs.twimg.com/profile_images/822856694590009349/yMznDuA3_normal.jpg" TargetMode="External" /><Relationship Id="rId244" Type="http://schemas.openxmlformats.org/officeDocument/2006/relationships/hyperlink" Target="http://pbs.twimg.com/profile_images/1186848416644493317/sfDcTbB0_normal.jpg" TargetMode="External" /><Relationship Id="rId245" Type="http://schemas.openxmlformats.org/officeDocument/2006/relationships/hyperlink" Target="http://pbs.twimg.com/profile_images/1186848416644493317/sfDcTbB0_normal.jpg" TargetMode="External" /><Relationship Id="rId246" Type="http://schemas.openxmlformats.org/officeDocument/2006/relationships/hyperlink" Target="http://pbs.twimg.com/profile_images/716050975337889792/1DB7DKl1_normal.jpg" TargetMode="External" /><Relationship Id="rId247" Type="http://schemas.openxmlformats.org/officeDocument/2006/relationships/hyperlink" Target="http://pbs.twimg.com/profile_images/716050975337889792/1DB7DKl1_normal.jpg" TargetMode="External" /><Relationship Id="rId248" Type="http://schemas.openxmlformats.org/officeDocument/2006/relationships/hyperlink" Target="http://pbs.twimg.com/profile_images/716050975337889792/1DB7DKl1_normal.jpg" TargetMode="External" /><Relationship Id="rId249" Type="http://schemas.openxmlformats.org/officeDocument/2006/relationships/hyperlink" Target="http://pbs.twimg.com/profile_images/716050975337889792/1DB7DKl1_normal.jpg" TargetMode="External" /><Relationship Id="rId250" Type="http://schemas.openxmlformats.org/officeDocument/2006/relationships/hyperlink" Target="http://pbs.twimg.com/profile_images/1093566535862345728/E5KN4ZFo_normal.jpg" TargetMode="External" /><Relationship Id="rId251" Type="http://schemas.openxmlformats.org/officeDocument/2006/relationships/hyperlink" Target="http://pbs.twimg.com/profile_images/1093566535862345728/E5KN4ZFo_normal.jpg" TargetMode="External" /><Relationship Id="rId252" Type="http://schemas.openxmlformats.org/officeDocument/2006/relationships/hyperlink" Target="http://pbs.twimg.com/profile_images/1115415865766359040/eNhcvK13_normal.jpg" TargetMode="External" /><Relationship Id="rId253" Type="http://schemas.openxmlformats.org/officeDocument/2006/relationships/hyperlink" Target="http://pbs.twimg.com/profile_images/2828785203/a097d038f964b0a6125a95c0a0e8ff7d_normal.jpeg" TargetMode="External" /><Relationship Id="rId254" Type="http://schemas.openxmlformats.org/officeDocument/2006/relationships/hyperlink" Target="http://pbs.twimg.com/profile_images/2828785203/a097d038f964b0a6125a95c0a0e8ff7d_normal.jpeg" TargetMode="External" /><Relationship Id="rId255" Type="http://schemas.openxmlformats.org/officeDocument/2006/relationships/hyperlink" Target="http://pbs.twimg.com/profile_images/2828785203/a097d038f964b0a6125a95c0a0e8ff7d_normal.jpeg" TargetMode="External" /><Relationship Id="rId256" Type="http://schemas.openxmlformats.org/officeDocument/2006/relationships/hyperlink" Target="http://pbs.twimg.com/profile_images/2828785203/a097d038f964b0a6125a95c0a0e8ff7d_normal.jpeg" TargetMode="External" /><Relationship Id="rId257" Type="http://schemas.openxmlformats.org/officeDocument/2006/relationships/hyperlink" Target="http://pbs.twimg.com/profile_images/2828785203/a097d038f964b0a6125a95c0a0e8ff7d_normal.jpeg" TargetMode="External" /><Relationship Id="rId258" Type="http://schemas.openxmlformats.org/officeDocument/2006/relationships/hyperlink" Target="http://pbs.twimg.com/profile_images/1107772679711535106/ttA9bBFQ_normal.jpg" TargetMode="External" /><Relationship Id="rId259" Type="http://schemas.openxmlformats.org/officeDocument/2006/relationships/hyperlink" Target="http://pbs.twimg.com/profile_images/1100843594997362688/JR-W-Xo-_normal.png" TargetMode="External" /><Relationship Id="rId260" Type="http://schemas.openxmlformats.org/officeDocument/2006/relationships/hyperlink" Target="http://pbs.twimg.com/profile_images/1107772679711535106/ttA9bBFQ_normal.jpg" TargetMode="External" /><Relationship Id="rId261" Type="http://schemas.openxmlformats.org/officeDocument/2006/relationships/hyperlink" Target="http://pbs.twimg.com/profile_images/1107772679711535106/ttA9bBFQ_normal.jpg" TargetMode="External" /><Relationship Id="rId262" Type="http://schemas.openxmlformats.org/officeDocument/2006/relationships/hyperlink" Target="http://pbs.twimg.com/profile_images/1107772679711535106/ttA9bBFQ_normal.jpg" TargetMode="External" /><Relationship Id="rId263" Type="http://schemas.openxmlformats.org/officeDocument/2006/relationships/hyperlink" Target="http://pbs.twimg.com/profile_images/1100843594997362688/JR-W-Xo-_normal.png" TargetMode="External" /><Relationship Id="rId264" Type="http://schemas.openxmlformats.org/officeDocument/2006/relationships/hyperlink" Target="http://pbs.twimg.com/profile_images/1006571501808545792/w3qp1SIZ_normal.jpg" TargetMode="External" /><Relationship Id="rId265" Type="http://schemas.openxmlformats.org/officeDocument/2006/relationships/hyperlink" Target="http://pbs.twimg.com/profile_images/1006571501808545792/w3qp1SIZ_normal.jpg" TargetMode="External" /><Relationship Id="rId266" Type="http://schemas.openxmlformats.org/officeDocument/2006/relationships/hyperlink" Target="http://pbs.twimg.com/profile_images/1006571501808545792/w3qp1SIZ_normal.jpg" TargetMode="External" /><Relationship Id="rId267" Type="http://schemas.openxmlformats.org/officeDocument/2006/relationships/hyperlink" Target="http://pbs.twimg.com/profile_images/1006571501808545792/w3qp1SIZ_normal.jpg" TargetMode="External" /><Relationship Id="rId268" Type="http://schemas.openxmlformats.org/officeDocument/2006/relationships/hyperlink" Target="http://pbs.twimg.com/profile_images/1134913029794074624/yp9yD4p1_normal.jpg" TargetMode="External" /><Relationship Id="rId269" Type="http://schemas.openxmlformats.org/officeDocument/2006/relationships/hyperlink" Target="http://pbs.twimg.com/profile_images/1134913029794074624/yp9yD4p1_normal.jpg" TargetMode="External" /><Relationship Id="rId270" Type="http://schemas.openxmlformats.org/officeDocument/2006/relationships/hyperlink" Target="http://pbs.twimg.com/profile_images/1134913029794074624/yp9yD4p1_normal.jpg" TargetMode="External" /><Relationship Id="rId271" Type="http://schemas.openxmlformats.org/officeDocument/2006/relationships/hyperlink" Target="http://pbs.twimg.com/profile_images/1130989388249255936/RTUjm-p__normal.jpg" TargetMode="External" /><Relationship Id="rId272" Type="http://schemas.openxmlformats.org/officeDocument/2006/relationships/hyperlink" Target="http://pbs.twimg.com/profile_images/1130989388249255936/RTUjm-p__normal.jpg" TargetMode="External" /><Relationship Id="rId273" Type="http://schemas.openxmlformats.org/officeDocument/2006/relationships/hyperlink" Target="http://pbs.twimg.com/profile_images/1130989388249255936/RTUjm-p__normal.jpg" TargetMode="External" /><Relationship Id="rId274" Type="http://schemas.openxmlformats.org/officeDocument/2006/relationships/hyperlink" Target="https://pbs.twimg.com/media/EDzN9xNX4AM7baw.jpg" TargetMode="External" /><Relationship Id="rId275" Type="http://schemas.openxmlformats.org/officeDocument/2006/relationships/hyperlink" Target="https://pbs.twimg.com/media/EDzN9xNX4AM7baw.jpg" TargetMode="External" /><Relationship Id="rId276" Type="http://schemas.openxmlformats.org/officeDocument/2006/relationships/hyperlink" Target="http://pbs.twimg.com/profile_images/1101232968234725376/KP_fvxSx_normal.jpg" TargetMode="External" /><Relationship Id="rId277" Type="http://schemas.openxmlformats.org/officeDocument/2006/relationships/hyperlink" Target="http://pbs.twimg.com/profile_images/3399321557/b2a4ed707655c4b396094d4de0afe341_normal.jpeg" TargetMode="External" /><Relationship Id="rId278" Type="http://schemas.openxmlformats.org/officeDocument/2006/relationships/hyperlink" Target="http://pbs.twimg.com/profile_images/3399321557/b2a4ed707655c4b396094d4de0afe341_normal.jpeg" TargetMode="External" /><Relationship Id="rId279" Type="http://schemas.openxmlformats.org/officeDocument/2006/relationships/hyperlink" Target="http://pbs.twimg.com/profile_images/3399321557/b2a4ed707655c4b396094d4de0afe341_normal.jpeg" TargetMode="External" /><Relationship Id="rId280" Type="http://schemas.openxmlformats.org/officeDocument/2006/relationships/hyperlink" Target="http://pbs.twimg.com/profile_images/1100092996668645376/VSYHIif1_normal.jpg" TargetMode="External" /><Relationship Id="rId281" Type="http://schemas.openxmlformats.org/officeDocument/2006/relationships/hyperlink" Target="http://pbs.twimg.com/profile_images/1100092996668645376/VSYHIif1_normal.jpg" TargetMode="External" /><Relationship Id="rId282" Type="http://schemas.openxmlformats.org/officeDocument/2006/relationships/hyperlink" Target="http://pbs.twimg.com/profile_images/1100092996668645376/VSYHIif1_normal.jpg" TargetMode="External" /><Relationship Id="rId283" Type="http://schemas.openxmlformats.org/officeDocument/2006/relationships/hyperlink" Target="http://pbs.twimg.com/profile_images/1100092996668645376/VSYHIif1_normal.jpg" TargetMode="External" /><Relationship Id="rId284" Type="http://schemas.openxmlformats.org/officeDocument/2006/relationships/hyperlink" Target="http://pbs.twimg.com/profile_images/909005228778725376/-j_kpowy_normal.jpg" TargetMode="External" /><Relationship Id="rId285" Type="http://schemas.openxmlformats.org/officeDocument/2006/relationships/hyperlink" Target="http://pbs.twimg.com/profile_images/909005228778725376/-j_kpowy_normal.jpg" TargetMode="External" /><Relationship Id="rId286" Type="http://schemas.openxmlformats.org/officeDocument/2006/relationships/hyperlink" Target="http://pbs.twimg.com/profile_images/909005228778725376/-j_kpowy_normal.jpg" TargetMode="External" /><Relationship Id="rId287" Type="http://schemas.openxmlformats.org/officeDocument/2006/relationships/hyperlink" Target="http://pbs.twimg.com/profile_images/909005228778725376/-j_kpowy_normal.jpg" TargetMode="External" /><Relationship Id="rId288" Type="http://schemas.openxmlformats.org/officeDocument/2006/relationships/hyperlink" Target="http://pbs.twimg.com/profile_images/1017767367366119424/upt4a2te_normal.jpg" TargetMode="External" /><Relationship Id="rId289" Type="http://schemas.openxmlformats.org/officeDocument/2006/relationships/hyperlink" Target="http://pbs.twimg.com/profile_images/1017767367366119424/upt4a2te_normal.jpg" TargetMode="External" /><Relationship Id="rId290" Type="http://schemas.openxmlformats.org/officeDocument/2006/relationships/hyperlink" Target="http://pbs.twimg.com/profile_images/1139367073275154433/NkAhkodf_normal.jpg" TargetMode="External" /><Relationship Id="rId291" Type="http://schemas.openxmlformats.org/officeDocument/2006/relationships/hyperlink" Target="http://pbs.twimg.com/profile_images/1101232968234725376/KP_fvxSx_normal.jpg" TargetMode="External" /><Relationship Id="rId292" Type="http://schemas.openxmlformats.org/officeDocument/2006/relationships/hyperlink" Target="http://pbs.twimg.com/profile_images/1139367073275154433/NkAhkodf_normal.jpg" TargetMode="External" /><Relationship Id="rId293" Type="http://schemas.openxmlformats.org/officeDocument/2006/relationships/hyperlink" Target="http://pbs.twimg.com/profile_images/1139367073275154433/NkAhkodf_normal.jpg" TargetMode="External" /><Relationship Id="rId294" Type="http://schemas.openxmlformats.org/officeDocument/2006/relationships/hyperlink" Target="http://pbs.twimg.com/profile_images/1157723455350956032/CiUhZbPv_normal.jpg" TargetMode="External" /><Relationship Id="rId295" Type="http://schemas.openxmlformats.org/officeDocument/2006/relationships/hyperlink" Target="http://pbs.twimg.com/profile_images/1157723455350956032/CiUhZbPv_normal.jpg" TargetMode="External" /><Relationship Id="rId296" Type="http://schemas.openxmlformats.org/officeDocument/2006/relationships/hyperlink" Target="http://pbs.twimg.com/profile_images/1157723455350956032/CiUhZbPv_normal.jpg" TargetMode="External" /><Relationship Id="rId297" Type="http://schemas.openxmlformats.org/officeDocument/2006/relationships/hyperlink" Target="http://pbs.twimg.com/profile_images/1157723455350956032/CiUhZbPv_normal.jpg" TargetMode="External" /><Relationship Id="rId298" Type="http://schemas.openxmlformats.org/officeDocument/2006/relationships/hyperlink" Target="http://abs.twimg.com/sticky/default_profile_images/default_profile_normal.png" TargetMode="External" /><Relationship Id="rId299" Type="http://schemas.openxmlformats.org/officeDocument/2006/relationships/hyperlink" Target="http://abs.twimg.com/sticky/default_profile_images/default_profile_normal.png" TargetMode="External" /><Relationship Id="rId300" Type="http://schemas.openxmlformats.org/officeDocument/2006/relationships/hyperlink" Target="http://pbs.twimg.com/profile_images/607981569916026881/roZR_wmK_normal.jpg" TargetMode="External" /><Relationship Id="rId301" Type="http://schemas.openxmlformats.org/officeDocument/2006/relationships/hyperlink" Target="http://pbs.twimg.com/profile_images/924417146087661569/ATGRFouc_normal.jpg" TargetMode="External" /><Relationship Id="rId302" Type="http://schemas.openxmlformats.org/officeDocument/2006/relationships/hyperlink" Target="http://pbs.twimg.com/profile_images/924417146087661569/ATGRFouc_normal.jpg" TargetMode="External" /><Relationship Id="rId303" Type="http://schemas.openxmlformats.org/officeDocument/2006/relationships/hyperlink" Target="http://pbs.twimg.com/profile_images/924417146087661569/ATGRFouc_normal.jpg" TargetMode="External" /><Relationship Id="rId304" Type="http://schemas.openxmlformats.org/officeDocument/2006/relationships/hyperlink" Target="http://pbs.twimg.com/profile_images/924417146087661569/ATGRFouc_normal.jpg" TargetMode="External" /><Relationship Id="rId305" Type="http://schemas.openxmlformats.org/officeDocument/2006/relationships/hyperlink" Target="https://pbs.twimg.com/media/EE5F9vLUEAA_Ji4.jpg" TargetMode="External" /><Relationship Id="rId306" Type="http://schemas.openxmlformats.org/officeDocument/2006/relationships/hyperlink" Target="https://pbs.twimg.com/media/EE-NABYXsAA2Vqe.jpg" TargetMode="External" /><Relationship Id="rId307" Type="http://schemas.openxmlformats.org/officeDocument/2006/relationships/hyperlink" Target="http://pbs.twimg.com/profile_images/1766568555/85026208_l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169032807181692928/CI3jtDse_normal.jpg" TargetMode="External" /><Relationship Id="rId310" Type="http://schemas.openxmlformats.org/officeDocument/2006/relationships/hyperlink" Target="http://pbs.twimg.com/profile_images/1164495333533081600/0t-n7quc_normal.jpg" TargetMode="External" /><Relationship Id="rId311" Type="http://schemas.openxmlformats.org/officeDocument/2006/relationships/hyperlink" Target="http://pbs.twimg.com/profile_images/905504442488938497/5Z_WPFNV_normal.jpg" TargetMode="External" /><Relationship Id="rId312" Type="http://schemas.openxmlformats.org/officeDocument/2006/relationships/hyperlink" Target="http://pbs.twimg.com/profile_images/1175269002693742592/C5B5bvQ0_normal.jpg" TargetMode="External" /><Relationship Id="rId313" Type="http://schemas.openxmlformats.org/officeDocument/2006/relationships/hyperlink" Target="http://pbs.twimg.com/profile_images/1190698425253289985/jIXqQQFl_normal.jpg" TargetMode="External" /><Relationship Id="rId314" Type="http://schemas.openxmlformats.org/officeDocument/2006/relationships/hyperlink" Target="http://pbs.twimg.com/profile_images/1039160444429058049/0tJlW8p4_normal.jpg" TargetMode="External" /><Relationship Id="rId315" Type="http://schemas.openxmlformats.org/officeDocument/2006/relationships/hyperlink" Target="http://pbs.twimg.com/profile_images/1080980351063740416/0vhe7oRk_normal.jpg" TargetMode="External" /><Relationship Id="rId316" Type="http://schemas.openxmlformats.org/officeDocument/2006/relationships/hyperlink" Target="http://pbs.twimg.com/profile_images/1181870976214142976/VH1q31rC_normal.jpg" TargetMode="External" /><Relationship Id="rId317" Type="http://schemas.openxmlformats.org/officeDocument/2006/relationships/hyperlink" Target="http://pbs.twimg.com/profile_images/1174211172301758464/_hi0uvmz_normal.jpg" TargetMode="External" /><Relationship Id="rId318" Type="http://schemas.openxmlformats.org/officeDocument/2006/relationships/hyperlink" Target="http://pbs.twimg.com/profile_images/1138934260532989952/4Spl0Jsf_normal.jpg" TargetMode="External" /><Relationship Id="rId319" Type="http://schemas.openxmlformats.org/officeDocument/2006/relationships/hyperlink" Target="http://pbs.twimg.com/profile_images/1138934260532989952/4Spl0Jsf_normal.jpg" TargetMode="External" /><Relationship Id="rId320" Type="http://schemas.openxmlformats.org/officeDocument/2006/relationships/hyperlink" Target="http://pbs.twimg.com/profile_images/1138934260532989952/4Spl0Jsf_normal.jpg" TargetMode="External" /><Relationship Id="rId321" Type="http://schemas.openxmlformats.org/officeDocument/2006/relationships/hyperlink" Target="http://pbs.twimg.com/profile_images/1001850060257325057/R2IT2ZD5_normal.jpg" TargetMode="External" /><Relationship Id="rId322" Type="http://schemas.openxmlformats.org/officeDocument/2006/relationships/hyperlink" Target="http://pbs.twimg.com/profile_images/1175871007468507137/5LOoa71T_normal.jpg" TargetMode="External" /><Relationship Id="rId323" Type="http://schemas.openxmlformats.org/officeDocument/2006/relationships/hyperlink" Target="http://pbs.twimg.com/profile_images/1175871007468507137/5LOoa71T_normal.jpg" TargetMode="External" /><Relationship Id="rId324" Type="http://schemas.openxmlformats.org/officeDocument/2006/relationships/hyperlink" Target="http://pbs.twimg.com/profile_images/1175871007468507137/5LOoa71T_normal.jpg" TargetMode="External" /><Relationship Id="rId325" Type="http://schemas.openxmlformats.org/officeDocument/2006/relationships/hyperlink" Target="http://pbs.twimg.com/profile_images/753400792846110723/nbTRCuVh_normal.jpg" TargetMode="External" /><Relationship Id="rId326" Type="http://schemas.openxmlformats.org/officeDocument/2006/relationships/hyperlink" Target="http://pbs.twimg.com/profile_images/1126289618746335237/cJ21G0p3_normal.jpg" TargetMode="External" /><Relationship Id="rId327" Type="http://schemas.openxmlformats.org/officeDocument/2006/relationships/hyperlink" Target="http://pbs.twimg.com/profile_images/1187433279537983490/VU9HDc3x_normal.jpg" TargetMode="External" /><Relationship Id="rId328" Type="http://schemas.openxmlformats.org/officeDocument/2006/relationships/hyperlink" Target="http://abs.twimg.com/sticky/default_profile_images/default_profile_normal.png" TargetMode="External" /><Relationship Id="rId329" Type="http://schemas.openxmlformats.org/officeDocument/2006/relationships/hyperlink" Target="http://pbs.twimg.com/profile_images/1037468592571338752/5EchBg9V_normal.jpg" TargetMode="External" /><Relationship Id="rId330" Type="http://schemas.openxmlformats.org/officeDocument/2006/relationships/hyperlink" Target="http://pbs.twimg.com/profile_images/788832735196434432/UizNxq9Q_normal.jpg" TargetMode="External" /><Relationship Id="rId331" Type="http://schemas.openxmlformats.org/officeDocument/2006/relationships/hyperlink" Target="http://pbs.twimg.com/profile_images/788832735196434432/UizNxq9Q_normal.jpg" TargetMode="External" /><Relationship Id="rId332" Type="http://schemas.openxmlformats.org/officeDocument/2006/relationships/hyperlink" Target="http://pbs.twimg.com/profile_images/788832735196434432/UizNxq9Q_normal.jpg" TargetMode="External" /><Relationship Id="rId333" Type="http://schemas.openxmlformats.org/officeDocument/2006/relationships/hyperlink" Target="http://pbs.twimg.com/profile_images/996126487513198592/BEL9dbL4_normal.jpg" TargetMode="External" /><Relationship Id="rId334" Type="http://schemas.openxmlformats.org/officeDocument/2006/relationships/hyperlink" Target="http://pbs.twimg.com/profile_images/996126487513198592/BEL9dbL4_normal.jpg" TargetMode="External" /><Relationship Id="rId335" Type="http://schemas.openxmlformats.org/officeDocument/2006/relationships/hyperlink" Target="http://pbs.twimg.com/profile_images/996126487513198592/BEL9dbL4_normal.jpg" TargetMode="External" /><Relationship Id="rId336" Type="http://schemas.openxmlformats.org/officeDocument/2006/relationships/hyperlink" Target="http://pbs.twimg.com/profile_images/996126487513198592/BEL9dbL4_normal.jpg" TargetMode="External" /><Relationship Id="rId337" Type="http://schemas.openxmlformats.org/officeDocument/2006/relationships/hyperlink" Target="http://pbs.twimg.com/profile_images/1190138069481078787/h76mxLai_normal.jpg" TargetMode="External" /><Relationship Id="rId338" Type="http://schemas.openxmlformats.org/officeDocument/2006/relationships/hyperlink" Target="http://pbs.twimg.com/profile_images/1116723482115620864/BcBrarCy_normal.jpg" TargetMode="External" /><Relationship Id="rId339" Type="http://schemas.openxmlformats.org/officeDocument/2006/relationships/hyperlink" Target="http://pbs.twimg.com/profile_images/1088863993177853952/7SbNPaSy_normal.jpg" TargetMode="External" /><Relationship Id="rId340" Type="http://schemas.openxmlformats.org/officeDocument/2006/relationships/hyperlink" Target="http://pbs.twimg.com/profile_images/1171070963628290048/yjfWpF_h_normal.jpg" TargetMode="External" /><Relationship Id="rId341" Type="http://schemas.openxmlformats.org/officeDocument/2006/relationships/hyperlink" Target="http://pbs.twimg.com/profile_images/1058102081351892992/B99wCX0__normal.jpg" TargetMode="External" /><Relationship Id="rId342" Type="http://schemas.openxmlformats.org/officeDocument/2006/relationships/hyperlink" Target="http://pbs.twimg.com/profile_images/1187763345463664640/9zx1_Ve5_normal.jpg" TargetMode="External" /><Relationship Id="rId343" Type="http://schemas.openxmlformats.org/officeDocument/2006/relationships/hyperlink" Target="http://pbs.twimg.com/profile_images/1169253089129443329/VxbOUvvi_normal.jpg" TargetMode="External" /><Relationship Id="rId344" Type="http://schemas.openxmlformats.org/officeDocument/2006/relationships/hyperlink" Target="http://pbs.twimg.com/profile_images/1174827865948528640/ogPqf9CH_normal.jpg" TargetMode="External" /><Relationship Id="rId345" Type="http://schemas.openxmlformats.org/officeDocument/2006/relationships/hyperlink" Target="http://pbs.twimg.com/profile_images/1153789591377178631/OH1cWd8i_normal.jpg" TargetMode="External" /><Relationship Id="rId346" Type="http://schemas.openxmlformats.org/officeDocument/2006/relationships/hyperlink" Target="http://pbs.twimg.com/profile_images/1137691367084191744/TTFSryGe_normal.png" TargetMode="External" /><Relationship Id="rId347" Type="http://schemas.openxmlformats.org/officeDocument/2006/relationships/hyperlink" Target="http://pbs.twimg.com/profile_images/902993749600604166/ialVhNtt_normal.jpg" TargetMode="External" /><Relationship Id="rId348" Type="http://schemas.openxmlformats.org/officeDocument/2006/relationships/hyperlink" Target="http://pbs.twimg.com/profile_images/1162875131896717312/pPcTZn06_normal.jpg" TargetMode="External" /><Relationship Id="rId349" Type="http://schemas.openxmlformats.org/officeDocument/2006/relationships/hyperlink" Target="http://pbs.twimg.com/profile_images/1190212673717358595/NyVWWXdt_normal.jpg" TargetMode="External" /><Relationship Id="rId350" Type="http://schemas.openxmlformats.org/officeDocument/2006/relationships/hyperlink" Target="http://pbs.twimg.com/profile_images/1190212673717358595/NyVWWXdt_normal.jpg" TargetMode="External" /><Relationship Id="rId351" Type="http://schemas.openxmlformats.org/officeDocument/2006/relationships/hyperlink" Target="http://pbs.twimg.com/profile_images/1190212673717358595/NyVWWXdt_normal.jpg" TargetMode="External" /><Relationship Id="rId352" Type="http://schemas.openxmlformats.org/officeDocument/2006/relationships/hyperlink" Target="http://pbs.twimg.com/profile_images/1156431666925019136/RIZM078y_normal.jpg" TargetMode="External" /><Relationship Id="rId353" Type="http://schemas.openxmlformats.org/officeDocument/2006/relationships/hyperlink" Target="http://pbs.twimg.com/profile_images/1156885689356738560/qqs83LRt_normal.jpg" TargetMode="External" /><Relationship Id="rId354" Type="http://schemas.openxmlformats.org/officeDocument/2006/relationships/hyperlink" Target="http://pbs.twimg.com/profile_images/1171578713835745282/00qV4KLk_normal.jpg" TargetMode="External" /><Relationship Id="rId355" Type="http://schemas.openxmlformats.org/officeDocument/2006/relationships/hyperlink" Target="http://pbs.twimg.com/profile_images/1652704477/2994azNj_normal" TargetMode="External" /><Relationship Id="rId356" Type="http://schemas.openxmlformats.org/officeDocument/2006/relationships/hyperlink" Target="http://pbs.twimg.com/profile_images/1183027608944041985/BjFs7dWo_normal.jpg" TargetMode="External" /><Relationship Id="rId357" Type="http://schemas.openxmlformats.org/officeDocument/2006/relationships/hyperlink" Target="http://pbs.twimg.com/profile_images/1140179537415700480/bJ2hml60_normal.jpg" TargetMode="External" /><Relationship Id="rId358" Type="http://schemas.openxmlformats.org/officeDocument/2006/relationships/hyperlink" Target="http://pbs.twimg.com/profile_images/1190653490080694273/FqZXFbnS_normal.jpg" TargetMode="External" /><Relationship Id="rId359" Type="http://schemas.openxmlformats.org/officeDocument/2006/relationships/hyperlink" Target="http://pbs.twimg.com/profile_images/1166389210393317377/AHSN27mD_normal.jpg" TargetMode="External" /><Relationship Id="rId360" Type="http://schemas.openxmlformats.org/officeDocument/2006/relationships/hyperlink" Target="http://pbs.twimg.com/profile_images/1187786461015355394/iOyESBMV_normal.png" TargetMode="External" /><Relationship Id="rId361" Type="http://schemas.openxmlformats.org/officeDocument/2006/relationships/hyperlink" Target="http://pbs.twimg.com/profile_images/1175107556274049024/xaWBQvFX_normal.jpg" TargetMode="External" /><Relationship Id="rId362" Type="http://schemas.openxmlformats.org/officeDocument/2006/relationships/hyperlink" Target="http://pbs.twimg.com/profile_images/950551159470661632/I48dnx-9_normal.jpg" TargetMode="External" /><Relationship Id="rId363" Type="http://schemas.openxmlformats.org/officeDocument/2006/relationships/hyperlink" Target="http://abs.twimg.com/sticky/default_profile_images/default_profile_normal.png" TargetMode="External" /><Relationship Id="rId364" Type="http://schemas.openxmlformats.org/officeDocument/2006/relationships/hyperlink" Target="http://abs.twimg.com/sticky/default_profile_images/default_profile_normal.png" TargetMode="External" /><Relationship Id="rId365" Type="http://schemas.openxmlformats.org/officeDocument/2006/relationships/hyperlink" Target="http://abs.twimg.com/sticky/default_profile_images/default_profile_normal.png" TargetMode="External" /><Relationship Id="rId366" Type="http://schemas.openxmlformats.org/officeDocument/2006/relationships/hyperlink" Target="http://pbs.twimg.com/profile_images/1176981360000585729/FWyhvZ3s_normal.jpg" TargetMode="External" /><Relationship Id="rId367" Type="http://schemas.openxmlformats.org/officeDocument/2006/relationships/hyperlink" Target="http://pbs.twimg.com/profile_images/1149597815846268928/oNGDc5Rz_normal.jpg" TargetMode="External" /><Relationship Id="rId368" Type="http://schemas.openxmlformats.org/officeDocument/2006/relationships/hyperlink" Target="http://pbs.twimg.com/profile_images/458963836599427073/u4XCRSyB_normal.jpeg" TargetMode="External" /><Relationship Id="rId369" Type="http://schemas.openxmlformats.org/officeDocument/2006/relationships/hyperlink" Target="http://pbs.twimg.com/profile_images/1175545826443051008/hilgvbXu_normal.jpg" TargetMode="External" /><Relationship Id="rId370" Type="http://schemas.openxmlformats.org/officeDocument/2006/relationships/hyperlink" Target="http://pbs.twimg.com/profile_images/1175545826443051008/hilgvbXu_normal.jpg" TargetMode="External" /><Relationship Id="rId371" Type="http://schemas.openxmlformats.org/officeDocument/2006/relationships/hyperlink" Target="http://pbs.twimg.com/profile_images/1175545826443051008/hilgvbXu_normal.jpg" TargetMode="External" /><Relationship Id="rId372" Type="http://schemas.openxmlformats.org/officeDocument/2006/relationships/hyperlink" Target="http://pbs.twimg.com/profile_images/1150774019425222656/DpD1UrHk_normal.jpg" TargetMode="External" /><Relationship Id="rId373" Type="http://schemas.openxmlformats.org/officeDocument/2006/relationships/hyperlink" Target="http://pbs.twimg.com/profile_images/1116050067809558533/j5zAKX-P_normal.jpg" TargetMode="External" /><Relationship Id="rId374" Type="http://schemas.openxmlformats.org/officeDocument/2006/relationships/hyperlink" Target="http://pbs.twimg.com/profile_images/1116050067809558533/j5zAKX-P_normal.jpg" TargetMode="External" /><Relationship Id="rId375" Type="http://schemas.openxmlformats.org/officeDocument/2006/relationships/hyperlink" Target="http://pbs.twimg.com/profile_images/1116530770393354240/f46L2-cG_normal.jpg" TargetMode="External" /><Relationship Id="rId376" Type="http://schemas.openxmlformats.org/officeDocument/2006/relationships/hyperlink" Target="http://pbs.twimg.com/profile_images/1191339508484186112/Rx2qNZ0r_normal.jpg" TargetMode="External" /><Relationship Id="rId377" Type="http://schemas.openxmlformats.org/officeDocument/2006/relationships/hyperlink" Target="http://pbs.twimg.com/profile_images/1191339508484186112/Rx2qNZ0r_normal.jpg" TargetMode="External" /><Relationship Id="rId378" Type="http://schemas.openxmlformats.org/officeDocument/2006/relationships/hyperlink" Target="http://pbs.twimg.com/profile_images/1191339508484186112/Rx2qNZ0r_normal.jpg" TargetMode="External" /><Relationship Id="rId379" Type="http://schemas.openxmlformats.org/officeDocument/2006/relationships/hyperlink" Target="http://pbs.twimg.com/profile_images/1151702922801143808/yCpupRup_normal.jpg" TargetMode="External" /><Relationship Id="rId380" Type="http://schemas.openxmlformats.org/officeDocument/2006/relationships/hyperlink" Target="http://pbs.twimg.com/profile_images/1151702922801143808/yCpupRup_normal.jpg" TargetMode="External" /><Relationship Id="rId381" Type="http://schemas.openxmlformats.org/officeDocument/2006/relationships/hyperlink" Target="http://pbs.twimg.com/profile_images/1151702922801143808/yCpupRup_normal.jpg" TargetMode="External" /><Relationship Id="rId382" Type="http://schemas.openxmlformats.org/officeDocument/2006/relationships/hyperlink" Target="http://pbs.twimg.com/profile_images/1116171289901690880/6IyPn8y5_normal.jpg" TargetMode="External" /><Relationship Id="rId383" Type="http://schemas.openxmlformats.org/officeDocument/2006/relationships/hyperlink" Target="http://pbs.twimg.com/profile_images/1140474088873320448/DSbcGAiB_normal.jpg" TargetMode="External" /><Relationship Id="rId384" Type="http://schemas.openxmlformats.org/officeDocument/2006/relationships/hyperlink" Target="http://pbs.twimg.com/profile_images/1154876271513538560/y1LuGOYm_normal.jpg" TargetMode="External" /><Relationship Id="rId385" Type="http://schemas.openxmlformats.org/officeDocument/2006/relationships/hyperlink" Target="http://pbs.twimg.com/profile_images/1159628875183337472/58CAz46W_normal.jpg" TargetMode="External" /><Relationship Id="rId386" Type="http://schemas.openxmlformats.org/officeDocument/2006/relationships/hyperlink" Target="http://pbs.twimg.com/profile_images/923549065983549442/oRodfGAz_normal.jpg" TargetMode="External" /><Relationship Id="rId387" Type="http://schemas.openxmlformats.org/officeDocument/2006/relationships/hyperlink" Target="http://pbs.twimg.com/profile_images/1059168417440129024/dEhfCvkQ_normal.jpg" TargetMode="External" /><Relationship Id="rId388" Type="http://schemas.openxmlformats.org/officeDocument/2006/relationships/hyperlink" Target="http://pbs.twimg.com/profile_images/3212295890/8a2c15a8ba9882379aa3e8fe733e9081_normal.jpeg" TargetMode="External" /><Relationship Id="rId389" Type="http://schemas.openxmlformats.org/officeDocument/2006/relationships/hyperlink" Target="http://pbs.twimg.com/profile_images/648710640748511232/EwDFBVaZ_normal.jpg" TargetMode="External" /><Relationship Id="rId390" Type="http://schemas.openxmlformats.org/officeDocument/2006/relationships/hyperlink" Target="http://pbs.twimg.com/profile_images/946233014824128513/ShS2eo8B_normal.jpg" TargetMode="External" /><Relationship Id="rId391" Type="http://schemas.openxmlformats.org/officeDocument/2006/relationships/hyperlink" Target="http://pbs.twimg.com/profile_images/858099397489504256/b-9OyRkq_normal.jpg" TargetMode="External" /><Relationship Id="rId392" Type="http://schemas.openxmlformats.org/officeDocument/2006/relationships/hyperlink" Target="http://pbs.twimg.com/profile_images/1162783907999338499/phn5DuvT_normal.jpg" TargetMode="External" /><Relationship Id="rId393" Type="http://schemas.openxmlformats.org/officeDocument/2006/relationships/hyperlink" Target="http://pbs.twimg.com/profile_images/1174193840716156933/DSZkBOHc_normal.jpg" TargetMode="External" /><Relationship Id="rId394" Type="http://schemas.openxmlformats.org/officeDocument/2006/relationships/hyperlink" Target="http://pbs.twimg.com/profile_images/940366704760246272/ugFeMIrS_normal.jpg" TargetMode="External" /><Relationship Id="rId395" Type="http://schemas.openxmlformats.org/officeDocument/2006/relationships/hyperlink" Target="http://pbs.twimg.com/profile_images/1110148208334782464/2iW3BZxF_normal.jpg" TargetMode="External" /><Relationship Id="rId396" Type="http://schemas.openxmlformats.org/officeDocument/2006/relationships/hyperlink" Target="http://pbs.twimg.com/profile_images/1177046210944917509/_KKOuYas_normal.jpg" TargetMode="External" /><Relationship Id="rId397" Type="http://schemas.openxmlformats.org/officeDocument/2006/relationships/hyperlink" Target="http://pbs.twimg.com/profile_images/1073818435757400064/rTcYNz6T_normal.jpg" TargetMode="External" /><Relationship Id="rId398" Type="http://schemas.openxmlformats.org/officeDocument/2006/relationships/hyperlink" Target="http://pbs.twimg.com/profile_images/1073818435757400064/rTcYNz6T_normal.jpg" TargetMode="External" /><Relationship Id="rId399" Type="http://schemas.openxmlformats.org/officeDocument/2006/relationships/hyperlink" Target="http://pbs.twimg.com/profile_images/1073818435757400064/rTcYNz6T_normal.jpg" TargetMode="External" /><Relationship Id="rId400" Type="http://schemas.openxmlformats.org/officeDocument/2006/relationships/hyperlink" Target="http://pbs.twimg.com/profile_images/1073818435757400064/rTcYNz6T_normal.jpg" TargetMode="External" /><Relationship Id="rId401" Type="http://schemas.openxmlformats.org/officeDocument/2006/relationships/hyperlink" Target="http://pbs.twimg.com/profile_images/676096406172471296/ikGNYDMz_normal.jpg" TargetMode="External" /><Relationship Id="rId402" Type="http://schemas.openxmlformats.org/officeDocument/2006/relationships/hyperlink" Target="http://pbs.twimg.com/profile_images/1177607987189301248/PKnkVqtU_normal.jpg" TargetMode="External" /><Relationship Id="rId403" Type="http://schemas.openxmlformats.org/officeDocument/2006/relationships/hyperlink" Target="http://pbs.twimg.com/profile_images/1177492658526142464/tBMSxoCR_normal.jpg" TargetMode="External" /><Relationship Id="rId404" Type="http://schemas.openxmlformats.org/officeDocument/2006/relationships/hyperlink" Target="http://pbs.twimg.com/profile_images/1103522481992880130/jlOkrY7t_normal.jpg" TargetMode="External" /><Relationship Id="rId405" Type="http://schemas.openxmlformats.org/officeDocument/2006/relationships/hyperlink" Target="http://pbs.twimg.com/profile_images/1157667540417548289/qMSJ55qG_normal.jpg" TargetMode="External" /><Relationship Id="rId406" Type="http://schemas.openxmlformats.org/officeDocument/2006/relationships/hyperlink" Target="http://pbs.twimg.com/profile_images/1181791696830390272/Sv8wOGjP_normal.jpg" TargetMode="External" /><Relationship Id="rId407" Type="http://schemas.openxmlformats.org/officeDocument/2006/relationships/hyperlink" Target="http://pbs.twimg.com/profile_images/1181791696830390272/Sv8wOGjP_normal.jpg" TargetMode="External" /><Relationship Id="rId408" Type="http://schemas.openxmlformats.org/officeDocument/2006/relationships/hyperlink" Target="http://pbs.twimg.com/profile_images/1181791696830390272/Sv8wOGjP_normal.jpg" TargetMode="External" /><Relationship Id="rId409" Type="http://schemas.openxmlformats.org/officeDocument/2006/relationships/hyperlink" Target="http://pbs.twimg.com/profile_images/111482472/I_just_Jizzed_in_My_Pants_normal.jpg" TargetMode="External" /><Relationship Id="rId410" Type="http://schemas.openxmlformats.org/officeDocument/2006/relationships/hyperlink" Target="http://pbs.twimg.com/profile_images/1006707726523617281/lnbpwGNP_normal.jpg" TargetMode="External" /><Relationship Id="rId411" Type="http://schemas.openxmlformats.org/officeDocument/2006/relationships/hyperlink" Target="http://pbs.twimg.com/profile_images/1009126526200270851/GjTUhPQx_normal.jpg" TargetMode="External" /><Relationship Id="rId412" Type="http://schemas.openxmlformats.org/officeDocument/2006/relationships/hyperlink" Target="http://abs.twimg.com/sticky/default_profile_images/default_profile_normal.png" TargetMode="External" /><Relationship Id="rId413" Type="http://schemas.openxmlformats.org/officeDocument/2006/relationships/hyperlink" Target="http://pbs.twimg.com/profile_images/1009409822784217089/VDZdBZ3x_normal.jpg" TargetMode="External" /><Relationship Id="rId414" Type="http://schemas.openxmlformats.org/officeDocument/2006/relationships/hyperlink" Target="http://pbs.twimg.com/profile_images/1009409822784217089/VDZdBZ3x_normal.jpg" TargetMode="External" /><Relationship Id="rId415" Type="http://schemas.openxmlformats.org/officeDocument/2006/relationships/hyperlink" Target="http://pbs.twimg.com/profile_images/1042950830524121088/FLJBOOeB_normal.jpg" TargetMode="External" /><Relationship Id="rId416" Type="http://schemas.openxmlformats.org/officeDocument/2006/relationships/hyperlink" Target="http://pbs.twimg.com/profile_images/1183906353590558720/FomiZ6Zs_normal.jpg" TargetMode="External" /><Relationship Id="rId417" Type="http://schemas.openxmlformats.org/officeDocument/2006/relationships/hyperlink" Target="http://pbs.twimg.com/profile_images/785966656543596544/Zvkc9aNh_normal.jpg" TargetMode="External" /><Relationship Id="rId418" Type="http://schemas.openxmlformats.org/officeDocument/2006/relationships/hyperlink" Target="http://pbs.twimg.com/profile_images/1178883203043643393/lDJj10t__normal.jpg" TargetMode="External" /><Relationship Id="rId419" Type="http://schemas.openxmlformats.org/officeDocument/2006/relationships/hyperlink" Target="http://pbs.twimg.com/profile_images/1185514091214970880/F0dSyc_i_normal.jpg" TargetMode="External" /><Relationship Id="rId420" Type="http://schemas.openxmlformats.org/officeDocument/2006/relationships/hyperlink" Target="http://pbs.twimg.com/profile_images/1181141519018991616/jrSCVxPN_normal.jpg" TargetMode="External" /><Relationship Id="rId421" Type="http://schemas.openxmlformats.org/officeDocument/2006/relationships/hyperlink" Target="http://pbs.twimg.com/profile_images/1181141519018991616/jrSCVxPN_normal.jpg" TargetMode="External" /><Relationship Id="rId422" Type="http://schemas.openxmlformats.org/officeDocument/2006/relationships/hyperlink" Target="http://pbs.twimg.com/profile_images/1181141519018991616/jrSCVxPN_normal.jpg" TargetMode="External" /><Relationship Id="rId423" Type="http://schemas.openxmlformats.org/officeDocument/2006/relationships/hyperlink" Target="http://pbs.twimg.com/profile_images/1181141519018991616/jrSCVxPN_normal.jpg" TargetMode="External" /><Relationship Id="rId424" Type="http://schemas.openxmlformats.org/officeDocument/2006/relationships/hyperlink" Target="http://pbs.twimg.com/profile_images/1181141519018991616/jrSCVxPN_normal.jpg" TargetMode="External" /><Relationship Id="rId425" Type="http://schemas.openxmlformats.org/officeDocument/2006/relationships/hyperlink" Target="http://pbs.twimg.com/profile_images/1181141519018991616/jrSCVxPN_normal.jpg" TargetMode="External" /><Relationship Id="rId426" Type="http://schemas.openxmlformats.org/officeDocument/2006/relationships/hyperlink" Target="http://pbs.twimg.com/profile_images/954451857044398081/xkfP6faI_normal.jpg" TargetMode="External" /><Relationship Id="rId427" Type="http://schemas.openxmlformats.org/officeDocument/2006/relationships/hyperlink" Target="http://pbs.twimg.com/profile_images/954451857044398081/xkfP6faI_normal.jpg" TargetMode="External" /><Relationship Id="rId428" Type="http://schemas.openxmlformats.org/officeDocument/2006/relationships/hyperlink" Target="http://pbs.twimg.com/profile_images/954451857044398081/xkfP6faI_normal.jpg" TargetMode="External" /><Relationship Id="rId429" Type="http://schemas.openxmlformats.org/officeDocument/2006/relationships/hyperlink" Target="http://pbs.twimg.com/profile_images/954451857044398081/xkfP6faI_normal.jpg" TargetMode="External" /><Relationship Id="rId430" Type="http://schemas.openxmlformats.org/officeDocument/2006/relationships/hyperlink" Target="http://pbs.twimg.com/profile_images/835643103293943809/zlP0oqUi_normal.jpg" TargetMode="External" /><Relationship Id="rId431" Type="http://schemas.openxmlformats.org/officeDocument/2006/relationships/hyperlink" Target="http://pbs.twimg.com/profile_images/835643103293943809/zlP0oqUi_normal.jpg" TargetMode="External" /><Relationship Id="rId432" Type="http://schemas.openxmlformats.org/officeDocument/2006/relationships/hyperlink" Target="http://pbs.twimg.com/profile_images/835643103293943809/zlP0oqUi_normal.jpg" TargetMode="External" /><Relationship Id="rId433" Type="http://schemas.openxmlformats.org/officeDocument/2006/relationships/hyperlink" Target="http://pbs.twimg.com/profile_images/1139398254544556032/iVfX-pUx_normal.jpg" TargetMode="External" /><Relationship Id="rId434" Type="http://schemas.openxmlformats.org/officeDocument/2006/relationships/hyperlink" Target="http://pbs.twimg.com/profile_images/1164933254975283200/tuiNWPrZ_normal.jpg" TargetMode="External" /><Relationship Id="rId435" Type="http://schemas.openxmlformats.org/officeDocument/2006/relationships/hyperlink" Target="http://pbs.twimg.com/profile_images/1065018289884061697/DWnQPjOy_normal.jpg" TargetMode="External" /><Relationship Id="rId436" Type="http://schemas.openxmlformats.org/officeDocument/2006/relationships/hyperlink" Target="http://pbs.twimg.com/profile_images/1065018289884061697/DWnQPjOy_normal.jpg" TargetMode="External" /><Relationship Id="rId437" Type="http://schemas.openxmlformats.org/officeDocument/2006/relationships/hyperlink" Target="http://pbs.twimg.com/profile_images/1065018289884061697/DWnQPjOy_normal.jpg" TargetMode="External" /><Relationship Id="rId438" Type="http://schemas.openxmlformats.org/officeDocument/2006/relationships/hyperlink" Target="http://pbs.twimg.com/profile_images/1183230651455234048/k_5GQ7cB_normal.jpg" TargetMode="External" /><Relationship Id="rId439" Type="http://schemas.openxmlformats.org/officeDocument/2006/relationships/hyperlink" Target="http://pbs.twimg.com/profile_images/1153017875415752704/3QpgC4YA_normal.jpg" TargetMode="External" /><Relationship Id="rId440" Type="http://schemas.openxmlformats.org/officeDocument/2006/relationships/hyperlink" Target="http://pbs.twimg.com/profile_images/1153017875415752704/3QpgC4YA_normal.jpg" TargetMode="External" /><Relationship Id="rId441" Type="http://schemas.openxmlformats.org/officeDocument/2006/relationships/hyperlink" Target="http://pbs.twimg.com/profile_images/1172721075609686016/mJBaquy7_normal.jpg" TargetMode="External" /><Relationship Id="rId442" Type="http://schemas.openxmlformats.org/officeDocument/2006/relationships/hyperlink" Target="http://pbs.twimg.com/profile_images/1038623677598904320/a9GZEEBN_normal.jpg" TargetMode="External" /><Relationship Id="rId443" Type="http://schemas.openxmlformats.org/officeDocument/2006/relationships/hyperlink" Target="http://pbs.twimg.com/profile_images/1174303038909140993/MsebXomS_normal.jpg" TargetMode="External" /><Relationship Id="rId444" Type="http://schemas.openxmlformats.org/officeDocument/2006/relationships/hyperlink" Target="http://pbs.twimg.com/profile_images/1174303038909140993/MsebXomS_normal.jpg" TargetMode="External" /><Relationship Id="rId445" Type="http://schemas.openxmlformats.org/officeDocument/2006/relationships/hyperlink" Target="http://pbs.twimg.com/profile_images/1174303038909140993/MsebXomS_normal.jpg" TargetMode="External" /><Relationship Id="rId446" Type="http://schemas.openxmlformats.org/officeDocument/2006/relationships/hyperlink" Target="http://pbs.twimg.com/profile_images/936120513566527488/rSTsAXex_normal.jpg" TargetMode="External" /><Relationship Id="rId447" Type="http://schemas.openxmlformats.org/officeDocument/2006/relationships/hyperlink" Target="http://pbs.twimg.com/profile_images/1135024741608112132/QOdFvHG8_normal.jpg" TargetMode="External" /><Relationship Id="rId448" Type="http://schemas.openxmlformats.org/officeDocument/2006/relationships/hyperlink" Target="http://pbs.twimg.com/profile_images/1135024741608112132/QOdFvHG8_normal.jpg" TargetMode="External" /><Relationship Id="rId449" Type="http://schemas.openxmlformats.org/officeDocument/2006/relationships/hyperlink" Target="http://pbs.twimg.com/profile_images/1190261821283930112/_wxapkQb_normal.jpg" TargetMode="External" /><Relationship Id="rId450" Type="http://schemas.openxmlformats.org/officeDocument/2006/relationships/hyperlink" Target="http://pbs.twimg.com/profile_images/1190261821283930112/_wxapkQb_normal.jpg" TargetMode="External" /><Relationship Id="rId451" Type="http://schemas.openxmlformats.org/officeDocument/2006/relationships/hyperlink" Target="http://pbs.twimg.com/profile_images/1187529028938289152/EYCBSCWR_normal.jpg" TargetMode="External" /><Relationship Id="rId452" Type="http://schemas.openxmlformats.org/officeDocument/2006/relationships/hyperlink" Target="http://pbs.twimg.com/profile_images/1178061291266674688/RNz9JSm2_normal.jpg" TargetMode="External" /><Relationship Id="rId453" Type="http://schemas.openxmlformats.org/officeDocument/2006/relationships/hyperlink" Target="http://pbs.twimg.com/profile_images/1121059037238448130/uBQjrQNG_normal.jpg" TargetMode="External" /><Relationship Id="rId454" Type="http://schemas.openxmlformats.org/officeDocument/2006/relationships/hyperlink" Target="http://pbs.twimg.com/profile_images/195454480/Jorge_normal.jpg" TargetMode="External" /><Relationship Id="rId455" Type="http://schemas.openxmlformats.org/officeDocument/2006/relationships/hyperlink" Target="http://pbs.twimg.com/profile_images/1164317021884096513/3c2haRRg_normal.jpg" TargetMode="External" /><Relationship Id="rId456" Type="http://schemas.openxmlformats.org/officeDocument/2006/relationships/hyperlink" Target="http://pbs.twimg.com/profile_images/1164317021884096513/3c2haRRg_normal.jpg" TargetMode="External" /><Relationship Id="rId457" Type="http://schemas.openxmlformats.org/officeDocument/2006/relationships/hyperlink" Target="http://pbs.twimg.com/profile_images/1164317021884096513/3c2haRRg_normal.jpg" TargetMode="External" /><Relationship Id="rId458" Type="http://schemas.openxmlformats.org/officeDocument/2006/relationships/hyperlink" Target="http://pbs.twimg.com/profile_images/1173778671196180480/YxFntxir_normal.jpg" TargetMode="External" /><Relationship Id="rId459" Type="http://schemas.openxmlformats.org/officeDocument/2006/relationships/hyperlink" Target="http://pbs.twimg.com/profile_images/1173778671196180480/YxFntxir_normal.jpg" TargetMode="External" /><Relationship Id="rId460" Type="http://schemas.openxmlformats.org/officeDocument/2006/relationships/hyperlink" Target="http://pbs.twimg.com/profile_images/1173778671196180480/YxFntxir_normal.jpg" TargetMode="External" /><Relationship Id="rId461" Type="http://schemas.openxmlformats.org/officeDocument/2006/relationships/hyperlink" Target="http://pbs.twimg.com/profile_images/1173778671196180480/YxFntxir_normal.jpg" TargetMode="External" /><Relationship Id="rId462" Type="http://schemas.openxmlformats.org/officeDocument/2006/relationships/hyperlink" Target="http://pbs.twimg.com/profile_images/1173778671196180480/YxFntxir_normal.jpg" TargetMode="External" /><Relationship Id="rId463" Type="http://schemas.openxmlformats.org/officeDocument/2006/relationships/hyperlink" Target="http://pbs.twimg.com/profile_images/1173778671196180480/YxFntxir_normal.jpg" TargetMode="External" /><Relationship Id="rId464" Type="http://schemas.openxmlformats.org/officeDocument/2006/relationships/hyperlink" Target="http://pbs.twimg.com/profile_images/1173778671196180480/YxFntxir_normal.jpg" TargetMode="External" /><Relationship Id="rId465" Type="http://schemas.openxmlformats.org/officeDocument/2006/relationships/hyperlink" Target="http://pbs.twimg.com/profile_images/1173778671196180480/YxFntxir_normal.jpg" TargetMode="External" /><Relationship Id="rId466" Type="http://schemas.openxmlformats.org/officeDocument/2006/relationships/hyperlink" Target="http://pbs.twimg.com/profile_images/1164317021884096513/3c2haRRg_normal.jpg" TargetMode="External" /><Relationship Id="rId467" Type="http://schemas.openxmlformats.org/officeDocument/2006/relationships/hyperlink" Target="http://pbs.twimg.com/profile_images/708895429337829376/AfVhYSMY_normal.jpg" TargetMode="External" /><Relationship Id="rId468" Type="http://schemas.openxmlformats.org/officeDocument/2006/relationships/hyperlink" Target="http://pbs.twimg.com/profile_images/708895429337829376/AfVhYSMY_normal.jpg" TargetMode="External" /><Relationship Id="rId469" Type="http://schemas.openxmlformats.org/officeDocument/2006/relationships/hyperlink" Target="http://pbs.twimg.com/profile_images/708895429337829376/AfVhYSMY_normal.jpg" TargetMode="External" /><Relationship Id="rId470" Type="http://schemas.openxmlformats.org/officeDocument/2006/relationships/hyperlink" Target="http://pbs.twimg.com/profile_images/708895429337829376/AfVhYSMY_normal.jpg" TargetMode="External" /><Relationship Id="rId471" Type="http://schemas.openxmlformats.org/officeDocument/2006/relationships/hyperlink" Target="http://pbs.twimg.com/profile_images/1164317021884096513/3c2haRRg_normal.jpg" TargetMode="External" /><Relationship Id="rId472" Type="http://schemas.openxmlformats.org/officeDocument/2006/relationships/hyperlink" Target="http://pbs.twimg.com/profile_images/935978578218381312/yyLdFYaV_normal.jpg" TargetMode="External" /><Relationship Id="rId473" Type="http://schemas.openxmlformats.org/officeDocument/2006/relationships/hyperlink" Target="http://pbs.twimg.com/profile_images/1192048236032335872/Gl_V47A0_normal.jpg" TargetMode="External" /><Relationship Id="rId474" Type="http://schemas.openxmlformats.org/officeDocument/2006/relationships/hyperlink" Target="http://pbs.twimg.com/profile_images/1117607772495859712/-L3WTOfT_normal.png" TargetMode="External" /><Relationship Id="rId475" Type="http://schemas.openxmlformats.org/officeDocument/2006/relationships/hyperlink" Target="http://pbs.twimg.com/profile_images/1117607772495859712/-L3WTOfT_normal.png" TargetMode="External" /><Relationship Id="rId476" Type="http://schemas.openxmlformats.org/officeDocument/2006/relationships/hyperlink" Target="http://pbs.twimg.com/profile_images/1063316802279809026/VW4MMzI3_normal.jpg" TargetMode="External" /><Relationship Id="rId477" Type="http://schemas.openxmlformats.org/officeDocument/2006/relationships/hyperlink" Target="https://pbs.twimg.com/media/EFe9NCEUUAEIxYl.jpg" TargetMode="External" /><Relationship Id="rId478" Type="http://schemas.openxmlformats.org/officeDocument/2006/relationships/hyperlink" Target="https://pbs.twimg.com/media/EFe9NCEUUAEIxYl.jpg" TargetMode="External" /><Relationship Id="rId479" Type="http://schemas.openxmlformats.org/officeDocument/2006/relationships/hyperlink" Target="http://pbs.twimg.com/profile_images/1130266308904308736/1J2iSxYR_normal.jpg" TargetMode="External" /><Relationship Id="rId480" Type="http://schemas.openxmlformats.org/officeDocument/2006/relationships/hyperlink" Target="http://pbs.twimg.com/profile_images/1130266308904308736/1J2iSxYR_normal.jpg" TargetMode="External" /><Relationship Id="rId481" Type="http://schemas.openxmlformats.org/officeDocument/2006/relationships/hyperlink" Target="http://pbs.twimg.com/profile_images/1130266308904308736/1J2iSxYR_normal.jpg" TargetMode="External" /><Relationship Id="rId482" Type="http://schemas.openxmlformats.org/officeDocument/2006/relationships/hyperlink" Target="http://pbs.twimg.com/profile_images/1117607772495859712/-L3WTOfT_normal.png" TargetMode="External" /><Relationship Id="rId483" Type="http://schemas.openxmlformats.org/officeDocument/2006/relationships/hyperlink" Target="http://pbs.twimg.com/profile_images/1063316802279809026/VW4MMzI3_normal.jpg" TargetMode="External" /><Relationship Id="rId484" Type="http://schemas.openxmlformats.org/officeDocument/2006/relationships/hyperlink" Target="http://pbs.twimg.com/profile_images/1063316802279809026/VW4MMzI3_normal.jpg" TargetMode="External" /><Relationship Id="rId485" Type="http://schemas.openxmlformats.org/officeDocument/2006/relationships/hyperlink" Target="http://pbs.twimg.com/profile_images/1117607772495859712/-L3WTOfT_normal.png" TargetMode="External" /><Relationship Id="rId486" Type="http://schemas.openxmlformats.org/officeDocument/2006/relationships/hyperlink" Target="http://pbs.twimg.com/profile_images/1148911326229684224/OcyYH17-_normal.jpg" TargetMode="External" /><Relationship Id="rId487" Type="http://schemas.openxmlformats.org/officeDocument/2006/relationships/hyperlink" Target="http://pbs.twimg.com/profile_images/1148911326229684224/OcyYH17-_normal.jpg" TargetMode="External" /><Relationship Id="rId488" Type="http://schemas.openxmlformats.org/officeDocument/2006/relationships/hyperlink" Target="http://pbs.twimg.com/profile_images/1148911326229684224/OcyYH17-_normal.jpg" TargetMode="External" /><Relationship Id="rId489" Type="http://schemas.openxmlformats.org/officeDocument/2006/relationships/hyperlink" Target="http://pbs.twimg.com/profile_images/1148911326229684224/OcyYH17-_normal.jpg" TargetMode="External" /><Relationship Id="rId490" Type="http://schemas.openxmlformats.org/officeDocument/2006/relationships/hyperlink" Target="http://pbs.twimg.com/profile_images/1148911326229684224/OcyYH17-_normal.jpg" TargetMode="External" /><Relationship Id="rId491" Type="http://schemas.openxmlformats.org/officeDocument/2006/relationships/hyperlink" Target="http://pbs.twimg.com/profile_images/672284754499076097/0GfLtvGS_normal.jpg" TargetMode="External" /><Relationship Id="rId492" Type="http://schemas.openxmlformats.org/officeDocument/2006/relationships/hyperlink" Target="http://pbs.twimg.com/profile_images/672284754499076097/0GfLtvGS_normal.jpg" TargetMode="External" /><Relationship Id="rId493" Type="http://schemas.openxmlformats.org/officeDocument/2006/relationships/hyperlink" Target="http://pbs.twimg.com/profile_images/1178365376960352257/oa6wj1UH_normal.jpg" TargetMode="External" /><Relationship Id="rId494" Type="http://schemas.openxmlformats.org/officeDocument/2006/relationships/hyperlink" Target="http://pbs.twimg.com/profile_images/672284754499076097/0GfLtvGS_normal.jpg" TargetMode="External" /><Relationship Id="rId495" Type="http://schemas.openxmlformats.org/officeDocument/2006/relationships/hyperlink" Target="http://pbs.twimg.com/profile_images/1178365376960352257/oa6wj1UH_normal.jpg" TargetMode="External" /><Relationship Id="rId496" Type="http://schemas.openxmlformats.org/officeDocument/2006/relationships/hyperlink" Target="http://pbs.twimg.com/profile_images/1178365376960352257/oa6wj1UH_normal.jpg" TargetMode="External" /><Relationship Id="rId497" Type="http://schemas.openxmlformats.org/officeDocument/2006/relationships/hyperlink" Target="http://pbs.twimg.com/profile_images/1178365376960352257/oa6wj1UH_normal.jpg" TargetMode="External" /><Relationship Id="rId498" Type="http://schemas.openxmlformats.org/officeDocument/2006/relationships/hyperlink" Target="http://pbs.twimg.com/profile_images/672284754499076097/0GfLtvGS_normal.jpg" TargetMode="External" /><Relationship Id="rId499" Type="http://schemas.openxmlformats.org/officeDocument/2006/relationships/hyperlink" Target="http://pbs.twimg.com/profile_images/1121169434415128576/ItaCruUL_normal.jpg" TargetMode="External" /><Relationship Id="rId500" Type="http://schemas.openxmlformats.org/officeDocument/2006/relationships/hyperlink" Target="http://pbs.twimg.com/profile_images/672284754499076097/0GfLtvGS_normal.jpg" TargetMode="External" /><Relationship Id="rId501" Type="http://schemas.openxmlformats.org/officeDocument/2006/relationships/hyperlink" Target="http://pbs.twimg.com/profile_images/672284754499076097/0GfLtvGS_normal.jpg" TargetMode="External" /><Relationship Id="rId502" Type="http://schemas.openxmlformats.org/officeDocument/2006/relationships/hyperlink" Target="http://pbs.twimg.com/profile_images/672284754499076097/0GfLtvGS_normal.jpg" TargetMode="External" /><Relationship Id="rId503" Type="http://schemas.openxmlformats.org/officeDocument/2006/relationships/hyperlink" Target="http://pbs.twimg.com/profile_images/1121169434415128576/ItaCruUL_normal.jpg" TargetMode="External" /><Relationship Id="rId504" Type="http://schemas.openxmlformats.org/officeDocument/2006/relationships/hyperlink" Target="http://pbs.twimg.com/profile_images/1121169434415128576/ItaCruUL_normal.jpg" TargetMode="External" /><Relationship Id="rId505" Type="http://schemas.openxmlformats.org/officeDocument/2006/relationships/hyperlink" Target="http://pbs.twimg.com/profile_images/1121169434415128576/ItaCruUL_normal.jpg" TargetMode="External" /><Relationship Id="rId506" Type="http://schemas.openxmlformats.org/officeDocument/2006/relationships/hyperlink" Target="http://pbs.twimg.com/profile_images/1121169434415128576/ItaCruUL_normal.jpg" TargetMode="External" /><Relationship Id="rId507" Type="http://schemas.openxmlformats.org/officeDocument/2006/relationships/hyperlink" Target="http://pbs.twimg.com/profile_images/1121169434415128576/ItaCruUL_normal.jpg" TargetMode="External" /><Relationship Id="rId508" Type="http://schemas.openxmlformats.org/officeDocument/2006/relationships/hyperlink" Target="http://pbs.twimg.com/profile_images/1121169434415128576/ItaCruUL_normal.jpg" TargetMode="External" /><Relationship Id="rId509" Type="http://schemas.openxmlformats.org/officeDocument/2006/relationships/hyperlink" Target="http://pbs.twimg.com/profile_images/1121169434415128576/ItaCruUL_normal.jpg" TargetMode="External" /><Relationship Id="rId510" Type="http://schemas.openxmlformats.org/officeDocument/2006/relationships/hyperlink" Target="http://pbs.twimg.com/profile_images/1121169434415128576/ItaCruUL_normal.jpg" TargetMode="External" /><Relationship Id="rId511" Type="http://schemas.openxmlformats.org/officeDocument/2006/relationships/hyperlink" Target="http://pbs.twimg.com/profile_images/1121169434415128576/ItaCruUL_normal.jpg" TargetMode="External" /><Relationship Id="rId512" Type="http://schemas.openxmlformats.org/officeDocument/2006/relationships/hyperlink" Target="http://pbs.twimg.com/profile_images/1121169434415128576/ItaCruUL_normal.jpg" TargetMode="External" /><Relationship Id="rId513" Type="http://schemas.openxmlformats.org/officeDocument/2006/relationships/hyperlink" Target="http://pbs.twimg.com/profile_images/672284754499076097/0GfLtvGS_normal.jpg" TargetMode="External" /><Relationship Id="rId514" Type="http://schemas.openxmlformats.org/officeDocument/2006/relationships/hyperlink" Target="http://pbs.twimg.com/profile_images/672284754499076097/0GfLtvGS_normal.jpg" TargetMode="External" /><Relationship Id="rId515" Type="http://schemas.openxmlformats.org/officeDocument/2006/relationships/hyperlink" Target="http://pbs.twimg.com/profile_images/672284754499076097/0GfLtvGS_normal.jpg" TargetMode="External" /><Relationship Id="rId516" Type="http://schemas.openxmlformats.org/officeDocument/2006/relationships/hyperlink" Target="https://pbs.twimg.com/media/EF_aavwU0AAGIzU.jpg" TargetMode="External" /><Relationship Id="rId517" Type="http://schemas.openxmlformats.org/officeDocument/2006/relationships/hyperlink" Target="http://pbs.twimg.com/profile_images/1070102465247244288/yqx24qTM_normal.jpg" TargetMode="External" /><Relationship Id="rId518" Type="http://schemas.openxmlformats.org/officeDocument/2006/relationships/hyperlink" Target="http://pbs.twimg.com/profile_images/1070102465247244288/yqx24qTM_normal.jpg" TargetMode="External" /><Relationship Id="rId519" Type="http://schemas.openxmlformats.org/officeDocument/2006/relationships/hyperlink" Target="http://pbs.twimg.com/profile_images/1070102465247244288/yqx24qTM_normal.jpg" TargetMode="External" /><Relationship Id="rId520" Type="http://schemas.openxmlformats.org/officeDocument/2006/relationships/hyperlink" Target="http://pbs.twimg.com/profile_images/1070102465247244288/yqx24qTM_normal.jpg" TargetMode="External" /><Relationship Id="rId521" Type="http://schemas.openxmlformats.org/officeDocument/2006/relationships/hyperlink" Target="http://pbs.twimg.com/profile_images/1070102465247244288/yqx24qTM_normal.jpg" TargetMode="External" /><Relationship Id="rId522" Type="http://schemas.openxmlformats.org/officeDocument/2006/relationships/hyperlink" Target="http://pbs.twimg.com/profile_images/1070102465247244288/yqx24qTM_normal.jpg" TargetMode="External" /><Relationship Id="rId523" Type="http://schemas.openxmlformats.org/officeDocument/2006/relationships/hyperlink" Target="http://pbs.twimg.com/profile_images/1070102465247244288/yqx24qTM_normal.jpg" TargetMode="External" /><Relationship Id="rId524" Type="http://schemas.openxmlformats.org/officeDocument/2006/relationships/hyperlink" Target="http://pbs.twimg.com/profile_images/1070102465247244288/yqx24qTM_normal.jpg" TargetMode="External" /><Relationship Id="rId525" Type="http://schemas.openxmlformats.org/officeDocument/2006/relationships/hyperlink" Target="http://pbs.twimg.com/profile_images/1070102465247244288/yqx24qTM_normal.jpg" TargetMode="External" /><Relationship Id="rId526" Type="http://schemas.openxmlformats.org/officeDocument/2006/relationships/hyperlink" Target="http://pbs.twimg.com/profile_images/1070102465247244288/yqx24qTM_normal.jpg" TargetMode="External" /><Relationship Id="rId527" Type="http://schemas.openxmlformats.org/officeDocument/2006/relationships/hyperlink" Target="http://pbs.twimg.com/profile_images/1180307487850815488/u_idW9gY_normal.jpg" TargetMode="External" /><Relationship Id="rId528" Type="http://schemas.openxmlformats.org/officeDocument/2006/relationships/hyperlink" Target="http://pbs.twimg.com/profile_images/1180343795738648576/lDEHjm3g_normal.jpg" TargetMode="External" /><Relationship Id="rId529" Type="http://schemas.openxmlformats.org/officeDocument/2006/relationships/hyperlink" Target="http://pbs.twimg.com/profile_images/1179175182788960256/afWEnDP5_normal.jpg" TargetMode="External" /><Relationship Id="rId530" Type="http://schemas.openxmlformats.org/officeDocument/2006/relationships/hyperlink" Target="http://pbs.twimg.com/profile_images/1167863606173503488/vJeHzg2F_normal.jpg" TargetMode="External" /><Relationship Id="rId531" Type="http://schemas.openxmlformats.org/officeDocument/2006/relationships/hyperlink" Target="http://pbs.twimg.com/profile_images/955538458965032962/mlR0Mr3D_normal.jpg" TargetMode="External" /><Relationship Id="rId532" Type="http://schemas.openxmlformats.org/officeDocument/2006/relationships/hyperlink" Target="http://pbs.twimg.com/profile_images/955538458965032962/mlR0Mr3D_normal.jpg" TargetMode="External" /><Relationship Id="rId533" Type="http://schemas.openxmlformats.org/officeDocument/2006/relationships/hyperlink" Target="http://pbs.twimg.com/profile_images/955538458965032962/mlR0Mr3D_normal.jpg" TargetMode="External" /><Relationship Id="rId534" Type="http://schemas.openxmlformats.org/officeDocument/2006/relationships/hyperlink" Target="http://pbs.twimg.com/profile_images/955538458965032962/mlR0Mr3D_normal.jpg" TargetMode="External" /><Relationship Id="rId535" Type="http://schemas.openxmlformats.org/officeDocument/2006/relationships/hyperlink" Target="http://pbs.twimg.com/profile_images/1175751112676335618/tncleKDU_normal.jpg" TargetMode="External" /><Relationship Id="rId536" Type="http://schemas.openxmlformats.org/officeDocument/2006/relationships/hyperlink" Target="http://pbs.twimg.com/profile_images/1176160222286503936/Dvu12EVQ_normal.jpg" TargetMode="External" /><Relationship Id="rId537" Type="http://schemas.openxmlformats.org/officeDocument/2006/relationships/hyperlink" Target="http://pbs.twimg.com/profile_images/1176160222286503936/Dvu12EVQ_normal.jpg" TargetMode="External" /><Relationship Id="rId538" Type="http://schemas.openxmlformats.org/officeDocument/2006/relationships/hyperlink" Target="http://pbs.twimg.com/profile_images/1176160222286503936/Dvu12EVQ_normal.jpg" TargetMode="External" /><Relationship Id="rId539" Type="http://schemas.openxmlformats.org/officeDocument/2006/relationships/hyperlink" Target="http://pbs.twimg.com/profile_images/703321604567101440/984obsut_normal.jpg" TargetMode="External" /><Relationship Id="rId540" Type="http://schemas.openxmlformats.org/officeDocument/2006/relationships/hyperlink" Target="http://pbs.twimg.com/profile_images/703321604567101440/984obsut_normal.jpg" TargetMode="External" /><Relationship Id="rId541" Type="http://schemas.openxmlformats.org/officeDocument/2006/relationships/hyperlink" Target="http://pbs.twimg.com/profile_images/703321604567101440/984obsut_normal.jpg" TargetMode="External" /><Relationship Id="rId542" Type="http://schemas.openxmlformats.org/officeDocument/2006/relationships/hyperlink" Target="http://pbs.twimg.com/profile_images/1182298622899232771/61Fa_MH4_normal.jpg" TargetMode="External" /><Relationship Id="rId543" Type="http://schemas.openxmlformats.org/officeDocument/2006/relationships/hyperlink" Target="http://pbs.twimg.com/profile_images/1182298622899232771/61Fa_MH4_normal.jpg" TargetMode="External" /><Relationship Id="rId544" Type="http://schemas.openxmlformats.org/officeDocument/2006/relationships/hyperlink" Target="http://pbs.twimg.com/profile_images/1182298622899232771/61Fa_MH4_normal.jpg" TargetMode="External" /><Relationship Id="rId545" Type="http://schemas.openxmlformats.org/officeDocument/2006/relationships/hyperlink" Target="http://pbs.twimg.com/profile_images/851543367716671489/2bEZ_jI1_normal.jpg" TargetMode="External" /><Relationship Id="rId546" Type="http://schemas.openxmlformats.org/officeDocument/2006/relationships/hyperlink" Target="http://pbs.twimg.com/profile_images/851543367716671489/2bEZ_jI1_normal.jpg" TargetMode="External" /><Relationship Id="rId547" Type="http://schemas.openxmlformats.org/officeDocument/2006/relationships/hyperlink" Target="http://pbs.twimg.com/profile_images/851543367716671489/2bEZ_jI1_normal.jpg" TargetMode="External" /><Relationship Id="rId548" Type="http://schemas.openxmlformats.org/officeDocument/2006/relationships/hyperlink" Target="http://pbs.twimg.com/profile_images/859864563092738050/Cff7fdEk_normal.jpg" TargetMode="External" /><Relationship Id="rId549" Type="http://schemas.openxmlformats.org/officeDocument/2006/relationships/hyperlink" Target="http://pbs.twimg.com/profile_images/859864563092738050/Cff7fdEk_normal.jpg" TargetMode="External" /><Relationship Id="rId550" Type="http://schemas.openxmlformats.org/officeDocument/2006/relationships/hyperlink" Target="http://pbs.twimg.com/profile_images/859864563092738050/Cff7fdEk_normal.jpg" TargetMode="External" /><Relationship Id="rId551" Type="http://schemas.openxmlformats.org/officeDocument/2006/relationships/hyperlink" Target="http://abs.twimg.com/sticky/default_profile_images/default_profile_normal.png" TargetMode="External" /><Relationship Id="rId552" Type="http://schemas.openxmlformats.org/officeDocument/2006/relationships/hyperlink" Target="http://abs.twimg.com/sticky/default_profile_images/default_profile_normal.png" TargetMode="External" /><Relationship Id="rId553" Type="http://schemas.openxmlformats.org/officeDocument/2006/relationships/hyperlink" Target="http://abs.twimg.com/sticky/default_profile_images/default_profile_normal.png" TargetMode="External" /><Relationship Id="rId554" Type="http://schemas.openxmlformats.org/officeDocument/2006/relationships/hyperlink" Target="http://pbs.twimg.com/profile_images/1157663021365436416/CPSL_-Du_normal.jpg" TargetMode="External" /><Relationship Id="rId555" Type="http://schemas.openxmlformats.org/officeDocument/2006/relationships/hyperlink" Target="http://pbs.twimg.com/profile_images/1157663021365436416/CPSL_-Du_normal.jpg" TargetMode="External" /><Relationship Id="rId556" Type="http://schemas.openxmlformats.org/officeDocument/2006/relationships/hyperlink" Target="http://pbs.twimg.com/profile_images/1157663021365436416/CPSL_-Du_normal.jpg" TargetMode="External" /><Relationship Id="rId557" Type="http://schemas.openxmlformats.org/officeDocument/2006/relationships/hyperlink" Target="http://pbs.twimg.com/profile_images/572633552958840832/cOMACaJ3_normal.jpeg" TargetMode="External" /><Relationship Id="rId558" Type="http://schemas.openxmlformats.org/officeDocument/2006/relationships/hyperlink" Target="http://pbs.twimg.com/profile_images/572633552958840832/cOMACaJ3_normal.jpeg" TargetMode="External" /><Relationship Id="rId559" Type="http://schemas.openxmlformats.org/officeDocument/2006/relationships/hyperlink" Target="http://pbs.twimg.com/profile_images/572633552958840832/cOMACaJ3_normal.jpeg" TargetMode="External" /><Relationship Id="rId560" Type="http://schemas.openxmlformats.org/officeDocument/2006/relationships/hyperlink" Target="http://pbs.twimg.com/profile_images/1173993443594592257/GOWlT-ND_normal.jpg" TargetMode="External" /><Relationship Id="rId561" Type="http://schemas.openxmlformats.org/officeDocument/2006/relationships/hyperlink" Target="http://pbs.twimg.com/profile_images/1173993443594592257/GOWlT-ND_normal.jpg" TargetMode="External" /><Relationship Id="rId562" Type="http://schemas.openxmlformats.org/officeDocument/2006/relationships/hyperlink" Target="http://pbs.twimg.com/profile_images/1173993443594592257/GOWlT-ND_normal.jpg" TargetMode="External" /><Relationship Id="rId563" Type="http://schemas.openxmlformats.org/officeDocument/2006/relationships/hyperlink" Target="http://pbs.twimg.com/profile_images/1177385733960720384/gtOJZzDD_normal.jpg" TargetMode="External" /><Relationship Id="rId564" Type="http://schemas.openxmlformats.org/officeDocument/2006/relationships/hyperlink" Target="http://pbs.twimg.com/profile_images/1177385733960720384/gtOJZzDD_normal.jpg" TargetMode="External" /><Relationship Id="rId565" Type="http://schemas.openxmlformats.org/officeDocument/2006/relationships/hyperlink" Target="http://pbs.twimg.com/profile_images/1184648239938785283/iyxz8yYU_normal.jpg" TargetMode="External" /><Relationship Id="rId566" Type="http://schemas.openxmlformats.org/officeDocument/2006/relationships/hyperlink" Target="http://pbs.twimg.com/profile_images/1184648239938785283/iyxz8yYU_normal.jpg" TargetMode="External" /><Relationship Id="rId567" Type="http://schemas.openxmlformats.org/officeDocument/2006/relationships/hyperlink" Target="http://pbs.twimg.com/profile_images/1184648239938785283/iyxz8yYU_normal.jpg" TargetMode="External" /><Relationship Id="rId568" Type="http://schemas.openxmlformats.org/officeDocument/2006/relationships/hyperlink" Target="http://pbs.twimg.com/profile_images/697195172925304832/t5nik0jk_normal.jpg" TargetMode="External" /><Relationship Id="rId569" Type="http://schemas.openxmlformats.org/officeDocument/2006/relationships/hyperlink" Target="http://pbs.twimg.com/profile_images/1060605387219656704/i_EpXqyR_normal.jpg" TargetMode="External" /><Relationship Id="rId570" Type="http://schemas.openxmlformats.org/officeDocument/2006/relationships/hyperlink" Target="http://pbs.twimg.com/profile_images/1060605387219656704/i_EpXqyR_normal.jpg" TargetMode="External" /><Relationship Id="rId571" Type="http://schemas.openxmlformats.org/officeDocument/2006/relationships/hyperlink" Target="http://pbs.twimg.com/profile_images/1060605387219656704/i_EpXqyR_normal.jpg" TargetMode="External" /><Relationship Id="rId572" Type="http://schemas.openxmlformats.org/officeDocument/2006/relationships/hyperlink" Target="http://pbs.twimg.com/profile_images/872968392835293187/Eed7aj2A_normal.jpg" TargetMode="External" /><Relationship Id="rId573" Type="http://schemas.openxmlformats.org/officeDocument/2006/relationships/hyperlink" Target="http://pbs.twimg.com/profile_images/872968392835293187/Eed7aj2A_normal.jpg" TargetMode="External" /><Relationship Id="rId574" Type="http://schemas.openxmlformats.org/officeDocument/2006/relationships/hyperlink" Target="http://pbs.twimg.com/profile_images/872968392835293187/Eed7aj2A_normal.jpg" TargetMode="External" /><Relationship Id="rId575" Type="http://schemas.openxmlformats.org/officeDocument/2006/relationships/hyperlink" Target="http://pbs.twimg.com/profile_images/2604086615/5pi5yaikfi858vajej1b_normal.jpeg" TargetMode="External" /><Relationship Id="rId576" Type="http://schemas.openxmlformats.org/officeDocument/2006/relationships/hyperlink" Target="http://pbs.twimg.com/profile_images/1178688209808773121/BBD4k1b5_normal.jpg" TargetMode="External" /><Relationship Id="rId577" Type="http://schemas.openxmlformats.org/officeDocument/2006/relationships/hyperlink" Target="http://abs.twimg.com/sticky/default_profile_images/default_profile_normal.png" TargetMode="External" /><Relationship Id="rId578" Type="http://schemas.openxmlformats.org/officeDocument/2006/relationships/hyperlink" Target="http://abs.twimg.com/sticky/default_profile_images/default_profile_normal.pn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abs.twimg.com/sticky/default_profile_images/default_profile_normal.png" TargetMode="External" /><Relationship Id="rId581" Type="http://schemas.openxmlformats.org/officeDocument/2006/relationships/hyperlink" Target="http://abs.twimg.com/sticky/default_profile_images/default_profile_normal.png" TargetMode="External" /><Relationship Id="rId582" Type="http://schemas.openxmlformats.org/officeDocument/2006/relationships/hyperlink" Target="http://pbs.twimg.com/profile_images/974048391020908545/Sjv1mYtG_normal.jpg" TargetMode="External" /><Relationship Id="rId583" Type="http://schemas.openxmlformats.org/officeDocument/2006/relationships/hyperlink" Target="http://pbs.twimg.com/profile_images/974048391020908545/Sjv1mYtG_normal.jpg" TargetMode="External" /><Relationship Id="rId584" Type="http://schemas.openxmlformats.org/officeDocument/2006/relationships/hyperlink" Target="http://pbs.twimg.com/profile_images/974048391020908545/Sjv1mYtG_normal.jpg" TargetMode="External" /><Relationship Id="rId585" Type="http://schemas.openxmlformats.org/officeDocument/2006/relationships/hyperlink" Target="http://pbs.twimg.com/profile_images/974048391020908545/Sjv1mYtG_normal.jpg" TargetMode="External" /><Relationship Id="rId586" Type="http://schemas.openxmlformats.org/officeDocument/2006/relationships/hyperlink" Target="http://pbs.twimg.com/profile_images/974048391020908545/Sjv1mYtG_normal.jpg" TargetMode="External" /><Relationship Id="rId587" Type="http://schemas.openxmlformats.org/officeDocument/2006/relationships/hyperlink" Target="https://pbs.twimg.com/media/EF_aavwU0AAGIzU.jpg" TargetMode="External" /><Relationship Id="rId588" Type="http://schemas.openxmlformats.org/officeDocument/2006/relationships/hyperlink" Target="http://pbs.twimg.com/profile_images/892980444781621248/vWEVTogP_normal.jpg" TargetMode="External" /><Relationship Id="rId589" Type="http://schemas.openxmlformats.org/officeDocument/2006/relationships/hyperlink" Target="https://pbs.twimg.com/media/EF_aavwU0AAGIzU.jpg" TargetMode="External" /><Relationship Id="rId590" Type="http://schemas.openxmlformats.org/officeDocument/2006/relationships/hyperlink" Target="http://pbs.twimg.com/profile_images/892980444781621248/vWEVTogP_normal.jpg" TargetMode="External" /><Relationship Id="rId591" Type="http://schemas.openxmlformats.org/officeDocument/2006/relationships/hyperlink" Target="http://pbs.twimg.com/profile_images/1117607772495859712/-L3WTOfT_normal.png" TargetMode="External" /><Relationship Id="rId592" Type="http://schemas.openxmlformats.org/officeDocument/2006/relationships/hyperlink" Target="http://pbs.twimg.com/profile_images/892980444781621248/vWEVTogP_normal.jpg" TargetMode="External" /><Relationship Id="rId593" Type="http://schemas.openxmlformats.org/officeDocument/2006/relationships/hyperlink" Target="http://pbs.twimg.com/profile_images/892980444781621248/vWEVTogP_normal.jpg" TargetMode="External" /><Relationship Id="rId594" Type="http://schemas.openxmlformats.org/officeDocument/2006/relationships/hyperlink" Target="http://pbs.twimg.com/profile_images/892980444781621248/vWEVTogP_normal.jpg" TargetMode="External" /><Relationship Id="rId595" Type="http://schemas.openxmlformats.org/officeDocument/2006/relationships/hyperlink" Target="http://pbs.twimg.com/profile_images/892980444781621248/vWEVTogP_normal.jpg" TargetMode="External" /><Relationship Id="rId596" Type="http://schemas.openxmlformats.org/officeDocument/2006/relationships/hyperlink" Target="http://pbs.twimg.com/profile_images/892980444781621248/vWEVTogP_normal.jpg" TargetMode="External" /><Relationship Id="rId597" Type="http://schemas.openxmlformats.org/officeDocument/2006/relationships/hyperlink" Target="http://pbs.twimg.com/profile_images/892980444781621248/vWEVTogP_normal.jpg" TargetMode="External" /><Relationship Id="rId598" Type="http://schemas.openxmlformats.org/officeDocument/2006/relationships/hyperlink" Target="http://pbs.twimg.com/profile_images/892980444781621248/vWEVTogP_normal.jpg" TargetMode="External" /><Relationship Id="rId599" Type="http://schemas.openxmlformats.org/officeDocument/2006/relationships/hyperlink" Target="http://pbs.twimg.com/profile_images/892980444781621248/vWEVTogP_normal.jpg" TargetMode="External" /><Relationship Id="rId600" Type="http://schemas.openxmlformats.org/officeDocument/2006/relationships/hyperlink" Target="http://pbs.twimg.com/profile_images/892980444781621248/vWEVTogP_normal.jpg" TargetMode="External" /><Relationship Id="rId601" Type="http://schemas.openxmlformats.org/officeDocument/2006/relationships/hyperlink" Target="http://pbs.twimg.com/profile_images/892980444781621248/vWEVTogP_normal.jpg" TargetMode="External" /><Relationship Id="rId602" Type="http://schemas.openxmlformats.org/officeDocument/2006/relationships/hyperlink" Target="http://pbs.twimg.com/profile_images/892980444781621248/vWEVTogP_normal.jpg" TargetMode="External" /><Relationship Id="rId603" Type="http://schemas.openxmlformats.org/officeDocument/2006/relationships/hyperlink" Target="http://pbs.twimg.com/profile_images/892980444781621248/vWEVTogP_normal.jpg" TargetMode="External" /><Relationship Id="rId604" Type="http://schemas.openxmlformats.org/officeDocument/2006/relationships/hyperlink" Target="http://pbs.twimg.com/profile_images/892980444781621248/vWEVTogP_normal.jpg" TargetMode="External" /><Relationship Id="rId605" Type="http://schemas.openxmlformats.org/officeDocument/2006/relationships/hyperlink" Target="http://pbs.twimg.com/profile_images/892980444781621248/vWEVTogP_normal.jpg" TargetMode="External" /><Relationship Id="rId606" Type="http://schemas.openxmlformats.org/officeDocument/2006/relationships/hyperlink" Target="http://pbs.twimg.com/profile_images/892980444781621248/vWEVTogP_normal.jpg" TargetMode="External" /><Relationship Id="rId607" Type="http://schemas.openxmlformats.org/officeDocument/2006/relationships/hyperlink" Target="http://pbs.twimg.com/profile_images/892980444781621248/vWEVTogP_normal.jpg" TargetMode="External" /><Relationship Id="rId608" Type="http://schemas.openxmlformats.org/officeDocument/2006/relationships/hyperlink" Target="http://pbs.twimg.com/profile_images/1183788931554467841/zpc90Bwk_normal.jpg" TargetMode="External" /><Relationship Id="rId609" Type="http://schemas.openxmlformats.org/officeDocument/2006/relationships/hyperlink" Target="http://abs.twimg.com/sticky/default_profile_images/default_profile_normal.png" TargetMode="External" /><Relationship Id="rId610" Type="http://schemas.openxmlformats.org/officeDocument/2006/relationships/hyperlink" Target="http://pbs.twimg.com/profile_images/1181766013676711936/zTtGLiff_normal.jpg" TargetMode="External" /><Relationship Id="rId611" Type="http://schemas.openxmlformats.org/officeDocument/2006/relationships/hyperlink" Target="http://pbs.twimg.com/profile_images/1181766013676711936/zTtGLiff_normal.jpg" TargetMode="External" /><Relationship Id="rId612" Type="http://schemas.openxmlformats.org/officeDocument/2006/relationships/hyperlink" Target="http://pbs.twimg.com/profile_images/1182377972482752514/u_3VDckI_normal.jpg" TargetMode="External" /><Relationship Id="rId613" Type="http://schemas.openxmlformats.org/officeDocument/2006/relationships/hyperlink" Target="http://pbs.twimg.com/profile_images/1182377972482752514/u_3VDckI_normal.jpg" TargetMode="External" /><Relationship Id="rId614" Type="http://schemas.openxmlformats.org/officeDocument/2006/relationships/hyperlink" Target="http://pbs.twimg.com/profile_images/1182377972482752514/u_3VDckI_normal.jpg" TargetMode="External" /><Relationship Id="rId615" Type="http://schemas.openxmlformats.org/officeDocument/2006/relationships/hyperlink" Target="http://pbs.twimg.com/profile_images/1182377972482752514/u_3VDckI_normal.jpg" TargetMode="External" /><Relationship Id="rId616" Type="http://schemas.openxmlformats.org/officeDocument/2006/relationships/hyperlink" Target="http://pbs.twimg.com/profile_images/864454653848592384/6tYRaY6v_normal.jpg" TargetMode="External" /><Relationship Id="rId617" Type="http://schemas.openxmlformats.org/officeDocument/2006/relationships/hyperlink" Target="http://pbs.twimg.com/profile_images/1170512704487903232/VCNNbMse_normal.jpg" TargetMode="External" /><Relationship Id="rId618" Type="http://schemas.openxmlformats.org/officeDocument/2006/relationships/hyperlink" Target="http://pbs.twimg.com/profile_images/604299847533920256/rqNlXlHE_normal.jpg" TargetMode="External" /><Relationship Id="rId619" Type="http://schemas.openxmlformats.org/officeDocument/2006/relationships/hyperlink" Target="http://pbs.twimg.com/profile_images/604299847533920256/rqNlXlHE_normal.jpg" TargetMode="External" /><Relationship Id="rId620" Type="http://schemas.openxmlformats.org/officeDocument/2006/relationships/hyperlink" Target="https://pbs.twimg.com/ext_tw_video_thumb/1187861836483514368/pu/img/6kzN-y7g_K6WW2LN.jpg" TargetMode="External" /><Relationship Id="rId621" Type="http://schemas.openxmlformats.org/officeDocument/2006/relationships/hyperlink" Target="https://pbs.twimg.com/ext_tw_video_thumb/1187861836483514368/pu/img/6kzN-y7g_K6WW2LN.jpg" TargetMode="External" /><Relationship Id="rId622" Type="http://schemas.openxmlformats.org/officeDocument/2006/relationships/hyperlink" Target="https://pbs.twimg.com/ext_tw_video_thumb/1187861836483514368/pu/img/6kzN-y7g_K6WW2LN.jpg" TargetMode="External" /><Relationship Id="rId623" Type="http://schemas.openxmlformats.org/officeDocument/2006/relationships/hyperlink" Target="http://pbs.twimg.com/profile_images/1177223890508091392/SyDUtQTI_normal.jpg" TargetMode="External" /><Relationship Id="rId624" Type="http://schemas.openxmlformats.org/officeDocument/2006/relationships/hyperlink" Target="http://pbs.twimg.com/profile_images/1117607772495859712/-L3WTOfT_normal.png" TargetMode="External" /><Relationship Id="rId625" Type="http://schemas.openxmlformats.org/officeDocument/2006/relationships/hyperlink" Target="http://pbs.twimg.com/profile_images/1177223890508091392/SyDUtQTI_normal.jpg" TargetMode="External" /><Relationship Id="rId626" Type="http://schemas.openxmlformats.org/officeDocument/2006/relationships/hyperlink" Target="http://pbs.twimg.com/profile_images/1117607772495859712/-L3WTOfT_normal.png" TargetMode="External" /><Relationship Id="rId627" Type="http://schemas.openxmlformats.org/officeDocument/2006/relationships/hyperlink" Target="http://pbs.twimg.com/profile_images/1177223890508091392/SyDUtQTI_normal.jpg" TargetMode="External" /><Relationship Id="rId628" Type="http://schemas.openxmlformats.org/officeDocument/2006/relationships/hyperlink" Target="http://pbs.twimg.com/profile_images/1117607772495859712/-L3WTOfT_normal.png" TargetMode="External" /><Relationship Id="rId629" Type="http://schemas.openxmlformats.org/officeDocument/2006/relationships/hyperlink" Target="http://pbs.twimg.com/profile_images/1177223890508091392/SyDUtQTI_normal.jpg" TargetMode="External" /><Relationship Id="rId630" Type="http://schemas.openxmlformats.org/officeDocument/2006/relationships/hyperlink" Target="http://pbs.twimg.com/profile_images/1117607772495859712/-L3WTOfT_normal.png" TargetMode="External" /><Relationship Id="rId631" Type="http://schemas.openxmlformats.org/officeDocument/2006/relationships/hyperlink" Target="http://pbs.twimg.com/profile_images/1177223890508091392/SyDUtQTI_normal.jpg" TargetMode="External" /><Relationship Id="rId632" Type="http://schemas.openxmlformats.org/officeDocument/2006/relationships/hyperlink" Target="http://pbs.twimg.com/profile_images/1117607772495859712/-L3WTOfT_normal.png" TargetMode="External" /><Relationship Id="rId633" Type="http://schemas.openxmlformats.org/officeDocument/2006/relationships/hyperlink" Target="http://pbs.twimg.com/profile_images/1177223890508091392/SyDUtQTI_normal.jpg" TargetMode="External" /><Relationship Id="rId634" Type="http://schemas.openxmlformats.org/officeDocument/2006/relationships/hyperlink" Target="http://pbs.twimg.com/profile_images/1117607772495859712/-L3WTOfT_normal.png" TargetMode="External" /><Relationship Id="rId635" Type="http://schemas.openxmlformats.org/officeDocument/2006/relationships/hyperlink" Target="http://pbs.twimg.com/profile_images/1177223890508091392/SyDUtQTI_normal.jpg" TargetMode="External" /><Relationship Id="rId636" Type="http://schemas.openxmlformats.org/officeDocument/2006/relationships/hyperlink" Target="http://pbs.twimg.com/profile_images/1117607772495859712/-L3WTOfT_normal.png" TargetMode="External" /><Relationship Id="rId637" Type="http://schemas.openxmlformats.org/officeDocument/2006/relationships/hyperlink" Target="http://pbs.twimg.com/profile_images/1177223890508091392/SyDUtQTI_normal.jpg" TargetMode="External" /><Relationship Id="rId638" Type="http://schemas.openxmlformats.org/officeDocument/2006/relationships/hyperlink" Target="http://pbs.twimg.com/profile_images/1117607772495859712/-L3WTOfT_normal.png" TargetMode="External" /><Relationship Id="rId639" Type="http://schemas.openxmlformats.org/officeDocument/2006/relationships/hyperlink" Target="http://pbs.twimg.com/profile_images/1177223890508091392/SyDUtQTI_normal.jpg" TargetMode="External" /><Relationship Id="rId640" Type="http://schemas.openxmlformats.org/officeDocument/2006/relationships/hyperlink" Target="http://pbs.twimg.com/profile_images/1117607772495859712/-L3WTOfT_normal.png" TargetMode="External" /><Relationship Id="rId641" Type="http://schemas.openxmlformats.org/officeDocument/2006/relationships/hyperlink" Target="http://pbs.twimg.com/profile_images/1117607772495859712/-L3WTOfT_normal.png" TargetMode="External" /><Relationship Id="rId642" Type="http://schemas.openxmlformats.org/officeDocument/2006/relationships/hyperlink" Target="http://pbs.twimg.com/profile_images/1117607772495859712/-L3WTOfT_normal.png" TargetMode="External" /><Relationship Id="rId643" Type="http://schemas.openxmlformats.org/officeDocument/2006/relationships/hyperlink" Target="http://pbs.twimg.com/profile_images/1117607772495859712/-L3WTOfT_normal.png" TargetMode="External" /><Relationship Id="rId644" Type="http://schemas.openxmlformats.org/officeDocument/2006/relationships/hyperlink" Target="http://pbs.twimg.com/profile_images/1117607772495859712/-L3WTOfT_normal.png" TargetMode="External" /><Relationship Id="rId645" Type="http://schemas.openxmlformats.org/officeDocument/2006/relationships/hyperlink" Target="http://pbs.twimg.com/profile_images/1117607772495859712/-L3WTOfT_normal.png" TargetMode="External" /><Relationship Id="rId646" Type="http://schemas.openxmlformats.org/officeDocument/2006/relationships/hyperlink" Target="http://pbs.twimg.com/profile_images/1117607772495859712/-L3WTOfT_normal.png" TargetMode="External" /><Relationship Id="rId647" Type="http://schemas.openxmlformats.org/officeDocument/2006/relationships/hyperlink" Target="http://pbs.twimg.com/profile_images/1177223890508091392/SyDUtQTI_normal.jpg" TargetMode="External" /><Relationship Id="rId648" Type="http://schemas.openxmlformats.org/officeDocument/2006/relationships/hyperlink" Target="http://pbs.twimg.com/profile_images/1177223890508091392/SyDUtQTI_normal.jpg" TargetMode="External" /><Relationship Id="rId649" Type="http://schemas.openxmlformats.org/officeDocument/2006/relationships/hyperlink" Target="http://pbs.twimg.com/profile_images/1177223890508091392/SyDUtQTI_normal.jpg" TargetMode="External" /><Relationship Id="rId650" Type="http://schemas.openxmlformats.org/officeDocument/2006/relationships/hyperlink" Target="http://pbs.twimg.com/profile_images/1177223890508091392/SyDUtQTI_normal.jpg" TargetMode="External" /><Relationship Id="rId651" Type="http://schemas.openxmlformats.org/officeDocument/2006/relationships/hyperlink" Target="http://pbs.twimg.com/profile_images/1177223890508091392/SyDUtQTI_normal.jpg" TargetMode="External" /><Relationship Id="rId652" Type="http://schemas.openxmlformats.org/officeDocument/2006/relationships/hyperlink" Target="http://pbs.twimg.com/profile_images/1177223890508091392/SyDUtQTI_normal.jpg" TargetMode="External" /><Relationship Id="rId653" Type="http://schemas.openxmlformats.org/officeDocument/2006/relationships/hyperlink" Target="http://pbs.twimg.com/profile_images/1177223890508091392/SyDUtQTI_normal.jpg" TargetMode="External" /><Relationship Id="rId654" Type="http://schemas.openxmlformats.org/officeDocument/2006/relationships/hyperlink" Target="http://pbs.twimg.com/profile_images/1177223890508091392/SyDUtQTI_normal.jpg" TargetMode="External" /><Relationship Id="rId655" Type="http://schemas.openxmlformats.org/officeDocument/2006/relationships/hyperlink" Target="http://pbs.twimg.com/profile_images/1177223890508091392/SyDUtQTI_normal.jpg" TargetMode="External" /><Relationship Id="rId656" Type="http://schemas.openxmlformats.org/officeDocument/2006/relationships/hyperlink" Target="http://pbs.twimg.com/profile_images/1177223890508091392/SyDUtQTI_normal.jpg" TargetMode="External" /><Relationship Id="rId657" Type="http://schemas.openxmlformats.org/officeDocument/2006/relationships/hyperlink" Target="http://pbs.twimg.com/profile_images/1177223890508091392/SyDUtQTI_normal.jpg" TargetMode="External" /><Relationship Id="rId658" Type="http://schemas.openxmlformats.org/officeDocument/2006/relationships/hyperlink" Target="https://pbs.twimg.com/media/EDywTrwW4AEDQvr.png" TargetMode="External" /><Relationship Id="rId659" Type="http://schemas.openxmlformats.org/officeDocument/2006/relationships/hyperlink" Target="https://pbs.twimg.com/media/EDz0rziXUAI5M4_.png" TargetMode="External" /><Relationship Id="rId660" Type="http://schemas.openxmlformats.org/officeDocument/2006/relationships/hyperlink" Target="https://pbs.twimg.com/media/EEIGqWaUYAEs1Dw.jpg" TargetMode="External" /><Relationship Id="rId661" Type="http://schemas.openxmlformats.org/officeDocument/2006/relationships/hyperlink" Target="https://pbs.twimg.com/media/EClT9VAXYAABt3y.jpg" TargetMode="External" /><Relationship Id="rId662" Type="http://schemas.openxmlformats.org/officeDocument/2006/relationships/hyperlink" Target="https://pbs.twimg.com/media/EDywTrwW4AEDQvr.png" TargetMode="External" /><Relationship Id="rId663" Type="http://schemas.openxmlformats.org/officeDocument/2006/relationships/hyperlink" Target="http://pbs.twimg.com/profile_images/672284754499076097/0GfLtvGS_normal.jpg" TargetMode="External" /><Relationship Id="rId664" Type="http://schemas.openxmlformats.org/officeDocument/2006/relationships/hyperlink" Target="http://pbs.twimg.com/profile_images/672284754499076097/0GfLtvGS_normal.jpg" TargetMode="External" /><Relationship Id="rId665" Type="http://schemas.openxmlformats.org/officeDocument/2006/relationships/hyperlink" Target="http://pbs.twimg.com/profile_images/672284754499076097/0GfLtvGS_normal.jpg" TargetMode="External" /><Relationship Id="rId666" Type="http://schemas.openxmlformats.org/officeDocument/2006/relationships/hyperlink" Target="http://pbs.twimg.com/profile_images/672284754499076097/0GfLtvGS_normal.jpg" TargetMode="External" /><Relationship Id="rId667" Type="http://schemas.openxmlformats.org/officeDocument/2006/relationships/hyperlink" Target="http://pbs.twimg.com/profile_images/672284754499076097/0GfLtvGS_normal.jpg" TargetMode="External" /><Relationship Id="rId668" Type="http://schemas.openxmlformats.org/officeDocument/2006/relationships/hyperlink" Target="https://pbs.twimg.com/ext_tw_video_thumb/1169686088895684609/pu/img/tv0LsN6TkXjzikDH.jpg" TargetMode="External" /><Relationship Id="rId669" Type="http://schemas.openxmlformats.org/officeDocument/2006/relationships/hyperlink" Target="https://pbs.twimg.com/media/EDz0rziXUAI5M4_.png" TargetMode="External" /><Relationship Id="rId670" Type="http://schemas.openxmlformats.org/officeDocument/2006/relationships/hyperlink" Target="http://pbs.twimg.com/profile_images/1119017262776770560/b0ghKk2c_normal.png" TargetMode="External" /><Relationship Id="rId671" Type="http://schemas.openxmlformats.org/officeDocument/2006/relationships/hyperlink" Target="https://pbs.twimg.com/media/EEIGqWaUYAEs1Dw.jpg" TargetMode="External" /><Relationship Id="rId672" Type="http://schemas.openxmlformats.org/officeDocument/2006/relationships/hyperlink" Target="http://pbs.twimg.com/profile_images/978374385533796352/L6O3bvoK_normal.jpg" TargetMode="External" /><Relationship Id="rId673" Type="http://schemas.openxmlformats.org/officeDocument/2006/relationships/hyperlink" Target="http://pbs.twimg.com/profile_images/1116800639198060549/sl3M3Xu5_normal.png" TargetMode="External" /><Relationship Id="rId674" Type="http://schemas.openxmlformats.org/officeDocument/2006/relationships/hyperlink" Target="http://pbs.twimg.com/profile_images/1116800639198060549/sl3M3Xu5_normal.png" TargetMode="External" /><Relationship Id="rId675" Type="http://schemas.openxmlformats.org/officeDocument/2006/relationships/hyperlink" Target="http://pbs.twimg.com/profile_images/1116800639198060549/sl3M3Xu5_normal.png" TargetMode="External" /><Relationship Id="rId676" Type="http://schemas.openxmlformats.org/officeDocument/2006/relationships/hyperlink" Target="http://pbs.twimg.com/profile_images/1116800639198060549/sl3M3Xu5_normal.png" TargetMode="External" /><Relationship Id="rId677" Type="http://schemas.openxmlformats.org/officeDocument/2006/relationships/hyperlink" Target="http://pbs.twimg.com/profile_images/1116800639198060549/sl3M3Xu5_normal.png" TargetMode="External" /><Relationship Id="rId678" Type="http://schemas.openxmlformats.org/officeDocument/2006/relationships/hyperlink" Target="http://pbs.twimg.com/profile_images/1116800639198060549/sl3M3Xu5_normal.png" TargetMode="External" /><Relationship Id="rId679" Type="http://schemas.openxmlformats.org/officeDocument/2006/relationships/hyperlink" Target="http://pbs.twimg.com/profile_images/1116800639198060549/sl3M3Xu5_normal.png" TargetMode="External" /><Relationship Id="rId680" Type="http://schemas.openxmlformats.org/officeDocument/2006/relationships/hyperlink" Target="http://pbs.twimg.com/profile_images/1116800639198060549/sl3M3Xu5_normal.png" TargetMode="External" /><Relationship Id="rId681" Type="http://schemas.openxmlformats.org/officeDocument/2006/relationships/hyperlink" Target="http://pbs.twimg.com/profile_images/1116800639198060549/sl3M3Xu5_normal.png" TargetMode="External" /><Relationship Id="rId682" Type="http://schemas.openxmlformats.org/officeDocument/2006/relationships/hyperlink" Target="http://pbs.twimg.com/profile_images/1119017262776770560/b0ghKk2c_normal.png" TargetMode="External" /><Relationship Id="rId683" Type="http://schemas.openxmlformats.org/officeDocument/2006/relationships/hyperlink" Target="http://pbs.twimg.com/profile_images/978374385533796352/L6O3bvoK_normal.jpg" TargetMode="External" /><Relationship Id="rId684" Type="http://schemas.openxmlformats.org/officeDocument/2006/relationships/hyperlink" Target="http://pbs.twimg.com/profile_images/978374385533796352/L6O3bvoK_normal.jpg" TargetMode="External" /><Relationship Id="rId685" Type="http://schemas.openxmlformats.org/officeDocument/2006/relationships/hyperlink" Target="http://pbs.twimg.com/profile_images/978374385533796352/L6O3bvoK_normal.jpg" TargetMode="External" /><Relationship Id="rId686" Type="http://schemas.openxmlformats.org/officeDocument/2006/relationships/hyperlink" Target="http://pbs.twimg.com/profile_images/1119017262776770560/b0ghKk2c_normal.png" TargetMode="External" /><Relationship Id="rId687" Type="http://schemas.openxmlformats.org/officeDocument/2006/relationships/hyperlink" Target="http://pbs.twimg.com/profile_images/829117894202007553/YJkhdijS_normal.jpg" TargetMode="External" /><Relationship Id="rId688" Type="http://schemas.openxmlformats.org/officeDocument/2006/relationships/hyperlink" Target="http://pbs.twimg.com/profile_images/1119017262776770560/b0ghKk2c_normal.png" TargetMode="External" /><Relationship Id="rId689" Type="http://schemas.openxmlformats.org/officeDocument/2006/relationships/hyperlink" Target="http://pbs.twimg.com/profile_images/1119017262776770560/b0ghKk2c_normal.png" TargetMode="External" /><Relationship Id="rId690" Type="http://schemas.openxmlformats.org/officeDocument/2006/relationships/hyperlink" Target="https://pbs.twimg.com/media/EFFJ0KGWwAUmKqp.png" TargetMode="External" /><Relationship Id="rId691" Type="http://schemas.openxmlformats.org/officeDocument/2006/relationships/hyperlink" Target="https://pbs.twimg.com/media/EFFJ0KGWwAUmKqp.png" TargetMode="External" /><Relationship Id="rId692" Type="http://schemas.openxmlformats.org/officeDocument/2006/relationships/hyperlink" Target="http://pbs.twimg.com/profile_images/1192803252678512640/kDhneF1R_normal.jpg" TargetMode="External" /><Relationship Id="rId693" Type="http://schemas.openxmlformats.org/officeDocument/2006/relationships/hyperlink" Target="http://pbs.twimg.com/profile_images/1192803252678512640/kDhneF1R_normal.jpg" TargetMode="External" /><Relationship Id="rId694" Type="http://schemas.openxmlformats.org/officeDocument/2006/relationships/hyperlink" Target="https://pbs.twimg.com/media/EFV8i2jXoAA7dJ3.jpg" TargetMode="External" /><Relationship Id="rId695" Type="http://schemas.openxmlformats.org/officeDocument/2006/relationships/hyperlink" Target="https://pbs.twimg.com/media/EFV7eroWsAAMWmf.jpg" TargetMode="External" /><Relationship Id="rId696" Type="http://schemas.openxmlformats.org/officeDocument/2006/relationships/hyperlink" Target="http://pbs.twimg.com/profile_images/697195172925304832/t5nik0jk_normal.jpg" TargetMode="External" /><Relationship Id="rId697" Type="http://schemas.openxmlformats.org/officeDocument/2006/relationships/hyperlink" Target="http://pbs.twimg.com/profile_images/697195172925304832/t5nik0jk_normal.jpg" TargetMode="External" /><Relationship Id="rId698" Type="http://schemas.openxmlformats.org/officeDocument/2006/relationships/hyperlink" Target="http://pbs.twimg.com/profile_images/697195172925304832/t5nik0jk_normal.jpg" TargetMode="External" /><Relationship Id="rId699" Type="http://schemas.openxmlformats.org/officeDocument/2006/relationships/hyperlink" Target="http://pbs.twimg.com/profile_images/697195172925304832/t5nik0jk_normal.jpg" TargetMode="External" /><Relationship Id="rId700" Type="http://schemas.openxmlformats.org/officeDocument/2006/relationships/hyperlink" Target="http://pbs.twimg.com/profile_images/697195172925304832/t5nik0jk_normal.jpg" TargetMode="External" /><Relationship Id="rId701" Type="http://schemas.openxmlformats.org/officeDocument/2006/relationships/hyperlink" Target="http://pbs.twimg.com/profile_images/697195172925304832/t5nik0jk_normal.jpg" TargetMode="External" /><Relationship Id="rId702" Type="http://schemas.openxmlformats.org/officeDocument/2006/relationships/hyperlink" Target="http://pbs.twimg.com/profile_images/697195172925304832/t5nik0jk_normal.jpg" TargetMode="External" /><Relationship Id="rId703" Type="http://schemas.openxmlformats.org/officeDocument/2006/relationships/hyperlink" Target="http://pbs.twimg.com/profile_images/1119017262776770560/b0ghKk2c_normal.png" TargetMode="External" /><Relationship Id="rId704" Type="http://schemas.openxmlformats.org/officeDocument/2006/relationships/hyperlink" Target="http://pbs.twimg.com/profile_images/976330524560994304/9neT-Xri_normal.jpg" TargetMode="External" /><Relationship Id="rId705" Type="http://schemas.openxmlformats.org/officeDocument/2006/relationships/hyperlink" Target="http://pbs.twimg.com/profile_images/1160128834982707202/f7ZULeeT_normal.jpg" TargetMode="External" /><Relationship Id="rId706" Type="http://schemas.openxmlformats.org/officeDocument/2006/relationships/hyperlink" Target="http://pbs.twimg.com/profile_images/1119017262776770560/b0ghKk2c_normal.png" TargetMode="External" /><Relationship Id="rId707" Type="http://schemas.openxmlformats.org/officeDocument/2006/relationships/hyperlink" Target="http://pbs.twimg.com/profile_images/976330524560994304/9neT-Xri_normal.jpg" TargetMode="External" /><Relationship Id="rId708" Type="http://schemas.openxmlformats.org/officeDocument/2006/relationships/hyperlink" Target="http://pbs.twimg.com/profile_images/1160128834982707202/f7ZULeeT_normal.jpg" TargetMode="External" /><Relationship Id="rId709" Type="http://schemas.openxmlformats.org/officeDocument/2006/relationships/hyperlink" Target="http://pbs.twimg.com/profile_images/1119017262776770560/b0ghKk2c_normal.png" TargetMode="External" /><Relationship Id="rId710" Type="http://schemas.openxmlformats.org/officeDocument/2006/relationships/hyperlink" Target="http://pbs.twimg.com/profile_images/1119017262776770560/b0ghKk2c_normal.png" TargetMode="External" /><Relationship Id="rId711" Type="http://schemas.openxmlformats.org/officeDocument/2006/relationships/hyperlink" Target="http://pbs.twimg.com/profile_images/976330524560994304/9neT-Xri_normal.jpg" TargetMode="External" /><Relationship Id="rId712" Type="http://schemas.openxmlformats.org/officeDocument/2006/relationships/hyperlink" Target="http://pbs.twimg.com/profile_images/1160128834982707202/f7ZULeeT_normal.jpg" TargetMode="External" /><Relationship Id="rId713" Type="http://schemas.openxmlformats.org/officeDocument/2006/relationships/hyperlink" Target="http://pbs.twimg.com/profile_images/1160128834982707202/f7ZULeeT_normal.jpg" TargetMode="External" /><Relationship Id="rId714" Type="http://schemas.openxmlformats.org/officeDocument/2006/relationships/hyperlink" Target="http://pbs.twimg.com/profile_images/1160128834982707202/f7ZULeeT_normal.jpg" TargetMode="External" /><Relationship Id="rId715" Type="http://schemas.openxmlformats.org/officeDocument/2006/relationships/hyperlink" Target="http://pbs.twimg.com/profile_images/1119017262776770560/b0ghKk2c_normal.png" TargetMode="External" /><Relationship Id="rId716" Type="http://schemas.openxmlformats.org/officeDocument/2006/relationships/hyperlink" Target="http://pbs.twimg.com/profile_images/1119017262776770560/b0ghKk2c_normal.png" TargetMode="External" /><Relationship Id="rId717" Type="http://schemas.openxmlformats.org/officeDocument/2006/relationships/hyperlink" Target="http://pbs.twimg.com/profile_images/976330524560994304/9neT-Xri_normal.jpg" TargetMode="External" /><Relationship Id="rId718" Type="http://schemas.openxmlformats.org/officeDocument/2006/relationships/hyperlink" Target="http://pbs.twimg.com/profile_images/976330524560994304/9neT-Xri_normal.jpg" TargetMode="External" /><Relationship Id="rId719" Type="http://schemas.openxmlformats.org/officeDocument/2006/relationships/hyperlink" Target="http://pbs.twimg.com/profile_images/1119017262776770560/b0ghKk2c_normal.png" TargetMode="External" /><Relationship Id="rId720" Type="http://schemas.openxmlformats.org/officeDocument/2006/relationships/hyperlink" Target="http://pbs.twimg.com/profile_images/1119017262776770560/b0ghKk2c_normal.png" TargetMode="External" /><Relationship Id="rId721" Type="http://schemas.openxmlformats.org/officeDocument/2006/relationships/hyperlink" Target="http://pbs.twimg.com/profile_images/981956002739179520/Hb6GpCT9_normal.jpg" TargetMode="External" /><Relationship Id="rId722" Type="http://schemas.openxmlformats.org/officeDocument/2006/relationships/hyperlink" Target="http://pbs.twimg.com/profile_images/981956002739179520/Hb6GpCT9_normal.jpg" TargetMode="External" /><Relationship Id="rId723" Type="http://schemas.openxmlformats.org/officeDocument/2006/relationships/hyperlink" Target="http://pbs.twimg.com/profile_images/981956002739179520/Hb6GpCT9_normal.jpg" TargetMode="External" /><Relationship Id="rId724" Type="http://schemas.openxmlformats.org/officeDocument/2006/relationships/hyperlink" Target="http://pbs.twimg.com/profile_images/981956002739179520/Hb6GpCT9_normal.jpg" TargetMode="External" /><Relationship Id="rId725" Type="http://schemas.openxmlformats.org/officeDocument/2006/relationships/hyperlink" Target="http://pbs.twimg.com/profile_images/981956002739179520/Hb6GpCT9_normal.jpg" TargetMode="External" /><Relationship Id="rId726" Type="http://schemas.openxmlformats.org/officeDocument/2006/relationships/hyperlink" Target="http://pbs.twimg.com/profile_images/981956002739179520/Hb6GpCT9_normal.jpg" TargetMode="External" /><Relationship Id="rId727" Type="http://schemas.openxmlformats.org/officeDocument/2006/relationships/hyperlink" Target="http://pbs.twimg.com/profile_images/981956002739179520/Hb6GpCT9_normal.jpg" TargetMode="External" /><Relationship Id="rId728" Type="http://schemas.openxmlformats.org/officeDocument/2006/relationships/hyperlink" Target="http://pbs.twimg.com/profile_images/981956002739179520/Hb6GpCT9_normal.jpg" TargetMode="External" /><Relationship Id="rId729" Type="http://schemas.openxmlformats.org/officeDocument/2006/relationships/hyperlink" Target="http://pbs.twimg.com/profile_images/981956002739179520/Hb6GpCT9_normal.jpg" TargetMode="External" /><Relationship Id="rId730" Type="http://schemas.openxmlformats.org/officeDocument/2006/relationships/hyperlink" Target="http://pbs.twimg.com/profile_images/981956002739179520/Hb6GpCT9_normal.jpg" TargetMode="External" /><Relationship Id="rId731" Type="http://schemas.openxmlformats.org/officeDocument/2006/relationships/hyperlink" Target="http://pbs.twimg.com/profile_images/981956002739179520/Hb6GpCT9_normal.jpg" TargetMode="External" /><Relationship Id="rId732" Type="http://schemas.openxmlformats.org/officeDocument/2006/relationships/hyperlink" Target="http://pbs.twimg.com/profile_images/981956002739179520/Hb6GpCT9_normal.jpg" TargetMode="External" /><Relationship Id="rId733" Type="http://schemas.openxmlformats.org/officeDocument/2006/relationships/hyperlink" Target="http://pbs.twimg.com/profile_images/981956002739179520/Hb6GpCT9_normal.jpg" TargetMode="External" /><Relationship Id="rId734" Type="http://schemas.openxmlformats.org/officeDocument/2006/relationships/hyperlink" Target="http://pbs.twimg.com/profile_images/981956002739179520/Hb6GpCT9_normal.jpg" TargetMode="External" /><Relationship Id="rId735" Type="http://schemas.openxmlformats.org/officeDocument/2006/relationships/hyperlink" Target="http://pbs.twimg.com/profile_images/981956002739179520/Hb6GpCT9_normal.jpg" TargetMode="External" /><Relationship Id="rId736" Type="http://schemas.openxmlformats.org/officeDocument/2006/relationships/hyperlink" Target="http://pbs.twimg.com/profile_images/981956002739179520/Hb6GpCT9_normal.jpg" TargetMode="External" /><Relationship Id="rId737" Type="http://schemas.openxmlformats.org/officeDocument/2006/relationships/hyperlink" Target="http://pbs.twimg.com/profile_images/981956002739179520/Hb6GpCT9_normal.jpg" TargetMode="External" /><Relationship Id="rId738" Type="http://schemas.openxmlformats.org/officeDocument/2006/relationships/hyperlink" Target="http://pbs.twimg.com/profile_images/981956002739179520/Hb6GpCT9_normal.jpg" TargetMode="External" /><Relationship Id="rId739" Type="http://schemas.openxmlformats.org/officeDocument/2006/relationships/hyperlink" Target="http://pbs.twimg.com/profile_images/981956002739179520/Hb6GpCT9_normal.jpg" TargetMode="External" /><Relationship Id="rId740" Type="http://schemas.openxmlformats.org/officeDocument/2006/relationships/hyperlink" Target="http://pbs.twimg.com/profile_images/981956002739179520/Hb6GpCT9_normal.jpg" TargetMode="External" /><Relationship Id="rId741" Type="http://schemas.openxmlformats.org/officeDocument/2006/relationships/hyperlink" Target="http://pbs.twimg.com/profile_images/981956002739179520/Hb6GpCT9_normal.jpg" TargetMode="External" /><Relationship Id="rId742" Type="http://schemas.openxmlformats.org/officeDocument/2006/relationships/hyperlink" Target="http://pbs.twimg.com/profile_images/981956002739179520/Hb6GpCT9_normal.jpg" TargetMode="External" /><Relationship Id="rId743" Type="http://schemas.openxmlformats.org/officeDocument/2006/relationships/hyperlink" Target="https://pbs.twimg.com/media/EClT9VAXYAABt3y.jpg" TargetMode="External" /><Relationship Id="rId744" Type="http://schemas.openxmlformats.org/officeDocument/2006/relationships/hyperlink" Target="http://pbs.twimg.com/profile_images/1164317021884096513/3c2haRRg_normal.jpg" TargetMode="External" /><Relationship Id="rId745" Type="http://schemas.openxmlformats.org/officeDocument/2006/relationships/hyperlink" Target="http://pbs.twimg.com/profile_images/672284754499076097/0GfLtvGS_normal.jpg" TargetMode="External" /><Relationship Id="rId746" Type="http://schemas.openxmlformats.org/officeDocument/2006/relationships/hyperlink" Target="http://pbs.twimg.com/profile_images/672284754499076097/0GfLtvGS_normal.jpg" TargetMode="External" /><Relationship Id="rId747" Type="http://schemas.openxmlformats.org/officeDocument/2006/relationships/hyperlink" Target="https://pbs.twimg.com/ext_tw_video_thumb/1169686088895684609/pu/img/tv0LsN6TkXjzikDH.jpg" TargetMode="External" /><Relationship Id="rId748" Type="http://schemas.openxmlformats.org/officeDocument/2006/relationships/hyperlink" Target="https://pbs.twimg.com/ext_tw_video_thumb/1169686088895684609/pu/img/tv0LsN6TkXjzikDH.jpg" TargetMode="External" /><Relationship Id="rId749" Type="http://schemas.openxmlformats.org/officeDocument/2006/relationships/hyperlink" Target="https://pbs.twimg.com/ext_tw_video_thumb/1169686088895684609/pu/img/tv0LsN6TkXjzikDH.jpg" TargetMode="External" /><Relationship Id="rId750" Type="http://schemas.openxmlformats.org/officeDocument/2006/relationships/hyperlink" Target="https://pbs.twimg.com/media/EDz0rziXUAI5M4_.png" TargetMode="External" /><Relationship Id="rId751" Type="http://schemas.openxmlformats.org/officeDocument/2006/relationships/hyperlink" Target="https://pbs.twimg.com/media/EDz0rziXUAI5M4_.png" TargetMode="External" /><Relationship Id="rId752" Type="http://schemas.openxmlformats.org/officeDocument/2006/relationships/hyperlink" Target="https://pbs.twimg.com/media/EDz0rziXUAI5M4_.png" TargetMode="External" /><Relationship Id="rId753" Type="http://schemas.openxmlformats.org/officeDocument/2006/relationships/hyperlink" Target="http://pbs.twimg.com/profile_images/1119017262776770560/b0ghKk2c_normal.png" TargetMode="External" /><Relationship Id="rId754" Type="http://schemas.openxmlformats.org/officeDocument/2006/relationships/hyperlink" Target="https://pbs.twimg.com/media/EEIGqWaUYAEs1Dw.jpg" TargetMode="External" /><Relationship Id="rId755" Type="http://schemas.openxmlformats.org/officeDocument/2006/relationships/hyperlink" Target="https://pbs.twimg.com/media/EEIGqWaUYAEs1Dw.jpg" TargetMode="External" /><Relationship Id="rId756" Type="http://schemas.openxmlformats.org/officeDocument/2006/relationships/hyperlink" Target="https://pbs.twimg.com/media/EEIGqWaUYAEs1Dw.jpg" TargetMode="External" /><Relationship Id="rId757" Type="http://schemas.openxmlformats.org/officeDocument/2006/relationships/hyperlink" Target="http://pbs.twimg.com/profile_images/1119017262776770560/b0ghKk2c_normal.png" TargetMode="External" /><Relationship Id="rId758" Type="http://schemas.openxmlformats.org/officeDocument/2006/relationships/hyperlink" Target="http://pbs.twimg.com/profile_images/1119017262776770560/b0ghKk2c_normal.png" TargetMode="External" /><Relationship Id="rId759" Type="http://schemas.openxmlformats.org/officeDocument/2006/relationships/hyperlink" Target="http://pbs.twimg.com/profile_images/1119017262776770560/b0ghKk2c_normal.png" TargetMode="External" /><Relationship Id="rId760" Type="http://schemas.openxmlformats.org/officeDocument/2006/relationships/hyperlink" Target="https://pbs.twimg.com/media/EFFJ0KGWwAUmKqp.png" TargetMode="External" /><Relationship Id="rId761" Type="http://schemas.openxmlformats.org/officeDocument/2006/relationships/hyperlink" Target="https://pbs.twimg.com/media/EFFJ0KGWwAUmKqp.png" TargetMode="External" /><Relationship Id="rId762" Type="http://schemas.openxmlformats.org/officeDocument/2006/relationships/hyperlink" Target="https://pbs.twimg.com/media/EFFJ0KGWwAUmKqp.png" TargetMode="External" /><Relationship Id="rId763" Type="http://schemas.openxmlformats.org/officeDocument/2006/relationships/hyperlink" Target="https://pbs.twimg.com/media/EFV7eroWsAAMWmf.jpg" TargetMode="External" /><Relationship Id="rId764" Type="http://schemas.openxmlformats.org/officeDocument/2006/relationships/hyperlink" Target="https://pbs.twimg.com/media/EFV7eroWsAAMWmf.jpg" TargetMode="External" /><Relationship Id="rId765" Type="http://schemas.openxmlformats.org/officeDocument/2006/relationships/hyperlink" Target="https://pbs.twimg.com/media/EFV7eroWsAAMWmf.jpg" TargetMode="External" /><Relationship Id="rId766" Type="http://schemas.openxmlformats.org/officeDocument/2006/relationships/hyperlink" Target="https://pbs.twimg.com/ext_tw_video_thumb/1179764460589850624/pu/img/OE9W9ULJEklDWcaZ.jpg" TargetMode="External" /><Relationship Id="rId767" Type="http://schemas.openxmlformats.org/officeDocument/2006/relationships/hyperlink" Target="https://pbs.twimg.com/ext_tw_video_thumb/1179764460589850624/pu/img/OE9W9ULJEklDWcaZ.jpg" TargetMode="External" /><Relationship Id="rId768" Type="http://schemas.openxmlformats.org/officeDocument/2006/relationships/hyperlink" Target="https://pbs.twimg.com/ext_tw_video_thumb/1179764460589850624/pu/img/OE9W9ULJEklDWcaZ.jpg" TargetMode="External" /><Relationship Id="rId769" Type="http://schemas.openxmlformats.org/officeDocument/2006/relationships/hyperlink" Target="http://pbs.twimg.com/profile_images/1119017262776770560/b0ghKk2c_normal.png" TargetMode="External" /><Relationship Id="rId770" Type="http://schemas.openxmlformats.org/officeDocument/2006/relationships/hyperlink" Target="http://pbs.twimg.com/profile_images/1119017262776770560/b0ghKk2c_normal.png" TargetMode="External" /><Relationship Id="rId771" Type="http://schemas.openxmlformats.org/officeDocument/2006/relationships/hyperlink" Target="http://pbs.twimg.com/profile_images/1119017262776770560/b0ghKk2c_normal.png" TargetMode="External" /><Relationship Id="rId772" Type="http://schemas.openxmlformats.org/officeDocument/2006/relationships/hyperlink" Target="http://pbs.twimg.com/profile_images/1119017262776770560/b0ghKk2c_normal.png" TargetMode="External" /><Relationship Id="rId773" Type="http://schemas.openxmlformats.org/officeDocument/2006/relationships/hyperlink" Target="http://pbs.twimg.com/profile_images/981956002739179520/Hb6GpCT9_normal.jpg" TargetMode="External" /><Relationship Id="rId774" Type="http://schemas.openxmlformats.org/officeDocument/2006/relationships/hyperlink" Target="https://pbs.twimg.com/media/EClT9VAXYAABt3y.jpg" TargetMode="External" /><Relationship Id="rId775" Type="http://schemas.openxmlformats.org/officeDocument/2006/relationships/hyperlink" Target="http://pbs.twimg.com/profile_images/1164317021884096513/3c2haRRg_normal.jpg" TargetMode="External" /><Relationship Id="rId776" Type="http://schemas.openxmlformats.org/officeDocument/2006/relationships/hyperlink" Target="http://pbs.twimg.com/profile_images/1164317021884096513/3c2haRRg_normal.jpg" TargetMode="External" /><Relationship Id="rId777" Type="http://schemas.openxmlformats.org/officeDocument/2006/relationships/hyperlink" Target="https://pbs.twimg.com/media/EDywTrwW4AEDQvr.png" TargetMode="External" /><Relationship Id="rId778" Type="http://schemas.openxmlformats.org/officeDocument/2006/relationships/hyperlink" Target="http://pbs.twimg.com/profile_images/1164317021884096513/3c2haRRg_normal.jpg" TargetMode="External" /><Relationship Id="rId779" Type="http://schemas.openxmlformats.org/officeDocument/2006/relationships/hyperlink" Target="https://pbs.twimg.com/media/EEyTdpvU8AAF1xv.jpg" TargetMode="External" /><Relationship Id="rId780" Type="http://schemas.openxmlformats.org/officeDocument/2006/relationships/hyperlink" Target="https://pbs.twimg.com/media/EFV8i2jXoAA7dJ3.jpg" TargetMode="External" /><Relationship Id="rId781" Type="http://schemas.openxmlformats.org/officeDocument/2006/relationships/hyperlink" Target="https://pbs.twimg.com/ext_tw_video_thumb/1179753804243316736/pu/img/ZUkN-RZW80Odb_mN.jpg" TargetMode="External" /><Relationship Id="rId782" Type="http://schemas.openxmlformats.org/officeDocument/2006/relationships/hyperlink" Target="http://pbs.twimg.com/profile_images/672284754499076097/0GfLtvGS_normal.jpg" TargetMode="External" /><Relationship Id="rId783" Type="http://schemas.openxmlformats.org/officeDocument/2006/relationships/hyperlink" Target="http://pbs.twimg.com/profile_images/672284754499076097/0GfLtvGS_normal.jpg" TargetMode="External" /><Relationship Id="rId784" Type="http://schemas.openxmlformats.org/officeDocument/2006/relationships/hyperlink" Target="http://pbs.twimg.com/profile_images/672284754499076097/0GfLtvGS_normal.jpg" TargetMode="External" /><Relationship Id="rId785" Type="http://schemas.openxmlformats.org/officeDocument/2006/relationships/hyperlink" Target="http://pbs.twimg.com/profile_images/672284754499076097/0GfLtvGS_normal.jpg" TargetMode="External" /><Relationship Id="rId786" Type="http://schemas.openxmlformats.org/officeDocument/2006/relationships/hyperlink" Target="http://pbs.twimg.com/profile_images/672284754499076097/0GfLtvGS_normal.jpg" TargetMode="External" /><Relationship Id="rId787" Type="http://schemas.openxmlformats.org/officeDocument/2006/relationships/hyperlink" Target="http://pbs.twimg.com/profile_images/672284754499076097/0GfLtvGS_normal.jpg" TargetMode="External" /><Relationship Id="rId788" Type="http://schemas.openxmlformats.org/officeDocument/2006/relationships/hyperlink" Target="http://pbs.twimg.com/profile_images/672284754499076097/0GfLtvGS_normal.jpg" TargetMode="External" /><Relationship Id="rId789" Type="http://schemas.openxmlformats.org/officeDocument/2006/relationships/hyperlink" Target="http://pbs.twimg.com/profile_images/672284754499076097/0GfLtvGS_normal.jpg" TargetMode="External" /><Relationship Id="rId790" Type="http://schemas.openxmlformats.org/officeDocument/2006/relationships/hyperlink" Target="http://pbs.twimg.com/profile_images/672284754499076097/0GfLtvGS_normal.jpg" TargetMode="External" /><Relationship Id="rId791" Type="http://schemas.openxmlformats.org/officeDocument/2006/relationships/hyperlink" Target="http://pbs.twimg.com/profile_images/672284754499076097/0GfLtvGS_normal.jpg" TargetMode="External" /><Relationship Id="rId792" Type="http://schemas.openxmlformats.org/officeDocument/2006/relationships/hyperlink" Target="http://pbs.twimg.com/profile_images/672284754499076097/0GfLtvGS_normal.jpg" TargetMode="External" /><Relationship Id="rId793" Type="http://schemas.openxmlformats.org/officeDocument/2006/relationships/hyperlink" Target="http://pbs.twimg.com/profile_images/672284754499076097/0GfLtvGS_normal.jpg" TargetMode="External" /><Relationship Id="rId794" Type="http://schemas.openxmlformats.org/officeDocument/2006/relationships/hyperlink" Target="http://pbs.twimg.com/profile_images/672284754499076097/0GfLtvGS_normal.jpg" TargetMode="External" /><Relationship Id="rId795" Type="http://schemas.openxmlformats.org/officeDocument/2006/relationships/hyperlink" Target="http://pbs.twimg.com/profile_images/672284754499076097/0GfLtvGS_normal.jpg" TargetMode="External" /><Relationship Id="rId796" Type="http://schemas.openxmlformats.org/officeDocument/2006/relationships/hyperlink" Target="http://pbs.twimg.com/profile_images/672284754499076097/0GfLtvGS_normal.jpg" TargetMode="External" /><Relationship Id="rId797" Type="http://schemas.openxmlformats.org/officeDocument/2006/relationships/hyperlink" Target="http://pbs.twimg.com/profile_images/672284754499076097/0GfLtvGS_normal.jpg" TargetMode="External" /><Relationship Id="rId798" Type="http://schemas.openxmlformats.org/officeDocument/2006/relationships/hyperlink" Target="http://pbs.twimg.com/profile_images/672284754499076097/0GfLtvGS_normal.jpg" TargetMode="External" /><Relationship Id="rId799" Type="http://schemas.openxmlformats.org/officeDocument/2006/relationships/hyperlink" Target="https://pbs.twimg.com/media/EF_aavwU0AAGIzU.jpg" TargetMode="External" /><Relationship Id="rId800" Type="http://schemas.openxmlformats.org/officeDocument/2006/relationships/hyperlink" Target="http://pbs.twimg.com/profile_images/981956002739179520/Hb6GpCT9_normal.jpg" TargetMode="External" /><Relationship Id="rId801" Type="http://schemas.openxmlformats.org/officeDocument/2006/relationships/hyperlink" Target="http://pbs.twimg.com/profile_images/981956002739179520/Hb6GpCT9_normal.jpg" TargetMode="External" /><Relationship Id="rId802" Type="http://schemas.openxmlformats.org/officeDocument/2006/relationships/hyperlink" Target="http://pbs.twimg.com/profile_images/981956002739179520/Hb6GpCT9_normal.jpg" TargetMode="External" /><Relationship Id="rId803" Type="http://schemas.openxmlformats.org/officeDocument/2006/relationships/hyperlink" Target="http://pbs.twimg.com/profile_images/981956002739179520/Hb6GpCT9_normal.jpg" TargetMode="External" /><Relationship Id="rId804" Type="http://schemas.openxmlformats.org/officeDocument/2006/relationships/hyperlink" Target="http://pbs.twimg.com/profile_images/981956002739179520/Hb6GpCT9_normal.jpg" TargetMode="External" /><Relationship Id="rId805" Type="http://schemas.openxmlformats.org/officeDocument/2006/relationships/hyperlink" Target="http://pbs.twimg.com/profile_images/981956002739179520/Hb6GpCT9_normal.jpg" TargetMode="External" /><Relationship Id="rId806" Type="http://schemas.openxmlformats.org/officeDocument/2006/relationships/hyperlink" Target="https://pbs.twimg.com/media/EClT9VAXYAABt3y.jpg" TargetMode="External" /><Relationship Id="rId807" Type="http://schemas.openxmlformats.org/officeDocument/2006/relationships/hyperlink" Target="http://pbs.twimg.com/profile_images/1164317021884096513/3c2haRRg_normal.jpg" TargetMode="External" /><Relationship Id="rId808" Type="http://schemas.openxmlformats.org/officeDocument/2006/relationships/hyperlink" Target="http://pbs.twimg.com/profile_images/1164317021884096513/3c2haRRg_normal.jpg" TargetMode="External" /><Relationship Id="rId809" Type="http://schemas.openxmlformats.org/officeDocument/2006/relationships/hyperlink" Target="https://pbs.twimg.com/media/EDywTrwW4AEDQvr.png" TargetMode="External" /><Relationship Id="rId810" Type="http://schemas.openxmlformats.org/officeDocument/2006/relationships/hyperlink" Target="http://pbs.twimg.com/profile_images/1164317021884096513/3c2haRRg_normal.jpg" TargetMode="External" /><Relationship Id="rId811" Type="http://schemas.openxmlformats.org/officeDocument/2006/relationships/hyperlink" Target="https://pbs.twimg.com/media/EEyTdpvU8AAF1xv.jpg" TargetMode="External" /><Relationship Id="rId812" Type="http://schemas.openxmlformats.org/officeDocument/2006/relationships/hyperlink" Target="https://pbs.twimg.com/media/EFV8i2jXoAA7dJ3.jpg" TargetMode="External" /><Relationship Id="rId813" Type="http://schemas.openxmlformats.org/officeDocument/2006/relationships/hyperlink" Target="http://pbs.twimg.com/profile_images/1164317021884096513/3c2haRRg_normal.jpg" TargetMode="External" /><Relationship Id="rId814" Type="http://schemas.openxmlformats.org/officeDocument/2006/relationships/hyperlink" Target="https://pbs.twimg.com/ext_tw_video_thumb/1179753804243316736/pu/img/ZUkN-RZW80Odb_mN.jpg" TargetMode="External" /><Relationship Id="rId815" Type="http://schemas.openxmlformats.org/officeDocument/2006/relationships/hyperlink" Target="http://pbs.twimg.com/profile_images/981956002739179520/Hb6GpCT9_normal.jpg" TargetMode="External" /><Relationship Id="rId816" Type="http://schemas.openxmlformats.org/officeDocument/2006/relationships/hyperlink" Target="http://pbs.twimg.com/profile_images/981956002739179520/Hb6GpCT9_normal.jpg" TargetMode="External" /><Relationship Id="rId817" Type="http://schemas.openxmlformats.org/officeDocument/2006/relationships/hyperlink" Target="http://pbs.twimg.com/profile_images/981956002739179520/Hb6GpCT9_normal.jpg" TargetMode="External" /><Relationship Id="rId818" Type="http://schemas.openxmlformats.org/officeDocument/2006/relationships/hyperlink" Target="http://pbs.twimg.com/profile_images/981956002739179520/Hb6GpCT9_normal.jpg" TargetMode="External" /><Relationship Id="rId819" Type="http://schemas.openxmlformats.org/officeDocument/2006/relationships/hyperlink" Target="http://pbs.twimg.com/profile_images/981956002739179520/Hb6GpCT9_normal.jpg" TargetMode="External" /><Relationship Id="rId820" Type="http://schemas.openxmlformats.org/officeDocument/2006/relationships/hyperlink" Target="http://pbs.twimg.com/profile_images/981956002739179520/Hb6GpCT9_normal.jpg" TargetMode="External" /><Relationship Id="rId821" Type="http://schemas.openxmlformats.org/officeDocument/2006/relationships/hyperlink" Target="http://pbs.twimg.com/profile_images/981956002739179520/Hb6GpCT9_normal.jpg" TargetMode="External" /><Relationship Id="rId822" Type="http://schemas.openxmlformats.org/officeDocument/2006/relationships/hyperlink" Target="http://pbs.twimg.com/profile_images/981956002739179520/Hb6GpCT9_normal.jpg" TargetMode="External" /><Relationship Id="rId823" Type="http://schemas.openxmlformats.org/officeDocument/2006/relationships/hyperlink" Target="http://pbs.twimg.com/profile_images/981956002739179520/Hb6GpCT9_normal.jpg" TargetMode="External" /><Relationship Id="rId824" Type="http://schemas.openxmlformats.org/officeDocument/2006/relationships/hyperlink" Target="http://pbs.twimg.com/profile_images/981956002739179520/Hb6GpCT9_normal.jpg" TargetMode="External" /><Relationship Id="rId825" Type="http://schemas.openxmlformats.org/officeDocument/2006/relationships/hyperlink" Target="http://pbs.twimg.com/profile_images/981956002739179520/Hb6GpCT9_normal.jpg" TargetMode="External" /><Relationship Id="rId826" Type="http://schemas.openxmlformats.org/officeDocument/2006/relationships/hyperlink" Target="https://pbs.twimg.com/amplify_video_thumb/811644749069357058/img/oDDXpAKLs9sMllNK.jpg" TargetMode="External" /><Relationship Id="rId827" Type="http://schemas.openxmlformats.org/officeDocument/2006/relationships/hyperlink" Target="https://pbs.twimg.com/amplify_video_thumb/811644749069357058/img/oDDXpAKLs9sMllNK.jpg" TargetMode="External" /><Relationship Id="rId828" Type="http://schemas.openxmlformats.org/officeDocument/2006/relationships/hyperlink" Target="https://pbs.twimg.com/amplify_video_thumb/811644749069357058/img/oDDXpAKLs9sMllNK.jpg" TargetMode="External" /><Relationship Id="rId829" Type="http://schemas.openxmlformats.org/officeDocument/2006/relationships/hyperlink" Target="http://pbs.twimg.com/profile_images/1145195333972090880/f9pS-mQF_normal.jpg" TargetMode="External" /><Relationship Id="rId830" Type="http://schemas.openxmlformats.org/officeDocument/2006/relationships/hyperlink" Target="http://pbs.twimg.com/profile_images/1082899332733460481/D3C5WdXo_normal.jpg" TargetMode="External" /><Relationship Id="rId831" Type="http://schemas.openxmlformats.org/officeDocument/2006/relationships/hyperlink" Target="http://pbs.twimg.com/profile_images/1098326869257175040/MWGZJaWQ_normal.jpg" TargetMode="External" /><Relationship Id="rId832" Type="http://schemas.openxmlformats.org/officeDocument/2006/relationships/hyperlink" Target="http://pbs.twimg.com/profile_images/620011370440970240/SgZWb8mr_normal.jpg" TargetMode="External" /><Relationship Id="rId833" Type="http://schemas.openxmlformats.org/officeDocument/2006/relationships/hyperlink" Target="http://pbs.twimg.com/profile_images/1163885911471509504/otv1Uzx6_normal.jpg" TargetMode="External" /><Relationship Id="rId834" Type="http://schemas.openxmlformats.org/officeDocument/2006/relationships/hyperlink" Target="http://pbs.twimg.com/profile_images/1176627194539499525/5Mf0NMdG_normal.jpg" TargetMode="External" /><Relationship Id="rId835" Type="http://schemas.openxmlformats.org/officeDocument/2006/relationships/hyperlink" Target="http://pbs.twimg.com/profile_images/1189565327472021508/FqC5RZGB_normal.jpg" TargetMode="External" /><Relationship Id="rId836" Type="http://schemas.openxmlformats.org/officeDocument/2006/relationships/hyperlink" Target="http://pbs.twimg.com/profile_images/1189565327472021508/FqC5RZGB_normal.jpg" TargetMode="External" /><Relationship Id="rId837" Type="http://schemas.openxmlformats.org/officeDocument/2006/relationships/hyperlink" Target="http://pbs.twimg.com/profile_images/1189565327472021508/FqC5RZGB_normal.jpg" TargetMode="External" /><Relationship Id="rId838" Type="http://schemas.openxmlformats.org/officeDocument/2006/relationships/hyperlink" Target="http://pbs.twimg.com/profile_images/1131427062999396352/K8mRmuLs_normal.jpg" TargetMode="External" /><Relationship Id="rId839" Type="http://schemas.openxmlformats.org/officeDocument/2006/relationships/hyperlink" Target="http://pbs.twimg.com/profile_images/1178302688758550529/onoCMQVK_normal.jpg" TargetMode="External" /><Relationship Id="rId840" Type="http://schemas.openxmlformats.org/officeDocument/2006/relationships/hyperlink" Target="http://pbs.twimg.com/profile_images/1181460935812104192/Suu9UqGC_normal.jpg" TargetMode="External" /><Relationship Id="rId841" Type="http://schemas.openxmlformats.org/officeDocument/2006/relationships/hyperlink" Target="http://pbs.twimg.com/profile_images/534388380402855936/qgSAMg_w_normal.jpeg" TargetMode="External" /><Relationship Id="rId842" Type="http://schemas.openxmlformats.org/officeDocument/2006/relationships/hyperlink" Target="http://pbs.twimg.com/profile_images/534388380402855936/qgSAMg_w_normal.jpeg" TargetMode="External" /><Relationship Id="rId843" Type="http://schemas.openxmlformats.org/officeDocument/2006/relationships/hyperlink" Target="http://pbs.twimg.com/profile_images/534388380402855936/qgSAMg_w_normal.jpeg" TargetMode="External" /><Relationship Id="rId844" Type="http://schemas.openxmlformats.org/officeDocument/2006/relationships/hyperlink" Target="http://pbs.twimg.com/profile_images/1114898884742901762/z7Wz2XR3_normal.jpg" TargetMode="External" /><Relationship Id="rId845" Type="http://schemas.openxmlformats.org/officeDocument/2006/relationships/hyperlink" Target="http://pbs.twimg.com/profile_images/1114898884742901762/z7Wz2XR3_normal.jpg" TargetMode="External" /><Relationship Id="rId846" Type="http://schemas.openxmlformats.org/officeDocument/2006/relationships/hyperlink" Target="http://pbs.twimg.com/profile_images/1114898884742901762/z7Wz2XR3_normal.jpg" TargetMode="External" /><Relationship Id="rId847" Type="http://schemas.openxmlformats.org/officeDocument/2006/relationships/hyperlink" Target="http://pbs.twimg.com/profile_images/1189632208111308802/h09ZJFOT_normal.jpg" TargetMode="External" /><Relationship Id="rId848" Type="http://schemas.openxmlformats.org/officeDocument/2006/relationships/hyperlink" Target="http://pbs.twimg.com/profile_images/1103361364007907328/CsI-oCur_normal.jpg" TargetMode="External" /><Relationship Id="rId849" Type="http://schemas.openxmlformats.org/officeDocument/2006/relationships/hyperlink" Target="http://pbs.twimg.com/profile_images/1166748760405348352/jGO6Yqfh_normal.jpg" TargetMode="External" /><Relationship Id="rId850" Type="http://schemas.openxmlformats.org/officeDocument/2006/relationships/hyperlink" Target="http://pbs.twimg.com/profile_images/1154866084006248454/g_Uv4gmU_normal.jpg" TargetMode="External" /><Relationship Id="rId851" Type="http://schemas.openxmlformats.org/officeDocument/2006/relationships/hyperlink" Target="http://pbs.twimg.com/profile_images/1080562577082527744/R2rt_i50_normal.jpg" TargetMode="External" /><Relationship Id="rId852" Type="http://schemas.openxmlformats.org/officeDocument/2006/relationships/hyperlink" Target="http://pbs.twimg.com/profile_images/378800000527954250/8fafbb8ae32236ab5349ff6f54dbc9e6_normal.jpeg" TargetMode="External" /><Relationship Id="rId853" Type="http://schemas.openxmlformats.org/officeDocument/2006/relationships/hyperlink" Target="http://pbs.twimg.com/profile_images/1029735311058718721/dXEd80bb_normal.jpg" TargetMode="External" /><Relationship Id="rId854" Type="http://schemas.openxmlformats.org/officeDocument/2006/relationships/hyperlink" Target="http://pbs.twimg.com/profile_images/1004784103479218181/Hb22divN_normal.jpg" TargetMode="External" /><Relationship Id="rId855" Type="http://schemas.openxmlformats.org/officeDocument/2006/relationships/hyperlink" Target="http://pbs.twimg.com/profile_images/1156819763525541888/9McqmTGj_normal.jpg" TargetMode="External" /><Relationship Id="rId856" Type="http://schemas.openxmlformats.org/officeDocument/2006/relationships/hyperlink" Target="http://pbs.twimg.com/profile_images/1075429951757869056/mUKC1ot9_normal.jpg" TargetMode="External" /><Relationship Id="rId857" Type="http://schemas.openxmlformats.org/officeDocument/2006/relationships/hyperlink" Target="http://pbs.twimg.com/profile_images/1075429951757869056/mUKC1ot9_normal.jpg" TargetMode="External" /><Relationship Id="rId858" Type="http://schemas.openxmlformats.org/officeDocument/2006/relationships/hyperlink" Target="http://pbs.twimg.com/profile_images/1054387673526345730/3rQO3Evv_normal.jpg" TargetMode="External" /><Relationship Id="rId859" Type="http://schemas.openxmlformats.org/officeDocument/2006/relationships/hyperlink" Target="http://pbs.twimg.com/profile_images/1131114261940449280/8_8X32aL_normal.png" TargetMode="External" /><Relationship Id="rId860" Type="http://schemas.openxmlformats.org/officeDocument/2006/relationships/hyperlink" Target="http://pbs.twimg.com/profile_images/1088369887754383360/B8lguPBS_normal.jpg" TargetMode="External" /><Relationship Id="rId861" Type="http://schemas.openxmlformats.org/officeDocument/2006/relationships/hyperlink" Target="http://pbs.twimg.com/profile_images/849722194745860096/Cu3C1Bf5_normal.jpg" TargetMode="External" /><Relationship Id="rId862" Type="http://schemas.openxmlformats.org/officeDocument/2006/relationships/hyperlink" Target="http://pbs.twimg.com/profile_images/652312324292739072/cjFc_mPq_normal.jpg" TargetMode="External" /><Relationship Id="rId863" Type="http://schemas.openxmlformats.org/officeDocument/2006/relationships/hyperlink" Target="http://pbs.twimg.com/profile_images/652312324292739072/cjFc_mPq_normal.jpg" TargetMode="External" /><Relationship Id="rId864" Type="http://schemas.openxmlformats.org/officeDocument/2006/relationships/hyperlink" Target="http://pbs.twimg.com/profile_images/652312324292739072/cjFc_mPq_normal.jpg" TargetMode="External" /><Relationship Id="rId865" Type="http://schemas.openxmlformats.org/officeDocument/2006/relationships/hyperlink" Target="http://pbs.twimg.com/profile_images/1179010149035335680/94oGLjvH_normal.jpg" TargetMode="External" /><Relationship Id="rId866" Type="http://schemas.openxmlformats.org/officeDocument/2006/relationships/hyperlink" Target="http://pbs.twimg.com/profile_images/1160182820695941121/yLeckn0q_normal.jpg" TargetMode="External" /><Relationship Id="rId867" Type="http://schemas.openxmlformats.org/officeDocument/2006/relationships/hyperlink" Target="http://pbs.twimg.com/profile_images/1160182820695941121/yLeckn0q_normal.jpg" TargetMode="External" /><Relationship Id="rId868" Type="http://schemas.openxmlformats.org/officeDocument/2006/relationships/hyperlink" Target="http://pbs.twimg.com/profile_images/941660590589620225/K8qTe9MT_normal.jpg" TargetMode="External" /><Relationship Id="rId869" Type="http://schemas.openxmlformats.org/officeDocument/2006/relationships/hyperlink" Target="http://pbs.twimg.com/profile_images/376115582/orlando_2009_100_normal.JPG" TargetMode="External" /><Relationship Id="rId870" Type="http://schemas.openxmlformats.org/officeDocument/2006/relationships/hyperlink" Target="http://pbs.twimg.com/profile_images/376115582/orlando_2009_100_normal.JPG" TargetMode="External" /><Relationship Id="rId871" Type="http://schemas.openxmlformats.org/officeDocument/2006/relationships/hyperlink" Target="http://pbs.twimg.com/profile_images/376115582/orlando_2009_100_normal.JPG" TargetMode="External" /><Relationship Id="rId872" Type="http://schemas.openxmlformats.org/officeDocument/2006/relationships/hyperlink" Target="https://pbs.twimg.com/tweet_video_thumb/EFLQPjOXUAAhClT.jpg" TargetMode="External" /><Relationship Id="rId873" Type="http://schemas.openxmlformats.org/officeDocument/2006/relationships/hyperlink" Target="https://pbs.twimg.com/tweet_video_thumb/EFLQPjOXUAAhClT.jpg" TargetMode="External" /><Relationship Id="rId874" Type="http://schemas.openxmlformats.org/officeDocument/2006/relationships/hyperlink" Target="http://pbs.twimg.com/profile_images/968880480962654209/rwV32z_t_normal.jpg" TargetMode="External" /><Relationship Id="rId875" Type="http://schemas.openxmlformats.org/officeDocument/2006/relationships/hyperlink" Target="http://pbs.twimg.com/profile_images/3178159097/bd3994c7837df60377379ab26e18238e_normal.jpeg" TargetMode="External" /><Relationship Id="rId876" Type="http://schemas.openxmlformats.org/officeDocument/2006/relationships/hyperlink" Target="http://pbs.twimg.com/profile_images/1172061130635776000/oDXQAhAL_normal.jpg" TargetMode="External" /><Relationship Id="rId877" Type="http://schemas.openxmlformats.org/officeDocument/2006/relationships/hyperlink" Target="http://pbs.twimg.com/profile_images/1189943328269320195/ThxANKGw_normal.jpg" TargetMode="External" /><Relationship Id="rId878" Type="http://schemas.openxmlformats.org/officeDocument/2006/relationships/hyperlink" Target="http://pbs.twimg.com/profile_images/928217202238672896/60ZqSzMt_normal.jpg" TargetMode="External" /><Relationship Id="rId879" Type="http://schemas.openxmlformats.org/officeDocument/2006/relationships/hyperlink" Target="http://pbs.twimg.com/profile_images/1109502906535997440/orWWyMCm_normal.jpg" TargetMode="External" /><Relationship Id="rId880" Type="http://schemas.openxmlformats.org/officeDocument/2006/relationships/hyperlink" Target="http://pbs.twimg.com/profile_images/1388813989/IMG_0481_normal.jpg" TargetMode="External" /><Relationship Id="rId881" Type="http://schemas.openxmlformats.org/officeDocument/2006/relationships/hyperlink" Target="http://pbs.twimg.com/profile_images/1106755207118114816/qYIeerlA_normal.jpg" TargetMode="External" /><Relationship Id="rId882" Type="http://schemas.openxmlformats.org/officeDocument/2006/relationships/hyperlink" Target="http://pbs.twimg.com/profile_images/378800000509926956/fb52756cc89f8e1ff4ef9a2b2c3f41f0_normal.jpeg" TargetMode="External" /><Relationship Id="rId883" Type="http://schemas.openxmlformats.org/officeDocument/2006/relationships/hyperlink" Target="http://pbs.twimg.com/profile_images/1133003926943490048/DtgH0bm1_normal.png" TargetMode="External" /><Relationship Id="rId884" Type="http://schemas.openxmlformats.org/officeDocument/2006/relationships/hyperlink" Target="http://pbs.twimg.com/profile_images/1183502383491338241/-mS3mMx0_normal.jpg" TargetMode="External" /><Relationship Id="rId885" Type="http://schemas.openxmlformats.org/officeDocument/2006/relationships/hyperlink" Target="http://pbs.twimg.com/profile_images/1012078768012210176/rMTurRwL_normal.jpg" TargetMode="External" /><Relationship Id="rId886" Type="http://schemas.openxmlformats.org/officeDocument/2006/relationships/hyperlink" Target="http://pbs.twimg.com/profile_images/1189241426380345345/MlI9cjou_normal.jpg" TargetMode="External" /><Relationship Id="rId887" Type="http://schemas.openxmlformats.org/officeDocument/2006/relationships/hyperlink" Target="http://pbs.twimg.com/profile_images/868429673008693248/yLh-Kr-Y_normal.jpg" TargetMode="External" /><Relationship Id="rId888" Type="http://schemas.openxmlformats.org/officeDocument/2006/relationships/hyperlink" Target="https://pbs.twimg.com/ext_tw_video_thumb/1176241964598976512/pu/img/2MEKABx4DS9q7rhN.jpg" TargetMode="External" /><Relationship Id="rId889" Type="http://schemas.openxmlformats.org/officeDocument/2006/relationships/hyperlink" Target="https://pbs.twimg.com/media/EFKGWuNU4AAQh1B.jpg" TargetMode="External" /><Relationship Id="rId890" Type="http://schemas.openxmlformats.org/officeDocument/2006/relationships/hyperlink" Target="http://pbs.twimg.com/profile_images/1146066544134221824/34e2jQRf_normal.png" TargetMode="External" /><Relationship Id="rId891" Type="http://schemas.openxmlformats.org/officeDocument/2006/relationships/hyperlink" Target="https://pbs.twimg.com/media/EIQl2X9U8AILCej.jpg" TargetMode="External" /><Relationship Id="rId892" Type="http://schemas.openxmlformats.org/officeDocument/2006/relationships/hyperlink" Target="http://pbs.twimg.com/profile_images/2450433607/image_normal.jpg" TargetMode="External" /><Relationship Id="rId893" Type="http://schemas.openxmlformats.org/officeDocument/2006/relationships/hyperlink" Target="http://pbs.twimg.com/profile_images/2450433607/image_normal.jpg" TargetMode="External" /><Relationship Id="rId894" Type="http://schemas.openxmlformats.org/officeDocument/2006/relationships/hyperlink" Target="https://pbs.twimg.com/ext_tw_video_thumb/1176241964598976512/pu/img/2MEKABx4DS9q7rhN.jpg" TargetMode="External" /><Relationship Id="rId895" Type="http://schemas.openxmlformats.org/officeDocument/2006/relationships/hyperlink" Target="http://pbs.twimg.com/profile_images/2450433607/image_normal.jpg" TargetMode="External" /><Relationship Id="rId896" Type="http://schemas.openxmlformats.org/officeDocument/2006/relationships/hyperlink" Target="http://pbs.twimg.com/profile_images/2450433607/image_normal.jpg" TargetMode="External" /><Relationship Id="rId897" Type="http://schemas.openxmlformats.org/officeDocument/2006/relationships/hyperlink" Target="http://pbs.twimg.com/profile_images/2450433607/image_normal.jpg" TargetMode="External" /><Relationship Id="rId898" Type="http://schemas.openxmlformats.org/officeDocument/2006/relationships/hyperlink" Target="http://pbs.twimg.com/profile_images/2450433607/image_normal.jpg" TargetMode="External" /><Relationship Id="rId899" Type="http://schemas.openxmlformats.org/officeDocument/2006/relationships/hyperlink" Target="http://pbs.twimg.com/profile_images/2450433607/image_normal.jpg" TargetMode="External" /><Relationship Id="rId900" Type="http://schemas.openxmlformats.org/officeDocument/2006/relationships/hyperlink" Target="http://pbs.twimg.com/profile_images/578194464453308416/sMl5EGvh_normal.jpeg" TargetMode="External" /><Relationship Id="rId901" Type="http://schemas.openxmlformats.org/officeDocument/2006/relationships/hyperlink" Target="http://pbs.twimg.com/profile_images/578194464453308416/sMl5EGvh_normal.jpeg" TargetMode="External" /><Relationship Id="rId902" Type="http://schemas.openxmlformats.org/officeDocument/2006/relationships/hyperlink" Target="http://pbs.twimg.com/profile_images/578194464453308416/sMl5EGvh_normal.jpeg" TargetMode="External" /><Relationship Id="rId903" Type="http://schemas.openxmlformats.org/officeDocument/2006/relationships/hyperlink" Target="https://twitter.com/#!/stevieareuokay/status/1168634892772663297" TargetMode="External" /><Relationship Id="rId904" Type="http://schemas.openxmlformats.org/officeDocument/2006/relationships/hyperlink" Target="https://twitter.com/#!/stevieareuokay/status/1168639207818039296" TargetMode="External" /><Relationship Id="rId905" Type="http://schemas.openxmlformats.org/officeDocument/2006/relationships/hyperlink" Target="https://twitter.com/#!/stevieareuokay/status/1168634892772663297" TargetMode="External" /><Relationship Id="rId906" Type="http://schemas.openxmlformats.org/officeDocument/2006/relationships/hyperlink" Target="https://twitter.com/#!/stevieareuokay/status/1168639207818039296" TargetMode="External" /><Relationship Id="rId907" Type="http://schemas.openxmlformats.org/officeDocument/2006/relationships/hyperlink" Target="https://twitter.com/#!/mollypeckler/status/1169364120144973824" TargetMode="External" /><Relationship Id="rId908" Type="http://schemas.openxmlformats.org/officeDocument/2006/relationships/hyperlink" Target="https://twitter.com/#!/mollypeckler/status/1169364120144973824" TargetMode="External" /><Relationship Id="rId909" Type="http://schemas.openxmlformats.org/officeDocument/2006/relationships/hyperlink" Target="https://twitter.com/#!/daymanforever/status/1169371381093556224" TargetMode="External" /><Relationship Id="rId910" Type="http://schemas.openxmlformats.org/officeDocument/2006/relationships/hyperlink" Target="https://twitter.com/#!/daymanforever/status/1169371381093556224" TargetMode="External" /><Relationship Id="rId911" Type="http://schemas.openxmlformats.org/officeDocument/2006/relationships/hyperlink" Target="https://twitter.com/#!/daymanforever/status/1169371381093556224" TargetMode="External" /><Relationship Id="rId912" Type="http://schemas.openxmlformats.org/officeDocument/2006/relationships/hyperlink" Target="https://twitter.com/#!/daymanforever/status/1169371381093556224" TargetMode="External" /><Relationship Id="rId913" Type="http://schemas.openxmlformats.org/officeDocument/2006/relationships/hyperlink" Target="https://twitter.com/#!/pier__pizza/status/1169496249050906624" TargetMode="External" /><Relationship Id="rId914" Type="http://schemas.openxmlformats.org/officeDocument/2006/relationships/hyperlink" Target="https://twitter.com/#!/pier__pizza/status/1169496249050906624" TargetMode="External" /><Relationship Id="rId915" Type="http://schemas.openxmlformats.org/officeDocument/2006/relationships/hyperlink" Target="https://twitter.com/#!/courtneyblewis/status/1169550832095944704" TargetMode="External" /><Relationship Id="rId916" Type="http://schemas.openxmlformats.org/officeDocument/2006/relationships/hyperlink" Target="https://twitter.com/#!/themrreynolds/status/1169625531521933312" TargetMode="External" /><Relationship Id="rId917" Type="http://schemas.openxmlformats.org/officeDocument/2006/relationships/hyperlink" Target="https://twitter.com/#!/themrreynolds/status/1169625531521933312" TargetMode="External" /><Relationship Id="rId918" Type="http://schemas.openxmlformats.org/officeDocument/2006/relationships/hyperlink" Target="https://twitter.com/#!/themrreynolds/status/1169625531521933312" TargetMode="External" /><Relationship Id="rId919" Type="http://schemas.openxmlformats.org/officeDocument/2006/relationships/hyperlink" Target="https://twitter.com/#!/themrreynolds/status/1169625531521933312" TargetMode="External" /><Relationship Id="rId920" Type="http://schemas.openxmlformats.org/officeDocument/2006/relationships/hyperlink" Target="https://twitter.com/#!/themrreynolds/status/1169625531521933312" TargetMode="External" /><Relationship Id="rId921" Type="http://schemas.openxmlformats.org/officeDocument/2006/relationships/hyperlink" Target="https://twitter.com/#!/javierhasse/status/1169689409412894720" TargetMode="External" /><Relationship Id="rId922" Type="http://schemas.openxmlformats.org/officeDocument/2006/relationships/hyperlink" Target="https://twitter.com/#!/bzcannabis/status/1169690030870339588" TargetMode="External" /><Relationship Id="rId923" Type="http://schemas.openxmlformats.org/officeDocument/2006/relationships/hyperlink" Target="https://twitter.com/#!/javierhasse/status/1169689409412894720" TargetMode="External" /><Relationship Id="rId924" Type="http://schemas.openxmlformats.org/officeDocument/2006/relationships/hyperlink" Target="https://twitter.com/#!/javierhasse/status/1169689409412894720" TargetMode="External" /><Relationship Id="rId925" Type="http://schemas.openxmlformats.org/officeDocument/2006/relationships/hyperlink" Target="https://twitter.com/#!/javierhasse/status/1169689409412894720" TargetMode="External" /><Relationship Id="rId926" Type="http://schemas.openxmlformats.org/officeDocument/2006/relationships/hyperlink" Target="https://twitter.com/#!/bzcannabis/status/1169690030870339588" TargetMode="External" /><Relationship Id="rId927" Type="http://schemas.openxmlformats.org/officeDocument/2006/relationships/hyperlink" Target="https://twitter.com/#!/k122n/status/1169991350147846150" TargetMode="External" /><Relationship Id="rId928" Type="http://schemas.openxmlformats.org/officeDocument/2006/relationships/hyperlink" Target="https://twitter.com/#!/k122n/status/1169991350147846150" TargetMode="External" /><Relationship Id="rId929" Type="http://schemas.openxmlformats.org/officeDocument/2006/relationships/hyperlink" Target="https://twitter.com/#!/k122n/status/1169991350147846150" TargetMode="External" /><Relationship Id="rId930" Type="http://schemas.openxmlformats.org/officeDocument/2006/relationships/hyperlink" Target="https://twitter.com/#!/k122n/status/1169991350147846150" TargetMode="External" /><Relationship Id="rId931" Type="http://schemas.openxmlformats.org/officeDocument/2006/relationships/hyperlink" Target="https://twitter.com/#!/tanveerkalo/status/1170037562355912704" TargetMode="External" /><Relationship Id="rId932" Type="http://schemas.openxmlformats.org/officeDocument/2006/relationships/hyperlink" Target="https://twitter.com/#!/tanveerkalo/status/1170037562355912704" TargetMode="External" /><Relationship Id="rId933" Type="http://schemas.openxmlformats.org/officeDocument/2006/relationships/hyperlink" Target="https://twitter.com/#!/tanveerkalo/status/1170037562355912704" TargetMode="External" /><Relationship Id="rId934" Type="http://schemas.openxmlformats.org/officeDocument/2006/relationships/hyperlink" Target="https://twitter.com/#!/anirvan/status/1170734540811362308" TargetMode="External" /><Relationship Id="rId935" Type="http://schemas.openxmlformats.org/officeDocument/2006/relationships/hyperlink" Target="https://twitter.com/#!/anirvan/status/1170734540811362308" TargetMode="External" /><Relationship Id="rId936" Type="http://schemas.openxmlformats.org/officeDocument/2006/relationships/hyperlink" Target="https://twitter.com/#!/anirvan/status/1170734540811362308" TargetMode="External" /><Relationship Id="rId937" Type="http://schemas.openxmlformats.org/officeDocument/2006/relationships/hyperlink" Target="https://twitter.com/#!/saadaonline/status/1170036465545469953" TargetMode="External" /><Relationship Id="rId938" Type="http://schemas.openxmlformats.org/officeDocument/2006/relationships/hyperlink" Target="https://twitter.com/#!/saadaonline/status/1170036465545469953" TargetMode="External" /><Relationship Id="rId939" Type="http://schemas.openxmlformats.org/officeDocument/2006/relationships/hyperlink" Target="https://twitter.com/#!/seti_x_/status/1170119581609783296" TargetMode="External" /><Relationship Id="rId940" Type="http://schemas.openxmlformats.org/officeDocument/2006/relationships/hyperlink" Target="https://twitter.com/#!/mimosaishere/status/1170734884903632898" TargetMode="External" /><Relationship Id="rId941" Type="http://schemas.openxmlformats.org/officeDocument/2006/relationships/hyperlink" Target="https://twitter.com/#!/mimosaishere/status/1170734884903632898" TargetMode="External" /><Relationship Id="rId942" Type="http://schemas.openxmlformats.org/officeDocument/2006/relationships/hyperlink" Target="https://twitter.com/#!/mimosaishere/status/1170734884903632898" TargetMode="External" /><Relationship Id="rId943" Type="http://schemas.openxmlformats.org/officeDocument/2006/relationships/hyperlink" Target="https://twitter.com/#!/yeomaine/status/1171177800725909511" TargetMode="External" /><Relationship Id="rId944" Type="http://schemas.openxmlformats.org/officeDocument/2006/relationships/hyperlink" Target="https://twitter.com/#!/yeomaine/status/1171177800725909511" TargetMode="External" /><Relationship Id="rId945" Type="http://schemas.openxmlformats.org/officeDocument/2006/relationships/hyperlink" Target="https://twitter.com/#!/yeomaine/status/1171177800725909511" TargetMode="External" /><Relationship Id="rId946" Type="http://schemas.openxmlformats.org/officeDocument/2006/relationships/hyperlink" Target="https://twitter.com/#!/yeomaine/status/1171177800725909511" TargetMode="External" /><Relationship Id="rId947" Type="http://schemas.openxmlformats.org/officeDocument/2006/relationships/hyperlink" Target="https://twitter.com/#!/robbinsgroupllc/status/1169368138523144192" TargetMode="External" /><Relationship Id="rId948" Type="http://schemas.openxmlformats.org/officeDocument/2006/relationships/hyperlink" Target="https://twitter.com/#!/robbinsgroupllc/status/1169368138523144192" TargetMode="External" /><Relationship Id="rId949" Type="http://schemas.openxmlformats.org/officeDocument/2006/relationships/hyperlink" Target="https://twitter.com/#!/robbinsgroupllc/status/1171177918409478144" TargetMode="External" /><Relationship Id="rId950" Type="http://schemas.openxmlformats.org/officeDocument/2006/relationships/hyperlink" Target="https://twitter.com/#!/robbinsgroupllc/status/1171177918409478144" TargetMode="External" /><Relationship Id="rId951" Type="http://schemas.openxmlformats.org/officeDocument/2006/relationships/hyperlink" Target="https://twitter.com/#!/willemneus/status/1172262206072938496" TargetMode="External" /><Relationship Id="rId952" Type="http://schemas.openxmlformats.org/officeDocument/2006/relationships/hyperlink" Target="https://twitter.com/#!/willemneus/status/1172262206072938496" TargetMode="External" /><Relationship Id="rId953" Type="http://schemas.openxmlformats.org/officeDocument/2006/relationships/hyperlink" Target="https://twitter.com/#!/gpchlorinator/status/1172467741669961728" TargetMode="External" /><Relationship Id="rId954" Type="http://schemas.openxmlformats.org/officeDocument/2006/relationships/hyperlink" Target="https://twitter.com/#!/seti_x_/status/1170119581609783296" TargetMode="External" /><Relationship Id="rId955" Type="http://schemas.openxmlformats.org/officeDocument/2006/relationships/hyperlink" Target="https://twitter.com/#!/gpchlorinator/status/1172467741669961728" TargetMode="External" /><Relationship Id="rId956" Type="http://schemas.openxmlformats.org/officeDocument/2006/relationships/hyperlink" Target="https://twitter.com/#!/gpchlorinator/status/1172467741669961728" TargetMode="External" /><Relationship Id="rId957" Type="http://schemas.openxmlformats.org/officeDocument/2006/relationships/hyperlink" Target="https://twitter.com/#!/im_your_kid/status/1169192085489979392" TargetMode="External" /><Relationship Id="rId958" Type="http://schemas.openxmlformats.org/officeDocument/2006/relationships/hyperlink" Target="https://twitter.com/#!/im_your_kid/status/1170594570716905472" TargetMode="External" /><Relationship Id="rId959" Type="http://schemas.openxmlformats.org/officeDocument/2006/relationships/hyperlink" Target="https://twitter.com/#!/im_your_kid/status/1173476044017262593" TargetMode="External" /><Relationship Id="rId960" Type="http://schemas.openxmlformats.org/officeDocument/2006/relationships/hyperlink" Target="https://twitter.com/#!/im_your_kid/status/1174636908007190528" TargetMode="External" /><Relationship Id="rId961" Type="http://schemas.openxmlformats.org/officeDocument/2006/relationships/hyperlink" Target="https://twitter.com/#!/b4f35a2a51f34e1/status/1174730650185805829" TargetMode="External" /><Relationship Id="rId962" Type="http://schemas.openxmlformats.org/officeDocument/2006/relationships/hyperlink" Target="https://twitter.com/#!/b4f35a2a51f34e1/status/1174730650185805829" TargetMode="External" /><Relationship Id="rId963" Type="http://schemas.openxmlformats.org/officeDocument/2006/relationships/hyperlink" Target="https://twitter.com/#!/dvsblast/status/1174880308145152000" TargetMode="External" /><Relationship Id="rId964" Type="http://schemas.openxmlformats.org/officeDocument/2006/relationships/hyperlink" Target="https://twitter.com/#!/faceofbass/status/1174922940061634562" TargetMode="External" /><Relationship Id="rId965" Type="http://schemas.openxmlformats.org/officeDocument/2006/relationships/hyperlink" Target="https://twitter.com/#!/faceofbass/status/1174925730058096641" TargetMode="External" /><Relationship Id="rId966" Type="http://schemas.openxmlformats.org/officeDocument/2006/relationships/hyperlink" Target="https://twitter.com/#!/faceofbass/status/1174922940061634562" TargetMode="External" /><Relationship Id="rId967" Type="http://schemas.openxmlformats.org/officeDocument/2006/relationships/hyperlink" Target="https://twitter.com/#!/faceofbass/status/1174925730058096641" TargetMode="External" /><Relationship Id="rId968" Type="http://schemas.openxmlformats.org/officeDocument/2006/relationships/hyperlink" Target="https://twitter.com/#!/faceofbass/status/1174953480777158656" TargetMode="External" /><Relationship Id="rId969" Type="http://schemas.openxmlformats.org/officeDocument/2006/relationships/hyperlink" Target="https://twitter.com/#!/andrewsteven/status/1175313060355039234" TargetMode="External" /><Relationship Id="rId970" Type="http://schemas.openxmlformats.org/officeDocument/2006/relationships/hyperlink" Target="https://twitter.com/#!/modemmex/status/1176227577318522880" TargetMode="External" /><Relationship Id="rId971" Type="http://schemas.openxmlformats.org/officeDocument/2006/relationships/hyperlink" Target="https://twitter.com/#!/kelly_petch/status/1176229050299191296" TargetMode="External" /><Relationship Id="rId972" Type="http://schemas.openxmlformats.org/officeDocument/2006/relationships/hyperlink" Target="https://twitter.com/#!/nathzjason110/status/1176242276974104577" TargetMode="External" /><Relationship Id="rId973" Type="http://schemas.openxmlformats.org/officeDocument/2006/relationships/hyperlink" Target="https://twitter.com/#!/artsupport10/status/1176242338328272897" TargetMode="External" /><Relationship Id="rId974" Type="http://schemas.openxmlformats.org/officeDocument/2006/relationships/hyperlink" Target="https://twitter.com/#!/estherlamarr/status/1176242339821621248" TargetMode="External" /><Relationship Id="rId975" Type="http://schemas.openxmlformats.org/officeDocument/2006/relationships/hyperlink" Target="https://twitter.com/#!/daniel_oladipo7/status/1176242428199784449" TargetMode="External" /><Relationship Id="rId976" Type="http://schemas.openxmlformats.org/officeDocument/2006/relationships/hyperlink" Target="https://twitter.com/#!/prestoneli2/status/1176242438882627589" TargetMode="External" /><Relationship Id="rId977" Type="http://schemas.openxmlformats.org/officeDocument/2006/relationships/hyperlink" Target="https://twitter.com/#!/pikachuevie/status/1176242566070587392" TargetMode="External" /><Relationship Id="rId978" Type="http://schemas.openxmlformats.org/officeDocument/2006/relationships/hyperlink" Target="https://twitter.com/#!/knimbis/status/1176242616364486656" TargetMode="External" /><Relationship Id="rId979" Type="http://schemas.openxmlformats.org/officeDocument/2006/relationships/hyperlink" Target="https://twitter.com/#!/jamie1km/status/1176242629513830400" TargetMode="External" /><Relationship Id="rId980" Type="http://schemas.openxmlformats.org/officeDocument/2006/relationships/hyperlink" Target="https://twitter.com/#!/schnizzzle/status/1176242885441671169" TargetMode="External" /><Relationship Id="rId981" Type="http://schemas.openxmlformats.org/officeDocument/2006/relationships/hyperlink" Target="https://twitter.com/#!/johnjohnboy721/status/1176243246135201793" TargetMode="External" /><Relationship Id="rId982" Type="http://schemas.openxmlformats.org/officeDocument/2006/relationships/hyperlink" Target="https://twitter.com/#!/johnjohnboy721/status/1176243246135201793" TargetMode="External" /><Relationship Id="rId983" Type="http://schemas.openxmlformats.org/officeDocument/2006/relationships/hyperlink" Target="https://twitter.com/#!/johnjohnboy721/status/1176243246135201793" TargetMode="External" /><Relationship Id="rId984" Type="http://schemas.openxmlformats.org/officeDocument/2006/relationships/hyperlink" Target="https://twitter.com/#!/goombata/status/1176243294482980866" TargetMode="External" /><Relationship Id="rId985" Type="http://schemas.openxmlformats.org/officeDocument/2006/relationships/hyperlink" Target="https://twitter.com/#!/anticlmax1/status/1176243313516732418" TargetMode="External" /><Relationship Id="rId986" Type="http://schemas.openxmlformats.org/officeDocument/2006/relationships/hyperlink" Target="https://twitter.com/#!/anticlmax1/status/1176243313516732418" TargetMode="External" /><Relationship Id="rId987" Type="http://schemas.openxmlformats.org/officeDocument/2006/relationships/hyperlink" Target="https://twitter.com/#!/anticlmax1/status/1176243313516732418" TargetMode="External" /><Relationship Id="rId988" Type="http://schemas.openxmlformats.org/officeDocument/2006/relationships/hyperlink" Target="https://twitter.com/#!/christellmarjo/status/1176243365425360896" TargetMode="External" /><Relationship Id="rId989" Type="http://schemas.openxmlformats.org/officeDocument/2006/relationships/hyperlink" Target="https://twitter.com/#!/katerickey5/status/1176243381338394625" TargetMode="External" /><Relationship Id="rId990" Type="http://schemas.openxmlformats.org/officeDocument/2006/relationships/hyperlink" Target="https://twitter.com/#!/goob_irl/status/1176243526205607936" TargetMode="External" /><Relationship Id="rId991" Type="http://schemas.openxmlformats.org/officeDocument/2006/relationships/hyperlink" Target="https://twitter.com/#!/nalabear420/status/1176243697320517633" TargetMode="External" /><Relationship Id="rId992" Type="http://schemas.openxmlformats.org/officeDocument/2006/relationships/hyperlink" Target="https://twitter.com/#!/queenleclerc/status/1176243738169020417" TargetMode="External" /><Relationship Id="rId993" Type="http://schemas.openxmlformats.org/officeDocument/2006/relationships/hyperlink" Target="https://twitter.com/#!/jamesmcewan2016/status/1176243502612701187" TargetMode="External" /><Relationship Id="rId994" Type="http://schemas.openxmlformats.org/officeDocument/2006/relationships/hyperlink" Target="https://twitter.com/#!/jamesmcewan2016/status/1176243502612701187" TargetMode="External" /><Relationship Id="rId995" Type="http://schemas.openxmlformats.org/officeDocument/2006/relationships/hyperlink" Target="https://twitter.com/#!/jamesmcewan2016/status/1176243502612701187" TargetMode="External" /><Relationship Id="rId996" Type="http://schemas.openxmlformats.org/officeDocument/2006/relationships/hyperlink" Target="https://twitter.com/#!/the_jenr/status/1176243801301704704" TargetMode="External" /><Relationship Id="rId997" Type="http://schemas.openxmlformats.org/officeDocument/2006/relationships/hyperlink" Target="https://twitter.com/#!/the_jenr/status/1176243801301704704" TargetMode="External" /><Relationship Id="rId998" Type="http://schemas.openxmlformats.org/officeDocument/2006/relationships/hyperlink" Target="https://twitter.com/#!/the_jenr/status/1176243801301704704" TargetMode="External" /><Relationship Id="rId999" Type="http://schemas.openxmlformats.org/officeDocument/2006/relationships/hyperlink" Target="https://twitter.com/#!/the_jenr/status/1176243801301704704" TargetMode="External" /><Relationship Id="rId1000" Type="http://schemas.openxmlformats.org/officeDocument/2006/relationships/hyperlink" Target="https://twitter.com/#!/cookhm81/status/1176243964636274690" TargetMode="External" /><Relationship Id="rId1001" Type="http://schemas.openxmlformats.org/officeDocument/2006/relationships/hyperlink" Target="https://twitter.com/#!/javierlavadogo1/status/1176244301698871298" TargetMode="External" /><Relationship Id="rId1002" Type="http://schemas.openxmlformats.org/officeDocument/2006/relationships/hyperlink" Target="https://twitter.com/#!/bluedragon97216/status/1176244683321688064" TargetMode="External" /><Relationship Id="rId1003" Type="http://schemas.openxmlformats.org/officeDocument/2006/relationships/hyperlink" Target="https://twitter.com/#!/vito_c_a/status/1176244781099507714" TargetMode="External" /><Relationship Id="rId1004" Type="http://schemas.openxmlformats.org/officeDocument/2006/relationships/hyperlink" Target="https://twitter.com/#!/rociosan1303/status/1176244944341630977" TargetMode="External" /><Relationship Id="rId1005" Type="http://schemas.openxmlformats.org/officeDocument/2006/relationships/hyperlink" Target="https://twitter.com/#!/lalo1979/status/1176246153286959104" TargetMode="External" /><Relationship Id="rId1006" Type="http://schemas.openxmlformats.org/officeDocument/2006/relationships/hyperlink" Target="https://twitter.com/#!/le_mortel_noir/status/1176246510062854144" TargetMode="External" /><Relationship Id="rId1007" Type="http://schemas.openxmlformats.org/officeDocument/2006/relationships/hyperlink" Target="https://twitter.com/#!/starladyqvill/status/1176246898346340352" TargetMode="External" /><Relationship Id="rId1008" Type="http://schemas.openxmlformats.org/officeDocument/2006/relationships/hyperlink" Target="https://twitter.com/#!/titanprime8/status/1176247059734659072" TargetMode="External" /><Relationship Id="rId1009" Type="http://schemas.openxmlformats.org/officeDocument/2006/relationships/hyperlink" Target="https://twitter.com/#!/orgmastron/status/1176247631372324864" TargetMode="External" /><Relationship Id="rId1010" Type="http://schemas.openxmlformats.org/officeDocument/2006/relationships/hyperlink" Target="https://twitter.com/#!/rudy__phelps/status/1176247705582129153" TargetMode="External" /><Relationship Id="rId1011" Type="http://schemas.openxmlformats.org/officeDocument/2006/relationships/hyperlink" Target="https://twitter.com/#!/jessenr42502751/status/1176247792961912832" TargetMode="External" /><Relationship Id="rId1012" Type="http://schemas.openxmlformats.org/officeDocument/2006/relationships/hyperlink" Target="https://twitter.com/#!/dominikharb1/status/1176248263604756480" TargetMode="External" /><Relationship Id="rId1013" Type="http://schemas.openxmlformats.org/officeDocument/2006/relationships/hyperlink" Target="https://twitter.com/#!/dominikharb1/status/1176248263604756480" TargetMode="External" /><Relationship Id="rId1014" Type="http://schemas.openxmlformats.org/officeDocument/2006/relationships/hyperlink" Target="https://twitter.com/#!/dominikharb1/status/1176248263604756480" TargetMode="External" /><Relationship Id="rId1015" Type="http://schemas.openxmlformats.org/officeDocument/2006/relationships/hyperlink" Target="https://twitter.com/#!/mariotardon/status/1176248741894000641" TargetMode="External" /><Relationship Id="rId1016" Type="http://schemas.openxmlformats.org/officeDocument/2006/relationships/hyperlink" Target="https://twitter.com/#!/keekokhan/status/1176248886098194432" TargetMode="External" /><Relationship Id="rId1017" Type="http://schemas.openxmlformats.org/officeDocument/2006/relationships/hyperlink" Target="https://twitter.com/#!/theamazingniko/status/1176249727240851457" TargetMode="External" /><Relationship Id="rId1018" Type="http://schemas.openxmlformats.org/officeDocument/2006/relationships/hyperlink" Target="https://twitter.com/#!/stemmy2/status/1176249785927553024" TargetMode="External" /><Relationship Id="rId1019" Type="http://schemas.openxmlformats.org/officeDocument/2006/relationships/hyperlink" Target="https://twitter.com/#!/kazv27/status/1176250262794788864" TargetMode="External" /><Relationship Id="rId1020" Type="http://schemas.openxmlformats.org/officeDocument/2006/relationships/hyperlink" Target="https://twitter.com/#!/ljs214/status/1176250426829590528" TargetMode="External" /><Relationship Id="rId1021" Type="http://schemas.openxmlformats.org/officeDocument/2006/relationships/hyperlink" Target="https://twitter.com/#!/fairywitchgirl/status/1176251506837921792" TargetMode="External" /><Relationship Id="rId1022" Type="http://schemas.openxmlformats.org/officeDocument/2006/relationships/hyperlink" Target="https://twitter.com/#!/drocktrot/status/1176251737629515777" TargetMode="External" /><Relationship Id="rId1023" Type="http://schemas.openxmlformats.org/officeDocument/2006/relationships/hyperlink" Target="https://twitter.com/#!/blasnavara/status/1176251757825069056" TargetMode="External" /><Relationship Id="rId1024" Type="http://schemas.openxmlformats.org/officeDocument/2006/relationships/hyperlink" Target="https://twitter.com/#!/iamdavidalves/status/1176251858546900992" TargetMode="External" /><Relationship Id="rId1025" Type="http://schemas.openxmlformats.org/officeDocument/2006/relationships/hyperlink" Target="https://twitter.com/#!/cru182/status/1176254683058327552" TargetMode="External" /><Relationship Id="rId1026" Type="http://schemas.openxmlformats.org/officeDocument/2006/relationships/hyperlink" Target="https://twitter.com/#!/lilyshelp1/status/1176255317732200451" TargetMode="External" /><Relationship Id="rId1027" Type="http://schemas.openxmlformats.org/officeDocument/2006/relationships/hyperlink" Target="https://twitter.com/#!/lilyshelp1/status/1176255317732200451" TargetMode="External" /><Relationship Id="rId1028" Type="http://schemas.openxmlformats.org/officeDocument/2006/relationships/hyperlink" Target="https://twitter.com/#!/lilyshelp1/status/1176255317732200451" TargetMode="External" /><Relationship Id="rId1029" Type="http://schemas.openxmlformats.org/officeDocument/2006/relationships/hyperlink" Target="https://twitter.com/#!/cotyfour0/status/1176255758582919169" TargetMode="External" /><Relationship Id="rId1030" Type="http://schemas.openxmlformats.org/officeDocument/2006/relationships/hyperlink" Target="https://twitter.com/#!/humanxtrashcan/status/1176256394992861184" TargetMode="External" /><Relationship Id="rId1031" Type="http://schemas.openxmlformats.org/officeDocument/2006/relationships/hyperlink" Target="https://twitter.com/#!/redwood87/status/1176264521951993858" TargetMode="External" /><Relationship Id="rId1032" Type="http://schemas.openxmlformats.org/officeDocument/2006/relationships/hyperlink" Target="https://twitter.com/#!/tamika44135676/status/1176265111360552960" TargetMode="External" /><Relationship Id="rId1033" Type="http://schemas.openxmlformats.org/officeDocument/2006/relationships/hyperlink" Target="https://twitter.com/#!/tamika44135676/status/1176265111360552960" TargetMode="External" /><Relationship Id="rId1034" Type="http://schemas.openxmlformats.org/officeDocument/2006/relationships/hyperlink" Target="https://twitter.com/#!/tamika44135676/status/1176265111360552960" TargetMode="External" /><Relationship Id="rId1035" Type="http://schemas.openxmlformats.org/officeDocument/2006/relationships/hyperlink" Target="https://twitter.com/#!/captnoobiepants/status/1176266961157857283" TargetMode="External" /><Relationship Id="rId1036" Type="http://schemas.openxmlformats.org/officeDocument/2006/relationships/hyperlink" Target="https://twitter.com/#!/zoesaldanafanp/status/1176195134893043716" TargetMode="External" /><Relationship Id="rId1037" Type="http://schemas.openxmlformats.org/officeDocument/2006/relationships/hyperlink" Target="https://twitter.com/#!/zoesaldanafanp/status/1176269085774090245" TargetMode="External" /><Relationship Id="rId1038" Type="http://schemas.openxmlformats.org/officeDocument/2006/relationships/hyperlink" Target="https://twitter.com/#!/joserivera613/status/1176271075103166469" TargetMode="External" /><Relationship Id="rId1039" Type="http://schemas.openxmlformats.org/officeDocument/2006/relationships/hyperlink" Target="https://twitter.com/#!/thedullahman1/status/1176283849657073664" TargetMode="External" /><Relationship Id="rId1040" Type="http://schemas.openxmlformats.org/officeDocument/2006/relationships/hyperlink" Target="https://twitter.com/#!/thedullahman1/status/1176283849657073664" TargetMode="External" /><Relationship Id="rId1041" Type="http://schemas.openxmlformats.org/officeDocument/2006/relationships/hyperlink" Target="https://twitter.com/#!/thedullahman1/status/1176283849657073664" TargetMode="External" /><Relationship Id="rId1042" Type="http://schemas.openxmlformats.org/officeDocument/2006/relationships/hyperlink" Target="https://twitter.com/#!/footietwits/status/1176294786023792640" TargetMode="External" /><Relationship Id="rId1043" Type="http://schemas.openxmlformats.org/officeDocument/2006/relationships/hyperlink" Target="https://twitter.com/#!/footietwits/status/1176294786023792640" TargetMode="External" /><Relationship Id="rId1044" Type="http://schemas.openxmlformats.org/officeDocument/2006/relationships/hyperlink" Target="https://twitter.com/#!/footietwits/status/1176294786023792640" TargetMode="External" /><Relationship Id="rId1045" Type="http://schemas.openxmlformats.org/officeDocument/2006/relationships/hyperlink" Target="https://twitter.com/#!/mrandremarc/status/1176298505893138433" TargetMode="External" /><Relationship Id="rId1046" Type="http://schemas.openxmlformats.org/officeDocument/2006/relationships/hyperlink" Target="https://twitter.com/#!/monkeymasuda/status/1176300061275279361" TargetMode="External" /><Relationship Id="rId1047" Type="http://schemas.openxmlformats.org/officeDocument/2006/relationships/hyperlink" Target="https://twitter.com/#!/estefan02360596/status/1176300631885275136" TargetMode="External" /><Relationship Id="rId1048" Type="http://schemas.openxmlformats.org/officeDocument/2006/relationships/hyperlink" Target="https://twitter.com/#!/jorgeovallep/status/1176302902895403008" TargetMode="External" /><Relationship Id="rId1049" Type="http://schemas.openxmlformats.org/officeDocument/2006/relationships/hyperlink" Target="https://twitter.com/#!/glenny1016/status/1176304972830560256" TargetMode="External" /><Relationship Id="rId1050" Type="http://schemas.openxmlformats.org/officeDocument/2006/relationships/hyperlink" Target="https://twitter.com/#!/betuelmorales/status/1176307285259247617" TargetMode="External" /><Relationship Id="rId1051" Type="http://schemas.openxmlformats.org/officeDocument/2006/relationships/hyperlink" Target="https://twitter.com/#!/dephdareaper/status/1176310019291320320" TargetMode="External" /><Relationship Id="rId1052" Type="http://schemas.openxmlformats.org/officeDocument/2006/relationships/hyperlink" Target="https://twitter.com/#!/highergtv/status/1176316907634352129" TargetMode="External" /><Relationship Id="rId1053" Type="http://schemas.openxmlformats.org/officeDocument/2006/relationships/hyperlink" Target="https://twitter.com/#!/jdot_bd/status/1176317877223378944" TargetMode="External" /><Relationship Id="rId1054" Type="http://schemas.openxmlformats.org/officeDocument/2006/relationships/hyperlink" Target="https://twitter.com/#!/jerzv/status/1176318359786401792" TargetMode="External" /><Relationship Id="rId1055" Type="http://schemas.openxmlformats.org/officeDocument/2006/relationships/hyperlink" Target="https://twitter.com/#!/diangelobiaa/status/1176323157608796160" TargetMode="External" /><Relationship Id="rId1056" Type="http://schemas.openxmlformats.org/officeDocument/2006/relationships/hyperlink" Target="https://twitter.com/#!/laketahoevibes/status/1176332045460492288" TargetMode="External" /><Relationship Id="rId1057" Type="http://schemas.openxmlformats.org/officeDocument/2006/relationships/hyperlink" Target="https://twitter.com/#!/jeison361hd/status/1176345746699763713" TargetMode="External" /><Relationship Id="rId1058" Type="http://schemas.openxmlformats.org/officeDocument/2006/relationships/hyperlink" Target="https://twitter.com/#!/jebition/status/1176349581451202560" TargetMode="External" /><Relationship Id="rId1059" Type="http://schemas.openxmlformats.org/officeDocument/2006/relationships/hyperlink" Target="https://twitter.com/#!/india09281978/status/1176371788873445376" TargetMode="External" /><Relationship Id="rId1060" Type="http://schemas.openxmlformats.org/officeDocument/2006/relationships/hyperlink" Target="https://twitter.com/#!/starseedacademy/status/1176375977611448320" TargetMode="External" /><Relationship Id="rId1061" Type="http://schemas.openxmlformats.org/officeDocument/2006/relationships/hyperlink" Target="https://twitter.com/#!/starseedacademy/status/1176375977611448320" TargetMode="External" /><Relationship Id="rId1062" Type="http://schemas.openxmlformats.org/officeDocument/2006/relationships/hyperlink" Target="https://twitter.com/#!/starseedacademy/status/1176375977611448320" TargetMode="External" /><Relationship Id="rId1063" Type="http://schemas.openxmlformats.org/officeDocument/2006/relationships/hyperlink" Target="https://twitter.com/#!/starseedacademy/status/1176376298769244161" TargetMode="External" /><Relationship Id="rId1064" Type="http://schemas.openxmlformats.org/officeDocument/2006/relationships/hyperlink" Target="https://twitter.com/#!/jgarmanns/status/1176380482331824128" TargetMode="External" /><Relationship Id="rId1065" Type="http://schemas.openxmlformats.org/officeDocument/2006/relationships/hyperlink" Target="https://twitter.com/#!/a0giri_/status/1176392310428323840" TargetMode="External" /><Relationship Id="rId1066" Type="http://schemas.openxmlformats.org/officeDocument/2006/relationships/hyperlink" Target="https://twitter.com/#!/rohirrimaltun/status/1176484713030127617" TargetMode="External" /><Relationship Id="rId1067" Type="http://schemas.openxmlformats.org/officeDocument/2006/relationships/hyperlink" Target="https://twitter.com/#!/itsmechula/status/1176496312881229824" TargetMode="External" /><Relationship Id="rId1068" Type="http://schemas.openxmlformats.org/officeDocument/2006/relationships/hyperlink" Target="https://twitter.com/#!/jdanyq/status/1176519753843793921" TargetMode="External" /><Relationship Id="rId1069" Type="http://schemas.openxmlformats.org/officeDocument/2006/relationships/hyperlink" Target="https://twitter.com/#!/misskreyol/status/1176522725646450688" TargetMode="External" /><Relationship Id="rId1070" Type="http://schemas.openxmlformats.org/officeDocument/2006/relationships/hyperlink" Target="https://twitter.com/#!/misskreyol/status/1176522725646450688" TargetMode="External" /><Relationship Id="rId1071" Type="http://schemas.openxmlformats.org/officeDocument/2006/relationships/hyperlink" Target="https://twitter.com/#!/misskreyol/status/1176522725646450688" TargetMode="External" /><Relationship Id="rId1072" Type="http://schemas.openxmlformats.org/officeDocument/2006/relationships/hyperlink" Target="https://twitter.com/#!/zombogombo/status/1176551051928850432" TargetMode="External" /><Relationship Id="rId1073" Type="http://schemas.openxmlformats.org/officeDocument/2006/relationships/hyperlink" Target="https://twitter.com/#!/thegeekacademy_/status/1176551200411414528" TargetMode="External" /><Relationship Id="rId1074" Type="http://schemas.openxmlformats.org/officeDocument/2006/relationships/hyperlink" Target="https://twitter.com/#!/zoesaledana/status/1176557163088613381" TargetMode="External" /><Relationship Id="rId1075" Type="http://schemas.openxmlformats.org/officeDocument/2006/relationships/hyperlink" Target="https://twitter.com/#!/ben_cormican/status/1176601898478198785" TargetMode="External" /><Relationship Id="rId1076" Type="http://schemas.openxmlformats.org/officeDocument/2006/relationships/hyperlink" Target="https://twitter.com/#!/brett_dakin/status/1176632828286685184" TargetMode="External" /><Relationship Id="rId1077" Type="http://schemas.openxmlformats.org/officeDocument/2006/relationships/hyperlink" Target="https://twitter.com/#!/brett_dakin/status/1176632828286685184" TargetMode="External" /><Relationship Id="rId1078" Type="http://schemas.openxmlformats.org/officeDocument/2006/relationships/hyperlink" Target="https://twitter.com/#!/dylanbrickner/status/1176636030952386560" TargetMode="External" /><Relationship Id="rId1079" Type="http://schemas.openxmlformats.org/officeDocument/2006/relationships/hyperlink" Target="https://twitter.com/#!/emmzlayy/status/1176676054993428480" TargetMode="External" /><Relationship Id="rId1080" Type="http://schemas.openxmlformats.org/officeDocument/2006/relationships/hyperlink" Target="https://twitter.com/#!/dylannicely/status/1176676114183282688" TargetMode="External" /><Relationship Id="rId1081" Type="http://schemas.openxmlformats.org/officeDocument/2006/relationships/hyperlink" Target="https://twitter.com/#!/jergmehoff/status/1176677168413364224" TargetMode="External" /><Relationship Id="rId1082" Type="http://schemas.openxmlformats.org/officeDocument/2006/relationships/hyperlink" Target="https://twitter.com/#!/parks_emily_/status/1176679822971588609" TargetMode="External" /><Relationship Id="rId1083" Type="http://schemas.openxmlformats.org/officeDocument/2006/relationships/hyperlink" Target="https://twitter.com/#!/blacky9115/status/1176243497285881857" TargetMode="External" /><Relationship Id="rId1084" Type="http://schemas.openxmlformats.org/officeDocument/2006/relationships/hyperlink" Target="https://twitter.com/#!/blacky9115/status/1176243497285881857" TargetMode="External" /><Relationship Id="rId1085" Type="http://schemas.openxmlformats.org/officeDocument/2006/relationships/hyperlink" Target="https://twitter.com/#!/blacky9115/status/1176243497285881857" TargetMode="External" /><Relationship Id="rId1086" Type="http://schemas.openxmlformats.org/officeDocument/2006/relationships/hyperlink" Target="https://twitter.com/#!/blacky9115/status/1176244769678401537" TargetMode="External" /><Relationship Id="rId1087" Type="http://schemas.openxmlformats.org/officeDocument/2006/relationships/hyperlink" Target="https://twitter.com/#!/blacky9115/status/1176244769678401537" TargetMode="External" /><Relationship Id="rId1088" Type="http://schemas.openxmlformats.org/officeDocument/2006/relationships/hyperlink" Target="https://twitter.com/#!/blacky9115/status/1176244769678401537" TargetMode="External" /><Relationship Id="rId1089" Type="http://schemas.openxmlformats.org/officeDocument/2006/relationships/hyperlink" Target="https://twitter.com/#!/djmattmuzik/status/1176692516155904000" TargetMode="External" /><Relationship Id="rId1090" Type="http://schemas.openxmlformats.org/officeDocument/2006/relationships/hyperlink" Target="https://twitter.com/#!/djmattmuzik/status/1176692516155904000" TargetMode="External" /><Relationship Id="rId1091" Type="http://schemas.openxmlformats.org/officeDocument/2006/relationships/hyperlink" Target="https://twitter.com/#!/djmattmuzik/status/1176692516155904000" TargetMode="External" /><Relationship Id="rId1092" Type="http://schemas.openxmlformats.org/officeDocument/2006/relationships/hyperlink" Target="https://twitter.com/#!/djmattmuzik/status/1176692516155904000" TargetMode="External" /><Relationship Id="rId1093" Type="http://schemas.openxmlformats.org/officeDocument/2006/relationships/hyperlink" Target="https://twitter.com/#!/ajustphaight/status/1176720992737157120" TargetMode="External" /><Relationship Id="rId1094" Type="http://schemas.openxmlformats.org/officeDocument/2006/relationships/hyperlink" Target="https://twitter.com/#!/ajustphaight/status/1176720992737157120" TargetMode="External" /><Relationship Id="rId1095" Type="http://schemas.openxmlformats.org/officeDocument/2006/relationships/hyperlink" Target="https://twitter.com/#!/ajustphaight/status/1176720992737157120" TargetMode="External" /><Relationship Id="rId1096" Type="http://schemas.openxmlformats.org/officeDocument/2006/relationships/hyperlink" Target="https://twitter.com/#!/perupotprincess/status/1176740018179588096" TargetMode="External" /><Relationship Id="rId1097" Type="http://schemas.openxmlformats.org/officeDocument/2006/relationships/hyperlink" Target="https://twitter.com/#!/hampanyheter/status/1176796434848460800" TargetMode="External" /><Relationship Id="rId1098" Type="http://schemas.openxmlformats.org/officeDocument/2006/relationships/hyperlink" Target="https://twitter.com/#!/miguelnoble/status/1176980270140022784" TargetMode="External" /><Relationship Id="rId1099" Type="http://schemas.openxmlformats.org/officeDocument/2006/relationships/hyperlink" Target="https://twitter.com/#!/miguelnoble/status/1176980270140022784" TargetMode="External" /><Relationship Id="rId1100" Type="http://schemas.openxmlformats.org/officeDocument/2006/relationships/hyperlink" Target="https://twitter.com/#!/miguelnoble/status/1176980270140022784" TargetMode="External" /><Relationship Id="rId1101" Type="http://schemas.openxmlformats.org/officeDocument/2006/relationships/hyperlink" Target="https://twitter.com/#!/lil_jrice/status/1176983462768775168" TargetMode="External" /><Relationship Id="rId1102" Type="http://schemas.openxmlformats.org/officeDocument/2006/relationships/hyperlink" Target="https://twitter.com/#!/jason_pdx/status/1176999001465352192" TargetMode="External" /><Relationship Id="rId1103" Type="http://schemas.openxmlformats.org/officeDocument/2006/relationships/hyperlink" Target="https://twitter.com/#!/jason_pdx/status/1176999001465352192" TargetMode="External" /><Relationship Id="rId1104" Type="http://schemas.openxmlformats.org/officeDocument/2006/relationships/hyperlink" Target="https://twitter.com/#!/animeprincess06/status/1177042408351002624" TargetMode="External" /><Relationship Id="rId1105" Type="http://schemas.openxmlformats.org/officeDocument/2006/relationships/hyperlink" Target="https://twitter.com/#!/osujace/status/1177044567729876994" TargetMode="External" /><Relationship Id="rId1106" Type="http://schemas.openxmlformats.org/officeDocument/2006/relationships/hyperlink" Target="https://twitter.com/#!/roshamhany/status/1177168416303718401" TargetMode="External" /><Relationship Id="rId1107" Type="http://schemas.openxmlformats.org/officeDocument/2006/relationships/hyperlink" Target="https://twitter.com/#!/roshamhany/status/1177168416303718401" TargetMode="External" /><Relationship Id="rId1108" Type="http://schemas.openxmlformats.org/officeDocument/2006/relationships/hyperlink" Target="https://twitter.com/#!/roshamhany/status/1177168416303718401" TargetMode="External" /><Relationship Id="rId1109" Type="http://schemas.openxmlformats.org/officeDocument/2006/relationships/hyperlink" Target="https://twitter.com/#!/mschrn/status/1177439745363927040" TargetMode="External" /><Relationship Id="rId1110" Type="http://schemas.openxmlformats.org/officeDocument/2006/relationships/hyperlink" Target="https://twitter.com/#!/wolfiememes/status/1177618012850905089" TargetMode="External" /><Relationship Id="rId1111" Type="http://schemas.openxmlformats.org/officeDocument/2006/relationships/hyperlink" Target="https://twitter.com/#!/wolfiememes/status/1177618012850905089" TargetMode="External" /><Relationship Id="rId1112" Type="http://schemas.openxmlformats.org/officeDocument/2006/relationships/hyperlink" Target="https://twitter.com/#!/kelitos_way/status/1177618357312458757" TargetMode="External" /><Relationship Id="rId1113" Type="http://schemas.openxmlformats.org/officeDocument/2006/relationships/hyperlink" Target="https://twitter.com/#!/kelitos_way/status/1177618357312458757" TargetMode="External" /><Relationship Id="rId1114" Type="http://schemas.openxmlformats.org/officeDocument/2006/relationships/hyperlink" Target="https://twitter.com/#!/wangpup__/status/1177960594617405440" TargetMode="External" /><Relationship Id="rId1115" Type="http://schemas.openxmlformats.org/officeDocument/2006/relationships/hyperlink" Target="https://twitter.com/#!/mara_liz_/status/1178063528672059392" TargetMode="External" /><Relationship Id="rId1116" Type="http://schemas.openxmlformats.org/officeDocument/2006/relationships/hyperlink" Target="https://twitter.com/#!/palmafinserv/status/1179305996662923264" TargetMode="External" /><Relationship Id="rId1117" Type="http://schemas.openxmlformats.org/officeDocument/2006/relationships/hyperlink" Target="https://twitter.com/#!/jmcoss2/status/1179431785576435715" TargetMode="External" /><Relationship Id="rId1118" Type="http://schemas.openxmlformats.org/officeDocument/2006/relationships/hyperlink" Target="https://twitter.com/#!/gmiwhpodcast/status/1169306692862922752" TargetMode="External" /><Relationship Id="rId1119" Type="http://schemas.openxmlformats.org/officeDocument/2006/relationships/hyperlink" Target="https://twitter.com/#!/gmiwhpodcast/status/1169306692862922752" TargetMode="External" /><Relationship Id="rId1120" Type="http://schemas.openxmlformats.org/officeDocument/2006/relationships/hyperlink" Target="https://twitter.com/#!/gmiwhpodcast/status/1169306692862922752" TargetMode="External" /><Relationship Id="rId1121" Type="http://schemas.openxmlformats.org/officeDocument/2006/relationships/hyperlink" Target="https://twitter.com/#!/justlikeanovel/status/1170015856278962176" TargetMode="External" /><Relationship Id="rId1122" Type="http://schemas.openxmlformats.org/officeDocument/2006/relationships/hyperlink" Target="https://twitter.com/#!/justlikeanovel/status/1170015856278962176" TargetMode="External" /><Relationship Id="rId1123" Type="http://schemas.openxmlformats.org/officeDocument/2006/relationships/hyperlink" Target="https://twitter.com/#!/justlikeanovel/status/1170066863235031040" TargetMode="External" /><Relationship Id="rId1124" Type="http://schemas.openxmlformats.org/officeDocument/2006/relationships/hyperlink" Target="https://twitter.com/#!/justlikeanovel/status/1170066863235031040" TargetMode="External" /><Relationship Id="rId1125" Type="http://schemas.openxmlformats.org/officeDocument/2006/relationships/hyperlink" Target="https://twitter.com/#!/justlikeanovel/status/1170066863235031040" TargetMode="External" /><Relationship Id="rId1126" Type="http://schemas.openxmlformats.org/officeDocument/2006/relationships/hyperlink" Target="https://twitter.com/#!/justlikeanovel/status/1170422443418107906" TargetMode="External" /><Relationship Id="rId1127" Type="http://schemas.openxmlformats.org/officeDocument/2006/relationships/hyperlink" Target="https://twitter.com/#!/justlikeanovel/status/1170422443418107906" TargetMode="External" /><Relationship Id="rId1128" Type="http://schemas.openxmlformats.org/officeDocument/2006/relationships/hyperlink" Target="https://twitter.com/#!/justlikeanovel/status/1170422443418107906" TargetMode="External" /><Relationship Id="rId1129" Type="http://schemas.openxmlformats.org/officeDocument/2006/relationships/hyperlink" Target="https://twitter.com/#!/gmiwhpodcast/status/1170419870858534912" TargetMode="External" /><Relationship Id="rId1130" Type="http://schemas.openxmlformats.org/officeDocument/2006/relationships/hyperlink" Target="https://twitter.com/#!/wmcannabis/status/1179275998744981504" TargetMode="External" /><Relationship Id="rId1131" Type="http://schemas.openxmlformats.org/officeDocument/2006/relationships/hyperlink" Target="https://twitter.com/#!/wmcannabis/status/1179275998744981504" TargetMode="External" /><Relationship Id="rId1132" Type="http://schemas.openxmlformats.org/officeDocument/2006/relationships/hyperlink" Target="https://twitter.com/#!/wmcannabis/status/1179595624456409089" TargetMode="External" /><Relationship Id="rId1133" Type="http://schemas.openxmlformats.org/officeDocument/2006/relationships/hyperlink" Target="https://twitter.com/#!/wmcannabis/status/1179595624456409089" TargetMode="External" /><Relationship Id="rId1134" Type="http://schemas.openxmlformats.org/officeDocument/2006/relationships/hyperlink" Target="https://twitter.com/#!/gmiwhpodcast/status/1179576640793264129" TargetMode="External" /><Relationship Id="rId1135" Type="http://schemas.openxmlformats.org/officeDocument/2006/relationships/hyperlink" Target="https://twitter.com/#!/moroneyes/status/1179771686779936768" TargetMode="External" /><Relationship Id="rId1136" Type="http://schemas.openxmlformats.org/officeDocument/2006/relationships/hyperlink" Target="https://twitter.com/#!/mjcrjdrvrsoonrf/status/1179775276462624768" TargetMode="External" /><Relationship Id="rId1137" Type="http://schemas.openxmlformats.org/officeDocument/2006/relationships/hyperlink" Target="https://twitter.com/#!/zoewilder/status/1179864924123623424" TargetMode="External" /><Relationship Id="rId1138" Type="http://schemas.openxmlformats.org/officeDocument/2006/relationships/hyperlink" Target="https://twitter.com/#!/zoewilder/status/1179864924123623424" TargetMode="External" /><Relationship Id="rId1139" Type="http://schemas.openxmlformats.org/officeDocument/2006/relationships/hyperlink" Target="https://twitter.com/#!/laganjaestranja/status/1178067615391961088" TargetMode="External" /><Relationship Id="rId1140" Type="http://schemas.openxmlformats.org/officeDocument/2006/relationships/hyperlink" Target="https://twitter.com/#!/wolfiecomedy/status/1177617867224707072" TargetMode="External" /><Relationship Id="rId1141" Type="http://schemas.openxmlformats.org/officeDocument/2006/relationships/hyperlink" Target="https://twitter.com/#!/wolfiecomedy/status/1177617867224707072" TargetMode="External" /><Relationship Id="rId1142" Type="http://schemas.openxmlformats.org/officeDocument/2006/relationships/hyperlink" Target="https://twitter.com/#!/wolfiecomedy/status/1178068443783843841" TargetMode="External" /><Relationship Id="rId1143" Type="http://schemas.openxmlformats.org/officeDocument/2006/relationships/hyperlink" Target="https://twitter.com/#!/wolfiecomedy/status/1178068443783843841" TargetMode="External" /><Relationship Id="rId1144" Type="http://schemas.openxmlformats.org/officeDocument/2006/relationships/hyperlink" Target="https://twitter.com/#!/wolfiecomedy/status/1178068443783843841" TargetMode="External" /><Relationship Id="rId1145" Type="http://schemas.openxmlformats.org/officeDocument/2006/relationships/hyperlink" Target="https://twitter.com/#!/zoewilder/status/1179864924123623424" TargetMode="External" /><Relationship Id="rId1146" Type="http://schemas.openxmlformats.org/officeDocument/2006/relationships/hyperlink" Target="https://twitter.com/#!/laganjaestranja/status/1178067615391961088" TargetMode="External" /><Relationship Id="rId1147" Type="http://schemas.openxmlformats.org/officeDocument/2006/relationships/hyperlink" Target="https://twitter.com/#!/laganjaestranja/status/1178067615391961088" TargetMode="External" /><Relationship Id="rId1148" Type="http://schemas.openxmlformats.org/officeDocument/2006/relationships/hyperlink" Target="https://twitter.com/#!/zoewilder/status/1179864924123623424" TargetMode="External" /><Relationship Id="rId1149" Type="http://schemas.openxmlformats.org/officeDocument/2006/relationships/hyperlink" Target="https://twitter.com/#!/hail_mary_j/status/1168144840762253315" TargetMode="External" /><Relationship Id="rId1150" Type="http://schemas.openxmlformats.org/officeDocument/2006/relationships/hyperlink" Target="https://twitter.com/#!/hail_mary_j/status/1168144840762253315" TargetMode="External" /><Relationship Id="rId1151" Type="http://schemas.openxmlformats.org/officeDocument/2006/relationships/hyperlink" Target="https://twitter.com/#!/hail_mary_j/status/1168144840762253315" TargetMode="External" /><Relationship Id="rId1152" Type="http://schemas.openxmlformats.org/officeDocument/2006/relationships/hyperlink" Target="https://twitter.com/#!/hail_mary_j/status/1168144840762253315" TargetMode="External" /><Relationship Id="rId1153" Type="http://schemas.openxmlformats.org/officeDocument/2006/relationships/hyperlink" Target="https://twitter.com/#!/hail_mary_j/status/1168144840762253315" TargetMode="External" /><Relationship Id="rId1154" Type="http://schemas.openxmlformats.org/officeDocument/2006/relationships/hyperlink" Target="https://twitter.com/#!/pot_handbook/status/1168178200121184256" TargetMode="External" /><Relationship Id="rId1155" Type="http://schemas.openxmlformats.org/officeDocument/2006/relationships/hyperlink" Target="https://twitter.com/#!/pot_handbook/status/1169309406770515969" TargetMode="External" /><Relationship Id="rId1156" Type="http://schemas.openxmlformats.org/officeDocument/2006/relationships/hyperlink" Target="https://twitter.com/#!/jaredeasley/status/1172366784474697729" TargetMode="External" /><Relationship Id="rId1157" Type="http://schemas.openxmlformats.org/officeDocument/2006/relationships/hyperlink" Target="https://twitter.com/#!/pot_handbook/status/1173836411079802880" TargetMode="External" /><Relationship Id="rId1158" Type="http://schemas.openxmlformats.org/officeDocument/2006/relationships/hyperlink" Target="https://twitter.com/#!/jaredeasley/status/1172366784474697729" TargetMode="External" /><Relationship Id="rId1159" Type="http://schemas.openxmlformats.org/officeDocument/2006/relationships/hyperlink" Target="https://twitter.com/#!/jaredeasley/status/1172366784474697729" TargetMode="External" /><Relationship Id="rId1160" Type="http://schemas.openxmlformats.org/officeDocument/2006/relationships/hyperlink" Target="https://twitter.com/#!/jaredeasley/status/1172366784474697729" TargetMode="External" /><Relationship Id="rId1161" Type="http://schemas.openxmlformats.org/officeDocument/2006/relationships/hyperlink" Target="https://twitter.com/#!/pot_handbook/status/1173836411079802880" TargetMode="External" /><Relationship Id="rId1162" Type="http://schemas.openxmlformats.org/officeDocument/2006/relationships/hyperlink" Target="https://twitter.com/#!/bigthumbterry/status/1171919528185532417" TargetMode="External" /><Relationship Id="rId1163" Type="http://schemas.openxmlformats.org/officeDocument/2006/relationships/hyperlink" Target="https://twitter.com/#!/pot_handbook/status/1171176413870772224" TargetMode="External" /><Relationship Id="rId1164" Type="http://schemas.openxmlformats.org/officeDocument/2006/relationships/hyperlink" Target="https://twitter.com/#!/pot_handbook/status/1171903373362118656" TargetMode="External" /><Relationship Id="rId1165" Type="http://schemas.openxmlformats.org/officeDocument/2006/relationships/hyperlink" Target="https://twitter.com/#!/pot_handbook/status/1173836654479474688" TargetMode="External" /><Relationship Id="rId1166" Type="http://schemas.openxmlformats.org/officeDocument/2006/relationships/hyperlink" Target="https://twitter.com/#!/bigthumbterry/status/1171919528185532417" TargetMode="External" /><Relationship Id="rId1167" Type="http://schemas.openxmlformats.org/officeDocument/2006/relationships/hyperlink" Target="https://twitter.com/#!/bigthumbterry/status/1171919528185532417" TargetMode="External" /><Relationship Id="rId1168" Type="http://schemas.openxmlformats.org/officeDocument/2006/relationships/hyperlink" Target="https://twitter.com/#!/bigthumbterry/status/1171919528185532417" TargetMode="External" /><Relationship Id="rId1169" Type="http://schemas.openxmlformats.org/officeDocument/2006/relationships/hyperlink" Target="https://twitter.com/#!/bigthumbterry/status/1171919528185532417" TargetMode="External" /><Relationship Id="rId1170" Type="http://schemas.openxmlformats.org/officeDocument/2006/relationships/hyperlink" Target="https://twitter.com/#!/bigthumbterry/status/1176810188650745856" TargetMode="External" /><Relationship Id="rId1171" Type="http://schemas.openxmlformats.org/officeDocument/2006/relationships/hyperlink" Target="https://twitter.com/#!/bigthumbterry/status/1176810188650745856" TargetMode="External" /><Relationship Id="rId1172" Type="http://schemas.openxmlformats.org/officeDocument/2006/relationships/hyperlink" Target="https://twitter.com/#!/bigthumbterry/status/1179785038709309442" TargetMode="External" /><Relationship Id="rId1173" Type="http://schemas.openxmlformats.org/officeDocument/2006/relationships/hyperlink" Target="https://twitter.com/#!/bigthumbterry/status/1179785038709309442" TargetMode="External" /><Relationship Id="rId1174" Type="http://schemas.openxmlformats.org/officeDocument/2006/relationships/hyperlink" Target="https://twitter.com/#!/bigthumbterry/status/1179785038709309442" TargetMode="External" /><Relationship Id="rId1175" Type="http://schemas.openxmlformats.org/officeDocument/2006/relationships/hyperlink" Target="https://twitter.com/#!/bigthumbterry/status/1179785038709309442" TargetMode="External" /><Relationship Id="rId1176" Type="http://schemas.openxmlformats.org/officeDocument/2006/relationships/hyperlink" Target="https://twitter.com/#!/pot_handbook/status/1173836654479474688" TargetMode="External" /><Relationship Id="rId1177" Type="http://schemas.openxmlformats.org/officeDocument/2006/relationships/hyperlink" Target="https://twitter.com/#!/pot_handbook/status/1176706945916518401" TargetMode="External" /><Relationship Id="rId1178" Type="http://schemas.openxmlformats.org/officeDocument/2006/relationships/hyperlink" Target="https://twitter.com/#!/pot_handbook/status/1176707689046523904" TargetMode="External" /><Relationship Id="rId1179" Type="http://schemas.openxmlformats.org/officeDocument/2006/relationships/hyperlink" Target="https://twitter.com/#!/pot_handbook/status/1179901783579062272" TargetMode="External" /><Relationship Id="rId1180" Type="http://schemas.openxmlformats.org/officeDocument/2006/relationships/hyperlink" Target="https://twitter.com/#!/mgretailer/status/1179966078950109185" TargetMode="External" /><Relationship Id="rId1181" Type="http://schemas.openxmlformats.org/officeDocument/2006/relationships/hyperlink" Target="https://twitter.com/#!/mgretailer/status/1179966078950109185" TargetMode="External" /><Relationship Id="rId1182" Type="http://schemas.openxmlformats.org/officeDocument/2006/relationships/hyperlink" Target="https://twitter.com/#!/mgretailer/status/1179966078950109185" TargetMode="External" /><Relationship Id="rId1183" Type="http://schemas.openxmlformats.org/officeDocument/2006/relationships/hyperlink" Target="https://twitter.com/#!/mgretailer/status/1179966078950109185" TargetMode="External" /><Relationship Id="rId1184" Type="http://schemas.openxmlformats.org/officeDocument/2006/relationships/hyperlink" Target="https://twitter.com/#!/mgretailer/status/1179966078950109185" TargetMode="External" /><Relationship Id="rId1185" Type="http://schemas.openxmlformats.org/officeDocument/2006/relationships/hyperlink" Target="https://twitter.com/#!/mgretailer/status/1179966078950109185" TargetMode="External" /><Relationship Id="rId1186" Type="http://schemas.openxmlformats.org/officeDocument/2006/relationships/hyperlink" Target="https://twitter.com/#!/mgretailer/status/1179966078950109185" TargetMode="External" /><Relationship Id="rId1187" Type="http://schemas.openxmlformats.org/officeDocument/2006/relationships/hyperlink" Target="https://twitter.com/#!/mgretailer/status/1179966078950109185" TargetMode="External" /><Relationship Id="rId1188" Type="http://schemas.openxmlformats.org/officeDocument/2006/relationships/hyperlink" Target="https://twitter.com/#!/mgretailer/status/1179966078950109185" TargetMode="External" /><Relationship Id="rId1189" Type="http://schemas.openxmlformats.org/officeDocument/2006/relationships/hyperlink" Target="https://twitter.com/#!/mgretailer/status/1179966078950109185" TargetMode="External" /><Relationship Id="rId1190" Type="http://schemas.openxmlformats.org/officeDocument/2006/relationships/hyperlink" Target="https://twitter.com/#!/britneyultra/status/1180486947011284992" TargetMode="External" /><Relationship Id="rId1191" Type="http://schemas.openxmlformats.org/officeDocument/2006/relationships/hyperlink" Target="https://twitter.com/#!/inez992/status/1180622523047825409" TargetMode="External" /><Relationship Id="rId1192" Type="http://schemas.openxmlformats.org/officeDocument/2006/relationships/hyperlink" Target="https://twitter.com/#!/alyssa_jezelle/status/1180855442471362561" TargetMode="External" /><Relationship Id="rId1193" Type="http://schemas.openxmlformats.org/officeDocument/2006/relationships/hyperlink" Target="https://twitter.com/#!/samtuthill/status/1181699452790288385" TargetMode="External" /><Relationship Id="rId1194" Type="http://schemas.openxmlformats.org/officeDocument/2006/relationships/hyperlink" Target="https://twitter.com/#!/toddcastpodcast/status/1181974512381775872" TargetMode="External" /><Relationship Id="rId1195" Type="http://schemas.openxmlformats.org/officeDocument/2006/relationships/hyperlink" Target="https://twitter.com/#!/toddcastpodcast/status/1181974512381775872" TargetMode="External" /><Relationship Id="rId1196" Type="http://schemas.openxmlformats.org/officeDocument/2006/relationships/hyperlink" Target="https://twitter.com/#!/toddcastpodcast/status/1181974512381775872" TargetMode="External" /><Relationship Id="rId1197" Type="http://schemas.openxmlformats.org/officeDocument/2006/relationships/hyperlink" Target="https://twitter.com/#!/toddcastpodcast/status/1181974512381775872" TargetMode="External" /><Relationship Id="rId1198" Type="http://schemas.openxmlformats.org/officeDocument/2006/relationships/hyperlink" Target="https://twitter.com/#!/detroitdeedee/status/1182042987548860417" TargetMode="External" /><Relationship Id="rId1199" Type="http://schemas.openxmlformats.org/officeDocument/2006/relationships/hyperlink" Target="https://twitter.com/#!/djmightymi/status/1182327318116569088" TargetMode="External" /><Relationship Id="rId1200" Type="http://schemas.openxmlformats.org/officeDocument/2006/relationships/hyperlink" Target="https://twitter.com/#!/djmightymi/status/1182327318116569088" TargetMode="External" /><Relationship Id="rId1201" Type="http://schemas.openxmlformats.org/officeDocument/2006/relationships/hyperlink" Target="https://twitter.com/#!/djmightymi/status/1182327318116569088" TargetMode="External" /><Relationship Id="rId1202" Type="http://schemas.openxmlformats.org/officeDocument/2006/relationships/hyperlink" Target="https://twitter.com/#!/wwntfcd/status/1182327355026497536" TargetMode="External" /><Relationship Id="rId1203" Type="http://schemas.openxmlformats.org/officeDocument/2006/relationships/hyperlink" Target="https://twitter.com/#!/wwntfcd/status/1182327355026497536" TargetMode="External" /><Relationship Id="rId1204" Type="http://schemas.openxmlformats.org/officeDocument/2006/relationships/hyperlink" Target="https://twitter.com/#!/wwntfcd/status/1182327355026497536" TargetMode="External" /><Relationship Id="rId1205" Type="http://schemas.openxmlformats.org/officeDocument/2006/relationships/hyperlink" Target="https://twitter.com/#!/lkfuehrerjr/status/1182328313379000320" TargetMode="External" /><Relationship Id="rId1206" Type="http://schemas.openxmlformats.org/officeDocument/2006/relationships/hyperlink" Target="https://twitter.com/#!/lkfuehrerjr/status/1182328313379000320" TargetMode="External" /><Relationship Id="rId1207" Type="http://schemas.openxmlformats.org/officeDocument/2006/relationships/hyperlink" Target="https://twitter.com/#!/lkfuehrerjr/status/1182328313379000320" TargetMode="External" /><Relationship Id="rId1208" Type="http://schemas.openxmlformats.org/officeDocument/2006/relationships/hyperlink" Target="https://twitter.com/#!/headgum/status/1182328515074695168" TargetMode="External" /><Relationship Id="rId1209" Type="http://schemas.openxmlformats.org/officeDocument/2006/relationships/hyperlink" Target="https://twitter.com/#!/headgum/status/1182328515074695168" TargetMode="External" /><Relationship Id="rId1210" Type="http://schemas.openxmlformats.org/officeDocument/2006/relationships/hyperlink" Target="https://twitter.com/#!/headgum/status/1182328515074695168" TargetMode="External" /><Relationship Id="rId1211" Type="http://schemas.openxmlformats.org/officeDocument/2006/relationships/hyperlink" Target="https://twitter.com/#!/jacobfitzroy/status/1182339073400115200" TargetMode="External" /><Relationship Id="rId1212" Type="http://schemas.openxmlformats.org/officeDocument/2006/relationships/hyperlink" Target="https://twitter.com/#!/jacobfitzroy/status/1182339073400115200" TargetMode="External" /><Relationship Id="rId1213" Type="http://schemas.openxmlformats.org/officeDocument/2006/relationships/hyperlink" Target="https://twitter.com/#!/jacobfitzroy/status/1182339073400115200" TargetMode="External" /><Relationship Id="rId1214" Type="http://schemas.openxmlformats.org/officeDocument/2006/relationships/hyperlink" Target="https://twitter.com/#!/dooshbagazine/status/1182440230789505030" TargetMode="External" /><Relationship Id="rId1215" Type="http://schemas.openxmlformats.org/officeDocument/2006/relationships/hyperlink" Target="https://twitter.com/#!/dooshbagazine/status/1182440230789505030" TargetMode="External" /><Relationship Id="rId1216" Type="http://schemas.openxmlformats.org/officeDocument/2006/relationships/hyperlink" Target="https://twitter.com/#!/dooshbagazine/status/1182440230789505030" TargetMode="External" /><Relationship Id="rId1217" Type="http://schemas.openxmlformats.org/officeDocument/2006/relationships/hyperlink" Target="https://twitter.com/#!/ron_spaced/status/1182469630994124805" TargetMode="External" /><Relationship Id="rId1218" Type="http://schemas.openxmlformats.org/officeDocument/2006/relationships/hyperlink" Target="https://twitter.com/#!/ron_spaced/status/1182469630994124805" TargetMode="External" /><Relationship Id="rId1219" Type="http://schemas.openxmlformats.org/officeDocument/2006/relationships/hyperlink" Target="https://twitter.com/#!/ron_spaced/status/1182469630994124805" TargetMode="External" /><Relationship Id="rId1220" Type="http://schemas.openxmlformats.org/officeDocument/2006/relationships/hyperlink" Target="https://twitter.com/#!/heresaprotip/status/1182659784635490304" TargetMode="External" /><Relationship Id="rId1221" Type="http://schemas.openxmlformats.org/officeDocument/2006/relationships/hyperlink" Target="https://twitter.com/#!/heresaprotip/status/1182659784635490304" TargetMode="External" /><Relationship Id="rId1222" Type="http://schemas.openxmlformats.org/officeDocument/2006/relationships/hyperlink" Target="https://twitter.com/#!/heresaprotip/status/1182659784635490304" TargetMode="External" /><Relationship Id="rId1223" Type="http://schemas.openxmlformats.org/officeDocument/2006/relationships/hyperlink" Target="https://twitter.com/#!/dutchmass/status/1182661152142254080" TargetMode="External" /><Relationship Id="rId1224" Type="http://schemas.openxmlformats.org/officeDocument/2006/relationships/hyperlink" Target="https://twitter.com/#!/dutchmass/status/1182661152142254080" TargetMode="External" /><Relationship Id="rId1225" Type="http://schemas.openxmlformats.org/officeDocument/2006/relationships/hyperlink" Target="https://twitter.com/#!/dutchmass/status/1182661152142254080" TargetMode="External" /><Relationship Id="rId1226" Type="http://schemas.openxmlformats.org/officeDocument/2006/relationships/hyperlink" Target="https://twitter.com/#!/nikkiallenpoe/status/1182682823775391747" TargetMode="External" /><Relationship Id="rId1227" Type="http://schemas.openxmlformats.org/officeDocument/2006/relationships/hyperlink" Target="https://twitter.com/#!/nikkiallenpoe/status/1182682823775391747" TargetMode="External" /><Relationship Id="rId1228" Type="http://schemas.openxmlformats.org/officeDocument/2006/relationships/hyperlink" Target="https://twitter.com/#!/frostypeaches/status/1182683210741776386" TargetMode="External" /><Relationship Id="rId1229" Type="http://schemas.openxmlformats.org/officeDocument/2006/relationships/hyperlink" Target="https://twitter.com/#!/frostypeaches/status/1182683210741776386" TargetMode="External" /><Relationship Id="rId1230" Type="http://schemas.openxmlformats.org/officeDocument/2006/relationships/hyperlink" Target="https://twitter.com/#!/frostypeaches/status/1182683210741776386" TargetMode="External" /><Relationship Id="rId1231" Type="http://schemas.openxmlformats.org/officeDocument/2006/relationships/hyperlink" Target="https://twitter.com/#!/gabrus/status/1182689136735424513" TargetMode="External" /><Relationship Id="rId1232" Type="http://schemas.openxmlformats.org/officeDocument/2006/relationships/hyperlink" Target="https://twitter.com/#!/stillill1187/status/1182750227197026306" TargetMode="External" /><Relationship Id="rId1233" Type="http://schemas.openxmlformats.org/officeDocument/2006/relationships/hyperlink" Target="https://twitter.com/#!/stillill1187/status/1182750227197026306" TargetMode="External" /><Relationship Id="rId1234" Type="http://schemas.openxmlformats.org/officeDocument/2006/relationships/hyperlink" Target="https://twitter.com/#!/stillill1187/status/1182750227197026306" TargetMode="External" /><Relationship Id="rId1235" Type="http://schemas.openxmlformats.org/officeDocument/2006/relationships/hyperlink" Target="https://twitter.com/#!/ftmb_podcast/status/1182795183903166464" TargetMode="External" /><Relationship Id="rId1236" Type="http://schemas.openxmlformats.org/officeDocument/2006/relationships/hyperlink" Target="https://twitter.com/#!/ftmb_podcast/status/1182795183903166464" TargetMode="External" /><Relationship Id="rId1237" Type="http://schemas.openxmlformats.org/officeDocument/2006/relationships/hyperlink" Target="https://twitter.com/#!/ftmb_podcast/status/1182795183903166464" TargetMode="External" /><Relationship Id="rId1238" Type="http://schemas.openxmlformats.org/officeDocument/2006/relationships/hyperlink" Target="https://twitter.com/#!/freedomisgreen/status/1183007551996215298" TargetMode="External" /><Relationship Id="rId1239" Type="http://schemas.openxmlformats.org/officeDocument/2006/relationships/hyperlink" Target="https://twitter.com/#!/jdiaz103169/status/1183132753082105856" TargetMode="External" /><Relationship Id="rId1240" Type="http://schemas.openxmlformats.org/officeDocument/2006/relationships/hyperlink" Target="https://twitter.com/#!/trezz718/status/1183140306230894593" TargetMode="External" /><Relationship Id="rId1241" Type="http://schemas.openxmlformats.org/officeDocument/2006/relationships/hyperlink" Target="https://twitter.com/#!/trezz718/status/1183140306230894593" TargetMode="External" /><Relationship Id="rId1242" Type="http://schemas.openxmlformats.org/officeDocument/2006/relationships/hyperlink" Target="https://twitter.com/#!/trezz718/status/1183140306230894593" TargetMode="External" /><Relationship Id="rId1243" Type="http://schemas.openxmlformats.org/officeDocument/2006/relationships/hyperlink" Target="https://twitter.com/#!/robertabertric1/status/1183420351881121799" TargetMode="External" /><Relationship Id="rId1244" Type="http://schemas.openxmlformats.org/officeDocument/2006/relationships/hyperlink" Target="https://twitter.com/#!/robertabertric1/status/1183420351881121799" TargetMode="External" /><Relationship Id="rId1245" Type="http://schemas.openxmlformats.org/officeDocument/2006/relationships/hyperlink" Target="https://twitter.com/#!/even_pete/status/1184306167348191232" TargetMode="External" /><Relationship Id="rId1246" Type="http://schemas.openxmlformats.org/officeDocument/2006/relationships/hyperlink" Target="https://twitter.com/#!/even_pete/status/1184306167348191232" TargetMode="External" /><Relationship Id="rId1247" Type="http://schemas.openxmlformats.org/officeDocument/2006/relationships/hyperlink" Target="https://twitter.com/#!/even_pete/status/1184306167348191232" TargetMode="External" /><Relationship Id="rId1248" Type="http://schemas.openxmlformats.org/officeDocument/2006/relationships/hyperlink" Target="https://twitter.com/#!/even_pete/status/1184306167348191232" TargetMode="External" /><Relationship Id="rId1249" Type="http://schemas.openxmlformats.org/officeDocument/2006/relationships/hyperlink" Target="https://twitter.com/#!/even_pete/status/1184306167348191232" TargetMode="External" /><Relationship Id="rId1250" Type="http://schemas.openxmlformats.org/officeDocument/2006/relationships/hyperlink" Target="https://twitter.com/#!/pot_handbook/status/1179901783579062272" TargetMode="External" /><Relationship Id="rId1251" Type="http://schemas.openxmlformats.org/officeDocument/2006/relationships/hyperlink" Target="https://twitter.com/#!/elisemcd420/status/1179931237936291840" TargetMode="External" /><Relationship Id="rId1252" Type="http://schemas.openxmlformats.org/officeDocument/2006/relationships/hyperlink" Target="https://twitter.com/#!/pot_handbook/status/1179901783579062272" TargetMode="External" /><Relationship Id="rId1253" Type="http://schemas.openxmlformats.org/officeDocument/2006/relationships/hyperlink" Target="https://twitter.com/#!/elisemcd420/status/1179931237936291840" TargetMode="External" /><Relationship Id="rId1254" Type="http://schemas.openxmlformats.org/officeDocument/2006/relationships/hyperlink" Target="https://twitter.com/#!/zoewilder/status/1179864924123623424" TargetMode="External" /><Relationship Id="rId1255" Type="http://schemas.openxmlformats.org/officeDocument/2006/relationships/hyperlink" Target="https://twitter.com/#!/elisemcd420/status/1184482979550154752" TargetMode="External" /><Relationship Id="rId1256" Type="http://schemas.openxmlformats.org/officeDocument/2006/relationships/hyperlink" Target="https://twitter.com/#!/elisemcd420/status/1184482979550154752" TargetMode="External" /><Relationship Id="rId1257" Type="http://schemas.openxmlformats.org/officeDocument/2006/relationships/hyperlink" Target="https://twitter.com/#!/elisemcd420/status/1184482979550154752" TargetMode="External" /><Relationship Id="rId1258" Type="http://schemas.openxmlformats.org/officeDocument/2006/relationships/hyperlink" Target="https://twitter.com/#!/elisemcd420/status/1184482979550154752" TargetMode="External" /><Relationship Id="rId1259" Type="http://schemas.openxmlformats.org/officeDocument/2006/relationships/hyperlink" Target="https://twitter.com/#!/elisemcd420/status/1184482979550154752" TargetMode="External" /><Relationship Id="rId1260" Type="http://schemas.openxmlformats.org/officeDocument/2006/relationships/hyperlink" Target="https://twitter.com/#!/elisemcd420/status/1184482979550154752" TargetMode="External" /><Relationship Id="rId1261" Type="http://schemas.openxmlformats.org/officeDocument/2006/relationships/hyperlink" Target="https://twitter.com/#!/elisemcd420/status/1184482979550154752" TargetMode="External" /><Relationship Id="rId1262" Type="http://schemas.openxmlformats.org/officeDocument/2006/relationships/hyperlink" Target="https://twitter.com/#!/elisemcd420/status/1176993250621571072" TargetMode="External" /><Relationship Id="rId1263" Type="http://schemas.openxmlformats.org/officeDocument/2006/relationships/hyperlink" Target="https://twitter.com/#!/elisemcd420/status/1176993250621571072" TargetMode="External" /><Relationship Id="rId1264" Type="http://schemas.openxmlformats.org/officeDocument/2006/relationships/hyperlink" Target="https://twitter.com/#!/elisemcd420/status/1176993250621571072" TargetMode="External" /><Relationship Id="rId1265" Type="http://schemas.openxmlformats.org/officeDocument/2006/relationships/hyperlink" Target="https://twitter.com/#!/elisemcd420/status/1176993250621571072" TargetMode="External" /><Relationship Id="rId1266" Type="http://schemas.openxmlformats.org/officeDocument/2006/relationships/hyperlink" Target="https://twitter.com/#!/elisemcd420/status/1179931237936291840" TargetMode="External" /><Relationship Id="rId1267" Type="http://schemas.openxmlformats.org/officeDocument/2006/relationships/hyperlink" Target="https://twitter.com/#!/elisemcd420/status/1179931237936291840" TargetMode="External" /><Relationship Id="rId1268" Type="http://schemas.openxmlformats.org/officeDocument/2006/relationships/hyperlink" Target="https://twitter.com/#!/elisemcd420/status/1184482979550154752" TargetMode="External" /><Relationship Id="rId1269" Type="http://schemas.openxmlformats.org/officeDocument/2006/relationships/hyperlink" Target="https://twitter.com/#!/elisemcd420/status/1184482979550154752" TargetMode="External" /><Relationship Id="rId1270" Type="http://schemas.openxmlformats.org/officeDocument/2006/relationships/hyperlink" Target="https://twitter.com/#!/elisemcd420/status/1184482979550154752" TargetMode="External" /><Relationship Id="rId1271" Type="http://schemas.openxmlformats.org/officeDocument/2006/relationships/hyperlink" Target="https://twitter.com/#!/mazedaakter2/status/1184841670380183555" TargetMode="External" /><Relationship Id="rId1272" Type="http://schemas.openxmlformats.org/officeDocument/2006/relationships/hyperlink" Target="https://twitter.com/#!/96584400b/status/1184895309836509184" TargetMode="External" /><Relationship Id="rId1273" Type="http://schemas.openxmlformats.org/officeDocument/2006/relationships/hyperlink" Target="https://twitter.com/#!/celestiedbestie/status/1184933339481817088" TargetMode="External" /><Relationship Id="rId1274" Type="http://schemas.openxmlformats.org/officeDocument/2006/relationships/hyperlink" Target="https://twitter.com/#!/celestiedbestie/status/1184933339481817088" TargetMode="External" /><Relationship Id="rId1275" Type="http://schemas.openxmlformats.org/officeDocument/2006/relationships/hyperlink" Target="https://twitter.com/#!/groovyshally/status/1185106811713515520" TargetMode="External" /><Relationship Id="rId1276" Type="http://schemas.openxmlformats.org/officeDocument/2006/relationships/hyperlink" Target="https://twitter.com/#!/groovyshally/status/1185107712977190912" TargetMode="External" /><Relationship Id="rId1277" Type="http://schemas.openxmlformats.org/officeDocument/2006/relationships/hyperlink" Target="https://twitter.com/#!/groovyshally/status/1185107712977190912" TargetMode="External" /><Relationship Id="rId1278" Type="http://schemas.openxmlformats.org/officeDocument/2006/relationships/hyperlink" Target="https://twitter.com/#!/groovyshally/status/1185107712977190912" TargetMode="External" /><Relationship Id="rId1279" Type="http://schemas.openxmlformats.org/officeDocument/2006/relationships/hyperlink" Target="https://twitter.com/#!/pppaly/status/1185109423674445824" TargetMode="External" /><Relationship Id="rId1280" Type="http://schemas.openxmlformats.org/officeDocument/2006/relationships/hyperlink" Target="https://twitter.com/#!/mazzkhaos/status/1185197898100690944" TargetMode="External" /><Relationship Id="rId1281" Type="http://schemas.openxmlformats.org/officeDocument/2006/relationships/hyperlink" Target="https://twitter.com/#!/ssssss2knocks/status/1188090957197119488" TargetMode="External" /><Relationship Id="rId1282" Type="http://schemas.openxmlformats.org/officeDocument/2006/relationships/hyperlink" Target="https://twitter.com/#!/ssssss2knocks/status/1188090957197119488" TargetMode="External" /><Relationship Id="rId1283" Type="http://schemas.openxmlformats.org/officeDocument/2006/relationships/hyperlink" Target="https://twitter.com/#!/willyt_ribbs/status/1187861899293147138" TargetMode="External" /><Relationship Id="rId1284" Type="http://schemas.openxmlformats.org/officeDocument/2006/relationships/hyperlink" Target="https://twitter.com/#!/chocolatemommy_/status/1188091947161923585" TargetMode="External" /><Relationship Id="rId1285" Type="http://schemas.openxmlformats.org/officeDocument/2006/relationships/hyperlink" Target="https://twitter.com/#!/chocolatemommy_/status/1188091947161923585" TargetMode="External" /><Relationship Id="rId1286" Type="http://schemas.openxmlformats.org/officeDocument/2006/relationships/hyperlink" Target="https://twitter.com/#!/warrenbobrow1/status/1180653908709896192" TargetMode="External" /><Relationship Id="rId1287" Type="http://schemas.openxmlformats.org/officeDocument/2006/relationships/hyperlink" Target="https://twitter.com/#!/zoewilder/status/1179864924123623424" TargetMode="External" /><Relationship Id="rId1288" Type="http://schemas.openxmlformats.org/officeDocument/2006/relationships/hyperlink" Target="https://twitter.com/#!/warrenbobrow1/status/1180653908709896192" TargetMode="External" /><Relationship Id="rId1289" Type="http://schemas.openxmlformats.org/officeDocument/2006/relationships/hyperlink" Target="https://twitter.com/#!/zoewilder/status/1179864924123623424" TargetMode="External" /><Relationship Id="rId1290" Type="http://schemas.openxmlformats.org/officeDocument/2006/relationships/hyperlink" Target="https://twitter.com/#!/warrenbobrow1/status/1180653908709896192" TargetMode="External" /><Relationship Id="rId1291" Type="http://schemas.openxmlformats.org/officeDocument/2006/relationships/hyperlink" Target="https://twitter.com/#!/zoewilder/status/1179864924123623424" TargetMode="External" /><Relationship Id="rId1292" Type="http://schemas.openxmlformats.org/officeDocument/2006/relationships/hyperlink" Target="https://twitter.com/#!/warrenbobrow1/status/1180653908709896192" TargetMode="External" /><Relationship Id="rId1293" Type="http://schemas.openxmlformats.org/officeDocument/2006/relationships/hyperlink" Target="https://twitter.com/#!/zoewilder/status/1179864924123623424" TargetMode="External" /><Relationship Id="rId1294" Type="http://schemas.openxmlformats.org/officeDocument/2006/relationships/hyperlink" Target="https://twitter.com/#!/warrenbobrow1/status/1180653908709896192" TargetMode="External" /><Relationship Id="rId1295" Type="http://schemas.openxmlformats.org/officeDocument/2006/relationships/hyperlink" Target="https://twitter.com/#!/zoewilder/status/1179864924123623424" TargetMode="External" /><Relationship Id="rId1296" Type="http://schemas.openxmlformats.org/officeDocument/2006/relationships/hyperlink" Target="https://twitter.com/#!/warrenbobrow1/status/1180653908709896192" TargetMode="External" /><Relationship Id="rId1297" Type="http://schemas.openxmlformats.org/officeDocument/2006/relationships/hyperlink" Target="https://twitter.com/#!/zoewilder/status/1179864924123623424" TargetMode="External" /><Relationship Id="rId1298" Type="http://schemas.openxmlformats.org/officeDocument/2006/relationships/hyperlink" Target="https://twitter.com/#!/warrenbobrow1/status/1180653908709896192" TargetMode="External" /><Relationship Id="rId1299" Type="http://schemas.openxmlformats.org/officeDocument/2006/relationships/hyperlink" Target="https://twitter.com/#!/zoewilder/status/1179864924123623424" TargetMode="External" /><Relationship Id="rId1300" Type="http://schemas.openxmlformats.org/officeDocument/2006/relationships/hyperlink" Target="https://twitter.com/#!/warrenbobrow1/status/1180653908709896192" TargetMode="External" /><Relationship Id="rId1301" Type="http://schemas.openxmlformats.org/officeDocument/2006/relationships/hyperlink" Target="https://twitter.com/#!/zoewilder/status/1179864924123623424" TargetMode="External" /><Relationship Id="rId1302" Type="http://schemas.openxmlformats.org/officeDocument/2006/relationships/hyperlink" Target="https://twitter.com/#!/warrenbobrow1/status/1180653908709896192" TargetMode="External" /><Relationship Id="rId1303" Type="http://schemas.openxmlformats.org/officeDocument/2006/relationships/hyperlink" Target="https://twitter.com/#!/zoewilder/status/1179760772517257216" TargetMode="External" /><Relationship Id="rId1304" Type="http://schemas.openxmlformats.org/officeDocument/2006/relationships/hyperlink" Target="https://twitter.com/#!/zoewilder/status/1179864924123623424" TargetMode="External" /><Relationship Id="rId1305" Type="http://schemas.openxmlformats.org/officeDocument/2006/relationships/hyperlink" Target="https://twitter.com/#!/zoewilder/status/1179864924123623424" TargetMode="External" /><Relationship Id="rId1306" Type="http://schemas.openxmlformats.org/officeDocument/2006/relationships/hyperlink" Target="https://twitter.com/#!/zoewilder/status/1179864924123623424" TargetMode="External" /><Relationship Id="rId1307" Type="http://schemas.openxmlformats.org/officeDocument/2006/relationships/hyperlink" Target="https://twitter.com/#!/zoewilder/status/1179864924123623424" TargetMode="External" /><Relationship Id="rId1308" Type="http://schemas.openxmlformats.org/officeDocument/2006/relationships/hyperlink" Target="https://twitter.com/#!/zoewilder/status/1179864924123623424" TargetMode="External" /><Relationship Id="rId1309" Type="http://schemas.openxmlformats.org/officeDocument/2006/relationships/hyperlink" Target="https://twitter.com/#!/zoewilder/status/1179864924123623424" TargetMode="External" /><Relationship Id="rId1310" Type="http://schemas.openxmlformats.org/officeDocument/2006/relationships/hyperlink" Target="https://twitter.com/#!/warrenbobrow1/status/1180653908709896192" TargetMode="External" /><Relationship Id="rId1311" Type="http://schemas.openxmlformats.org/officeDocument/2006/relationships/hyperlink" Target="https://twitter.com/#!/warrenbobrow1/status/1188454045507375105" TargetMode="External" /><Relationship Id="rId1312" Type="http://schemas.openxmlformats.org/officeDocument/2006/relationships/hyperlink" Target="https://twitter.com/#!/warrenbobrow1/status/1188454045507375105" TargetMode="External" /><Relationship Id="rId1313" Type="http://schemas.openxmlformats.org/officeDocument/2006/relationships/hyperlink" Target="https://twitter.com/#!/warrenbobrow1/status/1188454045507375105" TargetMode="External" /><Relationship Id="rId1314" Type="http://schemas.openxmlformats.org/officeDocument/2006/relationships/hyperlink" Target="https://twitter.com/#!/warrenbobrow1/status/1188454045507375105" TargetMode="External" /><Relationship Id="rId1315" Type="http://schemas.openxmlformats.org/officeDocument/2006/relationships/hyperlink" Target="https://twitter.com/#!/warrenbobrow1/status/1188454045507375105" TargetMode="External" /><Relationship Id="rId1316" Type="http://schemas.openxmlformats.org/officeDocument/2006/relationships/hyperlink" Target="https://twitter.com/#!/warrenbobrow1/status/1188454045507375105" TargetMode="External" /><Relationship Id="rId1317" Type="http://schemas.openxmlformats.org/officeDocument/2006/relationships/hyperlink" Target="https://twitter.com/#!/warrenbobrow1/status/1188454045507375105" TargetMode="External" /><Relationship Id="rId1318" Type="http://schemas.openxmlformats.org/officeDocument/2006/relationships/hyperlink" Target="https://twitter.com/#!/warrenbobrow1/status/1188454045507375105" TargetMode="External" /><Relationship Id="rId1319" Type="http://schemas.openxmlformats.org/officeDocument/2006/relationships/hyperlink" Target="https://twitter.com/#!/warrenbobrow1/status/1188454045507375105" TargetMode="External" /><Relationship Id="rId1320" Type="http://schemas.openxmlformats.org/officeDocument/2006/relationships/hyperlink" Target="https://twitter.com/#!/warrenbobrow1/status/1188454045507375105" TargetMode="External" /><Relationship Id="rId1321" Type="http://schemas.openxmlformats.org/officeDocument/2006/relationships/hyperlink" Target="https://twitter.com/#!/gmiwhpodcast/status/1170003857600131074" TargetMode="External" /><Relationship Id="rId1322" Type="http://schemas.openxmlformats.org/officeDocument/2006/relationships/hyperlink" Target="https://twitter.com/#!/spoke_media/status/1170079050309734401" TargetMode="External" /><Relationship Id="rId1323" Type="http://schemas.openxmlformats.org/officeDocument/2006/relationships/hyperlink" Target="https://twitter.com/#!/spoke_media/status/1171506180960579588" TargetMode="External" /><Relationship Id="rId1324" Type="http://schemas.openxmlformats.org/officeDocument/2006/relationships/hyperlink" Target="https://twitter.com/#!/gmiwhpodcast/status/1164554306927898624" TargetMode="External" /><Relationship Id="rId1325" Type="http://schemas.openxmlformats.org/officeDocument/2006/relationships/hyperlink" Target="https://twitter.com/#!/gmiwhpodcast/status/1170003857600131074" TargetMode="External" /><Relationship Id="rId1326" Type="http://schemas.openxmlformats.org/officeDocument/2006/relationships/hyperlink" Target="https://twitter.com/#!/pot_handbook/status/1168178200121184256" TargetMode="External" /><Relationship Id="rId1327" Type="http://schemas.openxmlformats.org/officeDocument/2006/relationships/hyperlink" Target="https://twitter.com/#!/pot_handbook/status/1169309406770515969" TargetMode="External" /><Relationship Id="rId1328" Type="http://schemas.openxmlformats.org/officeDocument/2006/relationships/hyperlink" Target="https://twitter.com/#!/pot_handbook/status/1171176413870772224" TargetMode="External" /><Relationship Id="rId1329" Type="http://schemas.openxmlformats.org/officeDocument/2006/relationships/hyperlink" Target="https://twitter.com/#!/pot_handbook/status/1171903373362118656" TargetMode="External" /><Relationship Id="rId1330" Type="http://schemas.openxmlformats.org/officeDocument/2006/relationships/hyperlink" Target="https://twitter.com/#!/pot_handbook/status/1173836654479474688" TargetMode="External" /><Relationship Id="rId1331" Type="http://schemas.openxmlformats.org/officeDocument/2006/relationships/hyperlink" Target="https://twitter.com/#!/spoke_media/status/1169686982664040448" TargetMode="External" /><Relationship Id="rId1332" Type="http://schemas.openxmlformats.org/officeDocument/2006/relationships/hyperlink" Target="https://twitter.com/#!/spoke_media/status/1170079050309734401" TargetMode="External" /><Relationship Id="rId1333" Type="http://schemas.openxmlformats.org/officeDocument/2006/relationships/hyperlink" Target="https://twitter.com/#!/spoke_media/status/1170413949105430528" TargetMode="External" /><Relationship Id="rId1334" Type="http://schemas.openxmlformats.org/officeDocument/2006/relationships/hyperlink" Target="https://twitter.com/#!/spoke_media/status/1171506180960579588" TargetMode="External" /><Relationship Id="rId1335" Type="http://schemas.openxmlformats.org/officeDocument/2006/relationships/hyperlink" Target="https://twitter.com/#!/weare_campfire/status/1173996295859703808" TargetMode="External" /><Relationship Id="rId1336" Type="http://schemas.openxmlformats.org/officeDocument/2006/relationships/hyperlink" Target="https://twitter.com/#!/imtooeffinghigh/status/1173999384385613825" TargetMode="External" /><Relationship Id="rId1337" Type="http://schemas.openxmlformats.org/officeDocument/2006/relationships/hyperlink" Target="https://twitter.com/#!/imtooeffinghigh/status/1173999384385613825" TargetMode="External" /><Relationship Id="rId1338" Type="http://schemas.openxmlformats.org/officeDocument/2006/relationships/hyperlink" Target="https://twitter.com/#!/imtooeffinghigh/status/1173999384385613825" TargetMode="External" /><Relationship Id="rId1339" Type="http://schemas.openxmlformats.org/officeDocument/2006/relationships/hyperlink" Target="https://twitter.com/#!/imtooeffinghigh/status/1173999384385613825" TargetMode="External" /><Relationship Id="rId1340" Type="http://schemas.openxmlformats.org/officeDocument/2006/relationships/hyperlink" Target="https://twitter.com/#!/imtooeffinghigh/status/1174051874019762176" TargetMode="External" /><Relationship Id="rId1341" Type="http://schemas.openxmlformats.org/officeDocument/2006/relationships/hyperlink" Target="https://twitter.com/#!/imtooeffinghigh/status/1174051874019762176" TargetMode="External" /><Relationship Id="rId1342" Type="http://schemas.openxmlformats.org/officeDocument/2006/relationships/hyperlink" Target="https://twitter.com/#!/imtooeffinghigh/status/1174463110633132034" TargetMode="External" /><Relationship Id="rId1343" Type="http://schemas.openxmlformats.org/officeDocument/2006/relationships/hyperlink" Target="https://twitter.com/#!/imtooeffinghigh/status/1174463110633132034" TargetMode="External" /><Relationship Id="rId1344" Type="http://schemas.openxmlformats.org/officeDocument/2006/relationships/hyperlink" Target="https://twitter.com/#!/imtooeffinghigh/status/1174463110633132034" TargetMode="External" /><Relationship Id="rId1345" Type="http://schemas.openxmlformats.org/officeDocument/2006/relationships/hyperlink" Target="https://twitter.com/#!/spoke_media/status/1174024194834804741" TargetMode="External" /><Relationship Id="rId1346" Type="http://schemas.openxmlformats.org/officeDocument/2006/relationships/hyperlink" Target="https://twitter.com/#!/weare_campfire/status/1173996295859703808" TargetMode="External" /><Relationship Id="rId1347" Type="http://schemas.openxmlformats.org/officeDocument/2006/relationships/hyperlink" Target="https://twitter.com/#!/weare_campfire/status/1173996295859703808" TargetMode="External" /><Relationship Id="rId1348" Type="http://schemas.openxmlformats.org/officeDocument/2006/relationships/hyperlink" Target="https://twitter.com/#!/weare_campfire/status/1173996295859703808" TargetMode="External" /><Relationship Id="rId1349" Type="http://schemas.openxmlformats.org/officeDocument/2006/relationships/hyperlink" Target="https://twitter.com/#!/spoke_media/status/1174024194834804741" TargetMode="External" /><Relationship Id="rId1350" Type="http://schemas.openxmlformats.org/officeDocument/2006/relationships/hyperlink" Target="https://twitter.com/#!/jmazz1111/status/1174003400750456833" TargetMode="External" /><Relationship Id="rId1351" Type="http://schemas.openxmlformats.org/officeDocument/2006/relationships/hyperlink" Target="https://twitter.com/#!/spoke_media/status/1174024194834804741" TargetMode="External" /><Relationship Id="rId1352" Type="http://schemas.openxmlformats.org/officeDocument/2006/relationships/hyperlink" Target="https://twitter.com/#!/spoke_media/status/1174320039648026625" TargetMode="External" /><Relationship Id="rId1353" Type="http://schemas.openxmlformats.org/officeDocument/2006/relationships/hyperlink" Target="https://twitter.com/#!/spoke_media/status/1175802140087992322" TargetMode="External" /><Relationship Id="rId1354" Type="http://schemas.openxmlformats.org/officeDocument/2006/relationships/hyperlink" Target="https://twitter.com/#!/spoke_media/status/1175802140087992322" TargetMode="External" /><Relationship Id="rId1355" Type="http://schemas.openxmlformats.org/officeDocument/2006/relationships/hyperlink" Target="https://twitter.com/#!/dougbenson/status/1176710589307072513" TargetMode="External" /><Relationship Id="rId1356" Type="http://schemas.openxmlformats.org/officeDocument/2006/relationships/hyperlink" Target="https://twitter.com/#!/dougbenson/status/1176710589307072513" TargetMode="External" /><Relationship Id="rId1357" Type="http://schemas.openxmlformats.org/officeDocument/2006/relationships/hyperlink" Target="https://twitter.com/#!/gmiwhpodcast/status/1176983817367752706" TargetMode="External" /><Relationship Id="rId1358" Type="http://schemas.openxmlformats.org/officeDocument/2006/relationships/hyperlink" Target="https://twitter.com/#!/spoke_media/status/1176982646678855683" TargetMode="External" /><Relationship Id="rId1359" Type="http://schemas.openxmlformats.org/officeDocument/2006/relationships/hyperlink" Target="https://twitter.com/#!/gabrus/status/1182327095046758402" TargetMode="External" /><Relationship Id="rId1360" Type="http://schemas.openxmlformats.org/officeDocument/2006/relationships/hyperlink" Target="https://twitter.com/#!/gabrus/status/1182327095046758402" TargetMode="External" /><Relationship Id="rId1361" Type="http://schemas.openxmlformats.org/officeDocument/2006/relationships/hyperlink" Target="https://twitter.com/#!/gabrus/status/1182327268326035456" TargetMode="External" /><Relationship Id="rId1362" Type="http://schemas.openxmlformats.org/officeDocument/2006/relationships/hyperlink" Target="https://twitter.com/#!/gabrus/status/1182327268326035456" TargetMode="External" /><Relationship Id="rId1363" Type="http://schemas.openxmlformats.org/officeDocument/2006/relationships/hyperlink" Target="https://twitter.com/#!/gabrus/status/1182327268326035456" TargetMode="External" /><Relationship Id="rId1364" Type="http://schemas.openxmlformats.org/officeDocument/2006/relationships/hyperlink" Target="https://twitter.com/#!/gabrus/status/1182689136735424513" TargetMode="External" /><Relationship Id="rId1365" Type="http://schemas.openxmlformats.org/officeDocument/2006/relationships/hyperlink" Target="https://twitter.com/#!/gabrus/status/1182689136735424513" TargetMode="External" /><Relationship Id="rId1366" Type="http://schemas.openxmlformats.org/officeDocument/2006/relationships/hyperlink" Target="https://twitter.com/#!/spoke_media/status/1182716670986592256" TargetMode="External" /><Relationship Id="rId1367" Type="http://schemas.openxmlformats.org/officeDocument/2006/relationships/hyperlink" Target="https://twitter.com/#!/weedandgrub/status/1189611959651430400" TargetMode="External" /><Relationship Id="rId1368" Type="http://schemas.openxmlformats.org/officeDocument/2006/relationships/hyperlink" Target="https://twitter.com/#!/thisismaryjane_/status/1189613180386869248" TargetMode="External" /><Relationship Id="rId1369" Type="http://schemas.openxmlformats.org/officeDocument/2006/relationships/hyperlink" Target="https://twitter.com/#!/spoke_media/status/1189631072390336514" TargetMode="External" /><Relationship Id="rId1370" Type="http://schemas.openxmlformats.org/officeDocument/2006/relationships/hyperlink" Target="https://twitter.com/#!/weedandgrub/status/1189611959651430400" TargetMode="External" /><Relationship Id="rId1371" Type="http://schemas.openxmlformats.org/officeDocument/2006/relationships/hyperlink" Target="https://twitter.com/#!/thisismaryjane_/status/1189613180386869248" TargetMode="External" /><Relationship Id="rId1372" Type="http://schemas.openxmlformats.org/officeDocument/2006/relationships/hyperlink" Target="https://twitter.com/#!/spoke_media/status/1189543749514399744" TargetMode="External" /><Relationship Id="rId1373" Type="http://schemas.openxmlformats.org/officeDocument/2006/relationships/hyperlink" Target="https://twitter.com/#!/spoke_media/status/1189631072390336514" TargetMode="External" /><Relationship Id="rId1374" Type="http://schemas.openxmlformats.org/officeDocument/2006/relationships/hyperlink" Target="https://twitter.com/#!/weedandgrub/status/1189611959651430400" TargetMode="External" /><Relationship Id="rId1375" Type="http://schemas.openxmlformats.org/officeDocument/2006/relationships/hyperlink" Target="https://twitter.com/#!/thisismaryjane_/status/1189613180386869248" TargetMode="External" /><Relationship Id="rId1376" Type="http://schemas.openxmlformats.org/officeDocument/2006/relationships/hyperlink" Target="https://twitter.com/#!/thisismaryjane_/status/1189613180386869248" TargetMode="External" /><Relationship Id="rId1377" Type="http://schemas.openxmlformats.org/officeDocument/2006/relationships/hyperlink" Target="https://twitter.com/#!/thisismaryjane_/status/1189613180386869248" TargetMode="External" /><Relationship Id="rId1378" Type="http://schemas.openxmlformats.org/officeDocument/2006/relationships/hyperlink" Target="https://twitter.com/#!/spoke_media/status/1189543749514399744" TargetMode="External" /><Relationship Id="rId1379" Type="http://schemas.openxmlformats.org/officeDocument/2006/relationships/hyperlink" Target="https://twitter.com/#!/spoke_media/status/1189631072390336514" TargetMode="External" /><Relationship Id="rId1380" Type="http://schemas.openxmlformats.org/officeDocument/2006/relationships/hyperlink" Target="https://twitter.com/#!/weedandgrub/status/1189611959651430400" TargetMode="External" /><Relationship Id="rId1381" Type="http://schemas.openxmlformats.org/officeDocument/2006/relationships/hyperlink" Target="https://twitter.com/#!/weedandgrub/status/1189611959651430400" TargetMode="External" /><Relationship Id="rId1382" Type="http://schemas.openxmlformats.org/officeDocument/2006/relationships/hyperlink" Target="https://twitter.com/#!/spoke_media/status/1189543749514399744" TargetMode="External" /><Relationship Id="rId1383" Type="http://schemas.openxmlformats.org/officeDocument/2006/relationships/hyperlink" Target="https://twitter.com/#!/spoke_media/status/1189631072390336514" TargetMode="External" /><Relationship Id="rId1384" Type="http://schemas.openxmlformats.org/officeDocument/2006/relationships/hyperlink" Target="https://twitter.com/#!/pinballdreams/status/1187555933838168064" TargetMode="External" /><Relationship Id="rId1385" Type="http://schemas.openxmlformats.org/officeDocument/2006/relationships/hyperlink" Target="https://twitter.com/#!/pinballdreams/status/1187570859789049856" TargetMode="External" /><Relationship Id="rId1386" Type="http://schemas.openxmlformats.org/officeDocument/2006/relationships/hyperlink" Target="https://twitter.com/#!/pinballdreams/status/1187571757592432640" TargetMode="External" /><Relationship Id="rId1387" Type="http://schemas.openxmlformats.org/officeDocument/2006/relationships/hyperlink" Target="https://twitter.com/#!/pinballdreams/status/1187555933838168064" TargetMode="External" /><Relationship Id="rId1388" Type="http://schemas.openxmlformats.org/officeDocument/2006/relationships/hyperlink" Target="https://twitter.com/#!/pinballdreams/status/1187570859789049856" TargetMode="External" /><Relationship Id="rId1389" Type="http://schemas.openxmlformats.org/officeDocument/2006/relationships/hyperlink" Target="https://twitter.com/#!/pinballdreams/status/1187571757592432640" TargetMode="External" /><Relationship Id="rId1390" Type="http://schemas.openxmlformats.org/officeDocument/2006/relationships/hyperlink" Target="https://twitter.com/#!/pinballdreams/status/1187538348711137283" TargetMode="External" /><Relationship Id="rId1391" Type="http://schemas.openxmlformats.org/officeDocument/2006/relationships/hyperlink" Target="https://twitter.com/#!/pinballdreams/status/1187555933838168064" TargetMode="External" /><Relationship Id="rId1392" Type="http://schemas.openxmlformats.org/officeDocument/2006/relationships/hyperlink" Target="https://twitter.com/#!/pinballdreams/status/1187570859789049856" TargetMode="External" /><Relationship Id="rId1393" Type="http://schemas.openxmlformats.org/officeDocument/2006/relationships/hyperlink" Target="https://twitter.com/#!/pinballdreams/status/1187571757592432640" TargetMode="External" /><Relationship Id="rId1394" Type="http://schemas.openxmlformats.org/officeDocument/2006/relationships/hyperlink" Target="https://twitter.com/#!/pinballdreams/status/1187538348711137283" TargetMode="External" /><Relationship Id="rId1395" Type="http://schemas.openxmlformats.org/officeDocument/2006/relationships/hyperlink" Target="https://twitter.com/#!/pinballdreams/status/1187555933838168064" TargetMode="External" /><Relationship Id="rId1396" Type="http://schemas.openxmlformats.org/officeDocument/2006/relationships/hyperlink" Target="https://twitter.com/#!/pinballdreams/status/1187570859789049856" TargetMode="External" /><Relationship Id="rId1397" Type="http://schemas.openxmlformats.org/officeDocument/2006/relationships/hyperlink" Target="https://twitter.com/#!/pinballdreams/status/1187571757592432640" TargetMode="External" /><Relationship Id="rId1398" Type="http://schemas.openxmlformats.org/officeDocument/2006/relationships/hyperlink" Target="https://twitter.com/#!/pinballdreams/status/1187538348711137283" TargetMode="External" /><Relationship Id="rId1399" Type="http://schemas.openxmlformats.org/officeDocument/2006/relationships/hyperlink" Target="https://twitter.com/#!/pinballdreams/status/1187555933838168064" TargetMode="External" /><Relationship Id="rId1400" Type="http://schemas.openxmlformats.org/officeDocument/2006/relationships/hyperlink" Target="https://twitter.com/#!/pinballdreams/status/1187570859789049856" TargetMode="External" /><Relationship Id="rId1401" Type="http://schemas.openxmlformats.org/officeDocument/2006/relationships/hyperlink" Target="https://twitter.com/#!/pinballdreams/status/1187571757592432640" TargetMode="External" /><Relationship Id="rId1402" Type="http://schemas.openxmlformats.org/officeDocument/2006/relationships/hyperlink" Target="https://twitter.com/#!/pinballdreams/status/1187538348711137283" TargetMode="External" /><Relationship Id="rId1403" Type="http://schemas.openxmlformats.org/officeDocument/2006/relationships/hyperlink" Target="https://twitter.com/#!/pinballdreams/status/1187555933838168064" TargetMode="External" /><Relationship Id="rId1404" Type="http://schemas.openxmlformats.org/officeDocument/2006/relationships/hyperlink" Target="https://twitter.com/#!/pinballdreams/status/1187570859789049856" TargetMode="External" /><Relationship Id="rId1405" Type="http://schemas.openxmlformats.org/officeDocument/2006/relationships/hyperlink" Target="https://twitter.com/#!/pinballdreams/status/1187571757592432640" TargetMode="External" /><Relationship Id="rId1406" Type="http://schemas.openxmlformats.org/officeDocument/2006/relationships/hyperlink" Target="https://twitter.com/#!/gmiwhpodcast/status/1164554306927898624" TargetMode="External" /><Relationship Id="rId1407" Type="http://schemas.openxmlformats.org/officeDocument/2006/relationships/hyperlink" Target="https://twitter.com/#!/gmiwhpodcast/status/1169670201685639168" TargetMode="External" /><Relationship Id="rId1408" Type="http://schemas.openxmlformats.org/officeDocument/2006/relationships/hyperlink" Target="https://twitter.com/#!/pot_handbook/status/1168178200121184256" TargetMode="External" /><Relationship Id="rId1409" Type="http://schemas.openxmlformats.org/officeDocument/2006/relationships/hyperlink" Target="https://twitter.com/#!/pot_handbook/status/1169309406770515969" TargetMode="External" /><Relationship Id="rId1410" Type="http://schemas.openxmlformats.org/officeDocument/2006/relationships/hyperlink" Target="https://twitter.com/#!/spoke_media/status/1169686982664040448" TargetMode="External" /><Relationship Id="rId1411" Type="http://schemas.openxmlformats.org/officeDocument/2006/relationships/hyperlink" Target="https://twitter.com/#!/spoke_media/status/1169686982664040448" TargetMode="External" /><Relationship Id="rId1412" Type="http://schemas.openxmlformats.org/officeDocument/2006/relationships/hyperlink" Target="https://twitter.com/#!/spoke_media/status/1169686982664040448" TargetMode="External" /><Relationship Id="rId1413" Type="http://schemas.openxmlformats.org/officeDocument/2006/relationships/hyperlink" Target="https://twitter.com/#!/spoke_media/status/1170079050309734401" TargetMode="External" /><Relationship Id="rId1414" Type="http://schemas.openxmlformats.org/officeDocument/2006/relationships/hyperlink" Target="https://twitter.com/#!/spoke_media/status/1170079050309734401" TargetMode="External" /><Relationship Id="rId1415" Type="http://schemas.openxmlformats.org/officeDocument/2006/relationships/hyperlink" Target="https://twitter.com/#!/spoke_media/status/1170079050309734401" TargetMode="External" /><Relationship Id="rId1416" Type="http://schemas.openxmlformats.org/officeDocument/2006/relationships/hyperlink" Target="https://twitter.com/#!/spoke_media/status/1170413949105430528" TargetMode="External" /><Relationship Id="rId1417" Type="http://schemas.openxmlformats.org/officeDocument/2006/relationships/hyperlink" Target="https://twitter.com/#!/spoke_media/status/1171506180960579588" TargetMode="External" /><Relationship Id="rId1418" Type="http://schemas.openxmlformats.org/officeDocument/2006/relationships/hyperlink" Target="https://twitter.com/#!/spoke_media/status/1171506180960579588" TargetMode="External" /><Relationship Id="rId1419" Type="http://schemas.openxmlformats.org/officeDocument/2006/relationships/hyperlink" Target="https://twitter.com/#!/spoke_media/status/1171506180960579588" TargetMode="External" /><Relationship Id="rId1420" Type="http://schemas.openxmlformats.org/officeDocument/2006/relationships/hyperlink" Target="https://twitter.com/#!/spoke_media/status/1174024194834804741" TargetMode="External" /><Relationship Id="rId1421" Type="http://schemas.openxmlformats.org/officeDocument/2006/relationships/hyperlink" Target="https://twitter.com/#!/spoke_media/status/1174024194834804741" TargetMode="External" /><Relationship Id="rId1422" Type="http://schemas.openxmlformats.org/officeDocument/2006/relationships/hyperlink" Target="https://twitter.com/#!/spoke_media/status/1174320039648026625" TargetMode="External" /><Relationship Id="rId1423" Type="http://schemas.openxmlformats.org/officeDocument/2006/relationships/hyperlink" Target="https://twitter.com/#!/spoke_media/status/1175802140087992322" TargetMode="External" /><Relationship Id="rId1424" Type="http://schemas.openxmlformats.org/officeDocument/2006/relationships/hyperlink" Target="https://twitter.com/#!/spoke_media/status/1175802140087992322" TargetMode="External" /><Relationship Id="rId1425" Type="http://schemas.openxmlformats.org/officeDocument/2006/relationships/hyperlink" Target="https://twitter.com/#!/spoke_media/status/1175802140087992322" TargetMode="External" /><Relationship Id="rId1426" Type="http://schemas.openxmlformats.org/officeDocument/2006/relationships/hyperlink" Target="https://twitter.com/#!/spoke_media/status/1176982646678855683" TargetMode="External" /><Relationship Id="rId1427" Type="http://schemas.openxmlformats.org/officeDocument/2006/relationships/hyperlink" Target="https://twitter.com/#!/spoke_media/status/1176982646678855683" TargetMode="External" /><Relationship Id="rId1428" Type="http://schemas.openxmlformats.org/officeDocument/2006/relationships/hyperlink" Target="https://twitter.com/#!/spoke_media/status/1176982646678855683" TargetMode="External" /><Relationship Id="rId1429" Type="http://schemas.openxmlformats.org/officeDocument/2006/relationships/hyperlink" Target="https://twitter.com/#!/spoke_media/status/1179765672903135232" TargetMode="External" /><Relationship Id="rId1430" Type="http://schemas.openxmlformats.org/officeDocument/2006/relationships/hyperlink" Target="https://twitter.com/#!/spoke_media/status/1179765672903135232" TargetMode="External" /><Relationship Id="rId1431" Type="http://schemas.openxmlformats.org/officeDocument/2006/relationships/hyperlink" Target="https://twitter.com/#!/spoke_media/status/1179765672903135232" TargetMode="External" /><Relationship Id="rId1432" Type="http://schemas.openxmlformats.org/officeDocument/2006/relationships/hyperlink" Target="https://twitter.com/#!/spoke_media/status/1182716670986592256" TargetMode="External" /><Relationship Id="rId1433" Type="http://schemas.openxmlformats.org/officeDocument/2006/relationships/hyperlink" Target="https://twitter.com/#!/spoke_media/status/1182716670986592256" TargetMode="External" /><Relationship Id="rId1434" Type="http://schemas.openxmlformats.org/officeDocument/2006/relationships/hyperlink" Target="https://twitter.com/#!/spoke_media/status/1189543749514399744" TargetMode="External" /><Relationship Id="rId1435" Type="http://schemas.openxmlformats.org/officeDocument/2006/relationships/hyperlink" Target="https://twitter.com/#!/spoke_media/status/1189631072390336514" TargetMode="External" /><Relationship Id="rId1436" Type="http://schemas.openxmlformats.org/officeDocument/2006/relationships/hyperlink" Target="https://twitter.com/#!/pinballdreams/status/1189952791143301120" TargetMode="External" /><Relationship Id="rId1437" Type="http://schemas.openxmlformats.org/officeDocument/2006/relationships/hyperlink" Target="https://twitter.com/#!/gmiwhpodcast/status/1164554306927898624" TargetMode="External" /><Relationship Id="rId1438" Type="http://schemas.openxmlformats.org/officeDocument/2006/relationships/hyperlink" Target="https://twitter.com/#!/gmiwhpodcast/status/1169306692862922752" TargetMode="External" /><Relationship Id="rId1439" Type="http://schemas.openxmlformats.org/officeDocument/2006/relationships/hyperlink" Target="https://twitter.com/#!/gmiwhpodcast/status/1169670201685639168" TargetMode="External" /><Relationship Id="rId1440" Type="http://schemas.openxmlformats.org/officeDocument/2006/relationships/hyperlink" Target="https://twitter.com/#!/gmiwhpodcast/status/1170003857600131074" TargetMode="External" /><Relationship Id="rId1441" Type="http://schemas.openxmlformats.org/officeDocument/2006/relationships/hyperlink" Target="https://twitter.com/#!/gmiwhpodcast/status/1170419870858534912" TargetMode="External" /><Relationship Id="rId1442" Type="http://schemas.openxmlformats.org/officeDocument/2006/relationships/hyperlink" Target="https://twitter.com/#!/gmiwhpodcast/status/1174475746040958976" TargetMode="External" /><Relationship Id="rId1443" Type="http://schemas.openxmlformats.org/officeDocument/2006/relationships/hyperlink" Target="https://twitter.com/#!/gmiwhpodcast/status/1176983817367752706" TargetMode="External" /><Relationship Id="rId1444" Type="http://schemas.openxmlformats.org/officeDocument/2006/relationships/hyperlink" Target="https://twitter.com/#!/gmiwhpodcast/status/1179753918735233030" TargetMode="External" /><Relationship Id="rId1445" Type="http://schemas.openxmlformats.org/officeDocument/2006/relationships/hyperlink" Target="https://twitter.com/#!/pot_handbook/status/1168178200121184256" TargetMode="External" /><Relationship Id="rId1446" Type="http://schemas.openxmlformats.org/officeDocument/2006/relationships/hyperlink" Target="https://twitter.com/#!/pot_handbook/status/1168178200121184256" TargetMode="External" /><Relationship Id="rId1447" Type="http://schemas.openxmlformats.org/officeDocument/2006/relationships/hyperlink" Target="https://twitter.com/#!/pot_handbook/status/1169309284145844224" TargetMode="External" /><Relationship Id="rId1448" Type="http://schemas.openxmlformats.org/officeDocument/2006/relationships/hyperlink" Target="https://twitter.com/#!/pot_handbook/status/1169309406770515969" TargetMode="External" /><Relationship Id="rId1449" Type="http://schemas.openxmlformats.org/officeDocument/2006/relationships/hyperlink" Target="https://twitter.com/#!/pot_handbook/status/1169309406770515969" TargetMode="External" /><Relationship Id="rId1450" Type="http://schemas.openxmlformats.org/officeDocument/2006/relationships/hyperlink" Target="https://twitter.com/#!/pot_handbook/status/1171176413870772224" TargetMode="External" /><Relationship Id="rId1451" Type="http://schemas.openxmlformats.org/officeDocument/2006/relationships/hyperlink" Target="https://twitter.com/#!/pot_handbook/status/1171903373362118656" TargetMode="External" /><Relationship Id="rId1452" Type="http://schemas.openxmlformats.org/officeDocument/2006/relationships/hyperlink" Target="https://twitter.com/#!/pot_handbook/status/1171903373362118656" TargetMode="External" /><Relationship Id="rId1453" Type="http://schemas.openxmlformats.org/officeDocument/2006/relationships/hyperlink" Target="https://twitter.com/#!/pot_handbook/status/1173836411079802880" TargetMode="External" /><Relationship Id="rId1454" Type="http://schemas.openxmlformats.org/officeDocument/2006/relationships/hyperlink" Target="https://twitter.com/#!/pot_handbook/status/1173836411079802880" TargetMode="External" /><Relationship Id="rId1455" Type="http://schemas.openxmlformats.org/officeDocument/2006/relationships/hyperlink" Target="https://twitter.com/#!/pot_handbook/status/1173836654479474688" TargetMode="External" /><Relationship Id="rId1456" Type="http://schemas.openxmlformats.org/officeDocument/2006/relationships/hyperlink" Target="https://twitter.com/#!/pot_handbook/status/1173836654479474688" TargetMode="External" /><Relationship Id="rId1457" Type="http://schemas.openxmlformats.org/officeDocument/2006/relationships/hyperlink" Target="https://twitter.com/#!/pot_handbook/status/1174475869001117696" TargetMode="External" /><Relationship Id="rId1458" Type="http://schemas.openxmlformats.org/officeDocument/2006/relationships/hyperlink" Target="https://twitter.com/#!/pot_handbook/status/1176706945916518401" TargetMode="External" /><Relationship Id="rId1459" Type="http://schemas.openxmlformats.org/officeDocument/2006/relationships/hyperlink" Target="https://twitter.com/#!/pot_handbook/status/1176707689046523904" TargetMode="External" /><Relationship Id="rId1460" Type="http://schemas.openxmlformats.org/officeDocument/2006/relationships/hyperlink" Target="https://twitter.com/#!/pot_handbook/status/1176708631913480193" TargetMode="External" /><Relationship Id="rId1461" Type="http://schemas.openxmlformats.org/officeDocument/2006/relationships/hyperlink" Target="https://twitter.com/#!/pot_handbook/status/1179773688494747649" TargetMode="External" /><Relationship Id="rId1462" Type="http://schemas.openxmlformats.org/officeDocument/2006/relationships/hyperlink" Target="https://twitter.com/#!/pot_handbook/status/1179901783579062272" TargetMode="External" /><Relationship Id="rId1463" Type="http://schemas.openxmlformats.org/officeDocument/2006/relationships/hyperlink" Target="https://twitter.com/#!/pinballdreams/status/1187538348711137283" TargetMode="External" /><Relationship Id="rId1464" Type="http://schemas.openxmlformats.org/officeDocument/2006/relationships/hyperlink" Target="https://twitter.com/#!/pinballdreams/status/1187555933838168064" TargetMode="External" /><Relationship Id="rId1465" Type="http://schemas.openxmlformats.org/officeDocument/2006/relationships/hyperlink" Target="https://twitter.com/#!/pinballdreams/status/1187570859789049856" TargetMode="External" /><Relationship Id="rId1466" Type="http://schemas.openxmlformats.org/officeDocument/2006/relationships/hyperlink" Target="https://twitter.com/#!/pinballdreams/status/1187571757592432640" TargetMode="External" /><Relationship Id="rId1467" Type="http://schemas.openxmlformats.org/officeDocument/2006/relationships/hyperlink" Target="https://twitter.com/#!/pinballdreams/status/1189952791143301120" TargetMode="External" /><Relationship Id="rId1468" Type="http://schemas.openxmlformats.org/officeDocument/2006/relationships/hyperlink" Target="https://twitter.com/#!/pinballdreams/status/1189962384204423168" TargetMode="External" /><Relationship Id="rId1469" Type="http://schemas.openxmlformats.org/officeDocument/2006/relationships/hyperlink" Target="https://twitter.com/#!/gmiwhpodcast/status/1164554306927898624" TargetMode="External" /><Relationship Id="rId1470" Type="http://schemas.openxmlformats.org/officeDocument/2006/relationships/hyperlink" Target="https://twitter.com/#!/gmiwhpodcast/status/1169306692862922752" TargetMode="External" /><Relationship Id="rId1471" Type="http://schemas.openxmlformats.org/officeDocument/2006/relationships/hyperlink" Target="https://twitter.com/#!/gmiwhpodcast/status/1169670201685639168" TargetMode="External" /><Relationship Id="rId1472" Type="http://schemas.openxmlformats.org/officeDocument/2006/relationships/hyperlink" Target="https://twitter.com/#!/gmiwhpodcast/status/1170003857600131074" TargetMode="External" /><Relationship Id="rId1473" Type="http://schemas.openxmlformats.org/officeDocument/2006/relationships/hyperlink" Target="https://twitter.com/#!/gmiwhpodcast/status/1170419870858534912" TargetMode="External" /><Relationship Id="rId1474" Type="http://schemas.openxmlformats.org/officeDocument/2006/relationships/hyperlink" Target="https://twitter.com/#!/gmiwhpodcast/status/1174475746040958976" TargetMode="External" /><Relationship Id="rId1475" Type="http://schemas.openxmlformats.org/officeDocument/2006/relationships/hyperlink" Target="https://twitter.com/#!/gmiwhpodcast/status/1176983817367752706" TargetMode="External" /><Relationship Id="rId1476" Type="http://schemas.openxmlformats.org/officeDocument/2006/relationships/hyperlink" Target="https://twitter.com/#!/gmiwhpodcast/status/1179576640793264129" TargetMode="External" /><Relationship Id="rId1477" Type="http://schemas.openxmlformats.org/officeDocument/2006/relationships/hyperlink" Target="https://twitter.com/#!/gmiwhpodcast/status/1179753918735233030" TargetMode="External" /><Relationship Id="rId1478" Type="http://schemas.openxmlformats.org/officeDocument/2006/relationships/hyperlink" Target="https://twitter.com/#!/pinballdreams/status/1187555933838168064" TargetMode="External" /><Relationship Id="rId1479" Type="http://schemas.openxmlformats.org/officeDocument/2006/relationships/hyperlink" Target="https://twitter.com/#!/pinballdreams/status/1187570859789049856" TargetMode="External" /><Relationship Id="rId1480" Type="http://schemas.openxmlformats.org/officeDocument/2006/relationships/hyperlink" Target="https://twitter.com/#!/pinballdreams/status/1187571757592432640" TargetMode="External" /><Relationship Id="rId1481" Type="http://schemas.openxmlformats.org/officeDocument/2006/relationships/hyperlink" Target="https://twitter.com/#!/pinballdreams/status/1189952791143301120" TargetMode="External" /><Relationship Id="rId1482" Type="http://schemas.openxmlformats.org/officeDocument/2006/relationships/hyperlink" Target="https://twitter.com/#!/pinballdreams/status/1189962384204423168" TargetMode="External" /><Relationship Id="rId1483" Type="http://schemas.openxmlformats.org/officeDocument/2006/relationships/hyperlink" Target="https://twitter.com/#!/pinballdreams/status/1187538348711137283" TargetMode="External" /><Relationship Id="rId1484" Type="http://schemas.openxmlformats.org/officeDocument/2006/relationships/hyperlink" Target="https://twitter.com/#!/pinballdreams/status/1187555933838168064" TargetMode="External" /><Relationship Id="rId1485" Type="http://schemas.openxmlformats.org/officeDocument/2006/relationships/hyperlink" Target="https://twitter.com/#!/pinballdreams/status/1187570859789049856" TargetMode="External" /><Relationship Id="rId1486" Type="http://schemas.openxmlformats.org/officeDocument/2006/relationships/hyperlink" Target="https://twitter.com/#!/pinballdreams/status/1187571757592432640" TargetMode="External" /><Relationship Id="rId1487" Type="http://schemas.openxmlformats.org/officeDocument/2006/relationships/hyperlink" Target="https://twitter.com/#!/pinballdreams/status/1189952791143301120" TargetMode="External" /><Relationship Id="rId1488" Type="http://schemas.openxmlformats.org/officeDocument/2006/relationships/hyperlink" Target="https://twitter.com/#!/pinballdreams/status/1189962384204423168" TargetMode="External" /><Relationship Id="rId1489" Type="http://schemas.openxmlformats.org/officeDocument/2006/relationships/hyperlink" Target="https://twitter.com/#!/viceland/status/811647452453343235" TargetMode="External" /><Relationship Id="rId1490" Type="http://schemas.openxmlformats.org/officeDocument/2006/relationships/hyperlink" Target="https://twitter.com/#!/derekm07/status/1190059678220328966" TargetMode="External" /><Relationship Id="rId1491" Type="http://schemas.openxmlformats.org/officeDocument/2006/relationships/hyperlink" Target="https://twitter.com/#!/derekm07/status/1190059678220328966" TargetMode="External" /><Relationship Id="rId1492" Type="http://schemas.openxmlformats.org/officeDocument/2006/relationships/hyperlink" Target="https://twitter.com/#!/rx_lxxv/status/1190232432827604993" TargetMode="External" /><Relationship Id="rId1493" Type="http://schemas.openxmlformats.org/officeDocument/2006/relationships/hyperlink" Target="https://twitter.com/#!/charluv2011/status/1190315053909590016" TargetMode="External" /><Relationship Id="rId1494" Type="http://schemas.openxmlformats.org/officeDocument/2006/relationships/hyperlink" Target="https://twitter.com/#!/medmarijuanabiz/status/1190330032725659653" TargetMode="External" /><Relationship Id="rId1495" Type="http://schemas.openxmlformats.org/officeDocument/2006/relationships/hyperlink" Target="https://twitter.com/#!/sir_blobfish/status/1190338926743105536" TargetMode="External" /><Relationship Id="rId1496" Type="http://schemas.openxmlformats.org/officeDocument/2006/relationships/hyperlink" Target="https://twitter.com/#!/kylemace22/status/1190339897653112836" TargetMode="External" /><Relationship Id="rId1497" Type="http://schemas.openxmlformats.org/officeDocument/2006/relationships/hyperlink" Target="https://twitter.com/#!/heinschristian/status/1190350173131726848" TargetMode="External" /><Relationship Id="rId1498" Type="http://schemas.openxmlformats.org/officeDocument/2006/relationships/hyperlink" Target="https://twitter.com/#!/zoesbrasill/status/1176464597357858816" TargetMode="External" /><Relationship Id="rId1499" Type="http://schemas.openxmlformats.org/officeDocument/2006/relationships/hyperlink" Target="https://twitter.com/#!/zoesbrasill/status/1176464622066552832" TargetMode="External" /><Relationship Id="rId1500" Type="http://schemas.openxmlformats.org/officeDocument/2006/relationships/hyperlink" Target="https://twitter.com/#!/zoesbrasill/status/1190351670120779777" TargetMode="External" /><Relationship Id="rId1501" Type="http://schemas.openxmlformats.org/officeDocument/2006/relationships/hyperlink" Target="https://twitter.com/#!/saiyanmarley/status/1190358520975253504" TargetMode="External" /><Relationship Id="rId1502" Type="http://schemas.openxmlformats.org/officeDocument/2006/relationships/hyperlink" Target="https://twitter.com/#!/littlemisspoops/status/1190395039920340993" TargetMode="External" /><Relationship Id="rId1503" Type="http://schemas.openxmlformats.org/officeDocument/2006/relationships/hyperlink" Target="https://twitter.com/#!/praveween/status/1190448853884911616" TargetMode="External" /><Relationship Id="rId1504" Type="http://schemas.openxmlformats.org/officeDocument/2006/relationships/hyperlink" Target="https://twitter.com/#!/timchamberlain/status/1190458793391341569" TargetMode="External" /><Relationship Id="rId1505" Type="http://schemas.openxmlformats.org/officeDocument/2006/relationships/hyperlink" Target="https://twitter.com/#!/timchamberlain/status/1190458793391341569" TargetMode="External" /><Relationship Id="rId1506" Type="http://schemas.openxmlformats.org/officeDocument/2006/relationships/hyperlink" Target="https://twitter.com/#!/timchamberlain/status/1190458793391341569" TargetMode="External" /><Relationship Id="rId1507" Type="http://schemas.openxmlformats.org/officeDocument/2006/relationships/hyperlink" Target="https://twitter.com/#!/oleraflores/status/1190461021581795329" TargetMode="External" /><Relationship Id="rId1508" Type="http://schemas.openxmlformats.org/officeDocument/2006/relationships/hyperlink" Target="https://twitter.com/#!/oleraflores/status/1190461021581795329" TargetMode="External" /><Relationship Id="rId1509" Type="http://schemas.openxmlformats.org/officeDocument/2006/relationships/hyperlink" Target="https://twitter.com/#!/oleraflores/status/1190461021581795329" TargetMode="External" /><Relationship Id="rId1510" Type="http://schemas.openxmlformats.org/officeDocument/2006/relationships/hyperlink" Target="https://twitter.com/#!/coralreefer420/status/1190461725503455232" TargetMode="External" /><Relationship Id="rId1511" Type="http://schemas.openxmlformats.org/officeDocument/2006/relationships/hyperlink" Target="https://twitter.com/#!/davidchiarelli/status/1190465516932083712" TargetMode="External" /><Relationship Id="rId1512" Type="http://schemas.openxmlformats.org/officeDocument/2006/relationships/hyperlink" Target="https://twitter.com/#!/wesstubbs/status/1190641863461613568" TargetMode="External" /><Relationship Id="rId1513" Type="http://schemas.openxmlformats.org/officeDocument/2006/relationships/hyperlink" Target="https://twitter.com/#!/sakenaribena/status/1190673563612782593" TargetMode="External" /><Relationship Id="rId1514" Type="http://schemas.openxmlformats.org/officeDocument/2006/relationships/hyperlink" Target="https://twitter.com/#!/therealljohnny1/status/1191028644409274369" TargetMode="External" /><Relationship Id="rId1515" Type="http://schemas.openxmlformats.org/officeDocument/2006/relationships/hyperlink" Target="https://twitter.com/#!/brownbearballin/status/1191044517740322816" TargetMode="External" /><Relationship Id="rId1516" Type="http://schemas.openxmlformats.org/officeDocument/2006/relationships/hyperlink" Target="https://twitter.com/#!/simmithinks/status/1191044523821948928" TargetMode="External" /><Relationship Id="rId1517" Type="http://schemas.openxmlformats.org/officeDocument/2006/relationships/hyperlink" Target="https://twitter.com/#!/ck1gamer/status/1191045029529292802" TargetMode="External" /><Relationship Id="rId1518" Type="http://schemas.openxmlformats.org/officeDocument/2006/relationships/hyperlink" Target="https://twitter.com/#!/nor_cotics/status/1191047430025953280" TargetMode="External" /><Relationship Id="rId1519" Type="http://schemas.openxmlformats.org/officeDocument/2006/relationships/hyperlink" Target="https://twitter.com/#!/sundancek1d/status/1176768424250400771" TargetMode="External" /><Relationship Id="rId1520" Type="http://schemas.openxmlformats.org/officeDocument/2006/relationships/hyperlink" Target="https://twitter.com/#!/sundancek1d/status/1191055766934949890" TargetMode="External" /><Relationship Id="rId1521" Type="http://schemas.openxmlformats.org/officeDocument/2006/relationships/hyperlink" Target="https://twitter.com/#!/majicjuan24/status/1191058805989228554" TargetMode="External" /><Relationship Id="rId1522" Type="http://schemas.openxmlformats.org/officeDocument/2006/relationships/hyperlink" Target="https://twitter.com/#!/cavwins/status/1191063741103792128" TargetMode="External" /><Relationship Id="rId1523" Type="http://schemas.openxmlformats.org/officeDocument/2006/relationships/hyperlink" Target="https://twitter.com/#!/kamikazejose/status/1191066998148497408" TargetMode="External" /><Relationship Id="rId1524" Type="http://schemas.openxmlformats.org/officeDocument/2006/relationships/hyperlink" Target="https://twitter.com/#!/manishakrishnan/status/1191054136944549891" TargetMode="External" /><Relationship Id="rId1525" Type="http://schemas.openxmlformats.org/officeDocument/2006/relationships/hyperlink" Target="https://twitter.com/#!/mcdaintbq/status/1191070702352228352" TargetMode="External" /><Relationship Id="rId1526" Type="http://schemas.openxmlformats.org/officeDocument/2006/relationships/hyperlink" Target="https://twitter.com/#!/mcdaintbq/status/1191070702352228352" TargetMode="External" /><Relationship Id="rId1527" Type="http://schemas.openxmlformats.org/officeDocument/2006/relationships/hyperlink" Target="https://twitter.com/#!/mcdaintbq/status/1191070702352228352" TargetMode="External" /><Relationship Id="rId1528" Type="http://schemas.openxmlformats.org/officeDocument/2006/relationships/hyperlink" Target="https://twitter.com/#!/princesskreet/status/1191074102884233217" TargetMode="External" /><Relationship Id="rId1529" Type="http://schemas.openxmlformats.org/officeDocument/2006/relationships/hyperlink" Target="https://twitter.com/#!/alyciajones1/status/1191076664920416257" TargetMode="External" /><Relationship Id="rId1530" Type="http://schemas.openxmlformats.org/officeDocument/2006/relationships/hyperlink" Target="https://twitter.com/#!/alyciajones1/status/1191076844147269633" TargetMode="External" /><Relationship Id="rId1531" Type="http://schemas.openxmlformats.org/officeDocument/2006/relationships/hyperlink" Target="https://twitter.com/#!/smilingwarrior7/status/1191095293560926208" TargetMode="External" /><Relationship Id="rId1532" Type="http://schemas.openxmlformats.org/officeDocument/2006/relationships/hyperlink" Target="https://twitter.com/#!/hixxon09/status/1191101777191546883" TargetMode="External" /><Relationship Id="rId1533" Type="http://schemas.openxmlformats.org/officeDocument/2006/relationships/hyperlink" Target="https://twitter.com/#!/hixxon09/status/1191101810183946241" TargetMode="External" /><Relationship Id="rId1534" Type="http://schemas.openxmlformats.org/officeDocument/2006/relationships/hyperlink" Target="https://twitter.com/#!/hixxon09/status/1191101810183946241" TargetMode="External" /><Relationship Id="rId1535" Type="http://schemas.openxmlformats.org/officeDocument/2006/relationships/hyperlink" Target="https://twitter.com/#!/vocnederland/status/1176231428184518656" TargetMode="External" /><Relationship Id="rId1536" Type="http://schemas.openxmlformats.org/officeDocument/2006/relationships/hyperlink" Target="https://twitter.com/#!/vocnederland/status/1176231428184518656" TargetMode="External" /><Relationship Id="rId1537" Type="http://schemas.openxmlformats.org/officeDocument/2006/relationships/hyperlink" Target="https://twitter.com/#!/vocnederland/status/1191103049168805889" TargetMode="External" /><Relationship Id="rId1538" Type="http://schemas.openxmlformats.org/officeDocument/2006/relationships/hyperlink" Target="https://twitter.com/#!/javitall/status/1191105572365623298" TargetMode="External" /><Relationship Id="rId1539" Type="http://schemas.openxmlformats.org/officeDocument/2006/relationships/hyperlink" Target="https://twitter.com/#!/john_kenney/status/1191112647036620802" TargetMode="External" /><Relationship Id="rId1540" Type="http://schemas.openxmlformats.org/officeDocument/2006/relationships/hyperlink" Target="https://twitter.com/#!/apaintedlyfe/status/1191120021335883776" TargetMode="External" /><Relationship Id="rId1541" Type="http://schemas.openxmlformats.org/officeDocument/2006/relationships/hyperlink" Target="https://twitter.com/#!/blackowt/status/1191131639067398144" TargetMode="External" /><Relationship Id="rId1542" Type="http://schemas.openxmlformats.org/officeDocument/2006/relationships/hyperlink" Target="https://twitter.com/#!/dominiquekdoug1/status/1191132801929744384" TargetMode="External" /><Relationship Id="rId1543" Type="http://schemas.openxmlformats.org/officeDocument/2006/relationships/hyperlink" Target="https://twitter.com/#!/hermansjoep/status/1191133385890119681" TargetMode="External" /><Relationship Id="rId1544" Type="http://schemas.openxmlformats.org/officeDocument/2006/relationships/hyperlink" Target="https://twitter.com/#!/tbaykinetics/status/1191158143226699776" TargetMode="External" /><Relationship Id="rId1545" Type="http://schemas.openxmlformats.org/officeDocument/2006/relationships/hyperlink" Target="https://twitter.com/#!/faisalejaz/status/1191203456742121472" TargetMode="External" /><Relationship Id="rId1546" Type="http://schemas.openxmlformats.org/officeDocument/2006/relationships/hyperlink" Target="https://twitter.com/#!/kendranicholson/status/1191397845871579137" TargetMode="External" /><Relationship Id="rId1547" Type="http://schemas.openxmlformats.org/officeDocument/2006/relationships/hyperlink" Target="https://twitter.com/#!/rebeccasaah/status/1191550898813562882" TargetMode="External" /><Relationship Id="rId1548" Type="http://schemas.openxmlformats.org/officeDocument/2006/relationships/hyperlink" Target="https://twitter.com/#!/drjkhokhar/status/1191552624950161409" TargetMode="External" /><Relationship Id="rId1549" Type="http://schemas.openxmlformats.org/officeDocument/2006/relationships/hyperlink" Target="https://twitter.com/#!/ericvondran/status/1191603095400112128" TargetMode="External" /><Relationship Id="rId1550" Type="http://schemas.openxmlformats.org/officeDocument/2006/relationships/hyperlink" Target="https://twitter.com/#!/icebergslim1047/status/1192525563765899269" TargetMode="External" /><Relationship Id="rId1551" Type="http://schemas.openxmlformats.org/officeDocument/2006/relationships/hyperlink" Target="https://twitter.com/#!/zoesaldana/status/1176242238113771520" TargetMode="External" /><Relationship Id="rId1552" Type="http://schemas.openxmlformats.org/officeDocument/2006/relationships/hyperlink" Target="https://twitter.com/#!/beseofficial/status/1176152994141720577" TargetMode="External" /><Relationship Id="rId1553" Type="http://schemas.openxmlformats.org/officeDocument/2006/relationships/hyperlink" Target="https://twitter.com/#!/beseofficial/status/1176255543742124032" TargetMode="External" /><Relationship Id="rId1554" Type="http://schemas.openxmlformats.org/officeDocument/2006/relationships/hyperlink" Target="https://twitter.com/#!/beseofficial/status/1190315022909505536" TargetMode="External" /><Relationship Id="rId1555" Type="http://schemas.openxmlformats.org/officeDocument/2006/relationships/hyperlink" Target="https://twitter.com/#!/supercottrell/status/1190453103050592266" TargetMode="External" /><Relationship Id="rId1556" Type="http://schemas.openxmlformats.org/officeDocument/2006/relationships/hyperlink" Target="https://twitter.com/#!/supercottrell/status/1190453156129497088" TargetMode="External" /><Relationship Id="rId1557" Type="http://schemas.openxmlformats.org/officeDocument/2006/relationships/hyperlink" Target="https://twitter.com/#!/zoesaldana/status/1176242238113771520" TargetMode="External" /><Relationship Id="rId1558" Type="http://schemas.openxmlformats.org/officeDocument/2006/relationships/hyperlink" Target="https://twitter.com/#!/supercottrell/status/1190453156129497088" TargetMode="External" /><Relationship Id="rId1559" Type="http://schemas.openxmlformats.org/officeDocument/2006/relationships/hyperlink" Target="https://twitter.com/#!/supercottrell/status/1190453156129497088" TargetMode="External" /><Relationship Id="rId1560" Type="http://schemas.openxmlformats.org/officeDocument/2006/relationships/hyperlink" Target="https://twitter.com/#!/supercottrell/status/1192945404247236609" TargetMode="External" /><Relationship Id="rId1561" Type="http://schemas.openxmlformats.org/officeDocument/2006/relationships/hyperlink" Target="https://twitter.com/#!/supercottrell/status/1192945404247236609" TargetMode="External" /><Relationship Id="rId1562" Type="http://schemas.openxmlformats.org/officeDocument/2006/relationships/hyperlink" Target="https://twitter.com/#!/supercottrell/status/1192945404247236609" TargetMode="External" /><Relationship Id="rId1563" Type="http://schemas.openxmlformats.org/officeDocument/2006/relationships/hyperlink" Target="https://twitter.com/#!/jaymansays/status/1192954440602542080" TargetMode="External" /><Relationship Id="rId1564" Type="http://schemas.openxmlformats.org/officeDocument/2006/relationships/hyperlink" Target="https://twitter.com/#!/jaymansays/status/1192954440602542080" TargetMode="External" /><Relationship Id="rId1565" Type="http://schemas.openxmlformats.org/officeDocument/2006/relationships/hyperlink" Target="https://twitter.com/#!/jaymansays/status/1192954440602542080" TargetMode="External" /><Relationship Id="rId1566" Type="http://schemas.openxmlformats.org/officeDocument/2006/relationships/hyperlink" Target="https://api.twitter.com/1.1/geo/id/018929347840059e.json" TargetMode="External" /><Relationship Id="rId1567" Type="http://schemas.openxmlformats.org/officeDocument/2006/relationships/comments" Target="../comments1.xml" /><Relationship Id="rId1568" Type="http://schemas.openxmlformats.org/officeDocument/2006/relationships/vmlDrawing" Target="../drawings/vmlDrawing1.vml" /><Relationship Id="rId1569" Type="http://schemas.openxmlformats.org/officeDocument/2006/relationships/table" Target="../tables/table1.xml" /><Relationship Id="rId15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H9RJO5sx24https:/t.co/H9RJO5sx24&#50640;&#49852;&#50640;&#49852;" TargetMode="External" /><Relationship Id="rId2" Type="http://schemas.openxmlformats.org/officeDocument/2006/relationships/hyperlink" Target="https://t.co/H9RJO5sx24https:/t.co/H9RJO5sx24https:/t.co/H9RJO5sx24&#50528;&#49852;&#50528;&#49852;" TargetMode="External" /><Relationship Id="rId3" Type="http://schemas.openxmlformats.org/officeDocument/2006/relationships/hyperlink" Target="https://twitter.com/gmiwhpodcast/status/1169306687892672512" TargetMode="External" /><Relationship Id="rId4" Type="http://schemas.openxmlformats.org/officeDocument/2006/relationships/hyperlink" Target="https://podcasts.apple.com/us/podcast/great-moments-in-weed-history/id1350064353?i=1000448671319" TargetMode="External" /><Relationship Id="rId5" Type="http://schemas.openxmlformats.org/officeDocument/2006/relationships/hyperlink" Target="http://www.benzinga.com/z/14385043" TargetMode="External" /><Relationship Id="rId6" Type="http://schemas.openxmlformats.org/officeDocument/2006/relationships/hyperlink" Target="https://www.saada.org/tides/article/brown-skin-rebel" TargetMode="External" /><Relationship Id="rId7" Type="http://schemas.openxmlformats.org/officeDocument/2006/relationships/hyperlink" Target="https://www.instagram.com/p/B2mbYUKHF8V/?igshid=1533vuj4fbc7p" TargetMode="External" /><Relationship Id="rId8" Type="http://schemas.openxmlformats.org/officeDocument/2006/relationships/hyperlink" Target="https://www.instagram.com/p/B2ny9GEA8-3/?igshid=11ciywv5umcv9" TargetMode="External" /><Relationship Id="rId9" Type="http://schemas.openxmlformats.org/officeDocument/2006/relationships/hyperlink" Target="https://twitter.com/i/web/status/1174925730058096641" TargetMode="External" /><Relationship Id="rId10" Type="http://schemas.openxmlformats.org/officeDocument/2006/relationships/hyperlink" Target="https://www.instagram.com/p/B2qZSU5F6-q/" TargetMode="External" /><Relationship Id="rId11" Type="http://schemas.openxmlformats.org/officeDocument/2006/relationships/hyperlink" Target="https://twitter.com/i/web/status/1176632828286685184" TargetMode="External" /><Relationship Id="rId12" Type="http://schemas.openxmlformats.org/officeDocument/2006/relationships/hyperlink" Target="https://twitter.com/i/web/status/1177168416303718401" TargetMode="External" /><Relationship Id="rId13" Type="http://schemas.openxmlformats.org/officeDocument/2006/relationships/hyperlink" Target="https://podcasts.apple.com/us/podcast/chronic-relief-with-rachel-wolfson/id1460419552?i=1000451402738" TargetMode="External" /><Relationship Id="rId14" Type="http://schemas.openxmlformats.org/officeDocument/2006/relationships/hyperlink" Target="https://www.facebook.com/events/477926879727992/" TargetMode="External" /><Relationship Id="rId15" Type="http://schemas.openxmlformats.org/officeDocument/2006/relationships/hyperlink" Target="https://twitter.com/i/web/status/1171919528185532417" TargetMode="External" /><Relationship Id="rId16" Type="http://schemas.openxmlformats.org/officeDocument/2006/relationships/hyperlink" Target="https://twitter.com/nowthisnews/status/1169751814826352640" TargetMode="External" /><Relationship Id="rId17" Type="http://schemas.openxmlformats.org/officeDocument/2006/relationships/hyperlink" Target="https://megaphone.link/SPM2258453106" TargetMode="External" /><Relationship Id="rId18" Type="http://schemas.openxmlformats.org/officeDocument/2006/relationships/hyperlink" Target="https://twitter.com/i/web/status/1173836654479474688" TargetMode="External" /><Relationship Id="rId19" Type="http://schemas.openxmlformats.org/officeDocument/2006/relationships/hyperlink" Target="https://twitter.com/i/web/status/1176706945916518401" TargetMode="External" /><Relationship Id="rId20" Type="http://schemas.openxmlformats.org/officeDocument/2006/relationships/hyperlink" Target="https://twitter.com/i/web/status/1176707689046523904" TargetMode="External" /><Relationship Id="rId21" Type="http://schemas.openxmlformats.org/officeDocument/2006/relationships/hyperlink" Target="https://megaphone.link/SPM5479328420" TargetMode="External" /><Relationship Id="rId22" Type="http://schemas.openxmlformats.org/officeDocument/2006/relationships/hyperlink" Target="https://headgum.com/high-and-mighty/228-cannabis-history-with-david-bienenstock-and-abdullah-saeed" TargetMode="External" /><Relationship Id="rId23" Type="http://schemas.openxmlformats.org/officeDocument/2006/relationships/hyperlink" Target="https://headgum.com/high-and-mighty/228-cannabis-history-with-david-bienenstock-and-abdullah-saeed" TargetMode="External" /><Relationship Id="rId24" Type="http://schemas.openxmlformats.org/officeDocument/2006/relationships/hyperlink" Target="https://headgum.com/high-and-mighty/228-cannabis-history-with-david-bienenstock-and-abdullah-saeed" TargetMode="External" /><Relationship Id="rId25" Type="http://schemas.openxmlformats.org/officeDocument/2006/relationships/hyperlink" Target="https://headgum.com/high-and-mighty/228-cannabis-history-with-david-bienenstock-and-abdullah-saeed" TargetMode="External" /><Relationship Id="rId26" Type="http://schemas.openxmlformats.org/officeDocument/2006/relationships/hyperlink" Target="https://twitter.com/gmiwhpodcast/status/1182657332091727874" TargetMode="External" /><Relationship Id="rId27" Type="http://schemas.openxmlformats.org/officeDocument/2006/relationships/hyperlink" Target="https://cms.megaphone.fm/channel/SPM3190486670?selected=SPM4708096140" TargetMode="External" /><Relationship Id="rId28" Type="http://schemas.openxmlformats.org/officeDocument/2006/relationships/hyperlink" Target="https://podcasts.apple.com/us/podcast/great-moments-in-weed-history/id1350064353?i=1000448671319" TargetMode="External" /><Relationship Id="rId29" Type="http://schemas.openxmlformats.org/officeDocument/2006/relationships/hyperlink" Target="https://podcasts.apple.com/us/podcast/great-moments-in-weed-history/id1350064353?i=1000448671319" TargetMode="External" /><Relationship Id="rId30" Type="http://schemas.openxmlformats.org/officeDocument/2006/relationships/hyperlink" Target="https://podcasts.apple.com/us/podcast/barack-obamas-weed-years/id1350064353?i=1000448671319" TargetMode="External" /><Relationship Id="rId31" Type="http://schemas.openxmlformats.org/officeDocument/2006/relationships/hyperlink" Target="https://megaphone.link/SPM8388699515" TargetMode="External" /><Relationship Id="rId32" Type="http://schemas.openxmlformats.org/officeDocument/2006/relationships/hyperlink" Target="https://megaphone.link/SPM2258453106" TargetMode="External" /><Relationship Id="rId33" Type="http://schemas.openxmlformats.org/officeDocument/2006/relationships/hyperlink" Target="https://twitter.com/i/web/status/1173996295859703808" TargetMode="External" /><Relationship Id="rId34" Type="http://schemas.openxmlformats.org/officeDocument/2006/relationships/hyperlink" Target="https://twitter.com/weare_campfire/status/1173996295859703808" TargetMode="External" /><Relationship Id="rId35" Type="http://schemas.openxmlformats.org/officeDocument/2006/relationships/hyperlink" Target="https://twitter.com/i/web/status/1174463110633132034" TargetMode="External" /><Relationship Id="rId36" Type="http://schemas.openxmlformats.org/officeDocument/2006/relationships/hyperlink" Target="https://twitter.com/weare_campfire/status/1173996295859703808" TargetMode="External" /><Relationship Id="rId37" Type="http://schemas.openxmlformats.org/officeDocument/2006/relationships/hyperlink" Target="https://twitter.com/weare_campfire/status/1173996295859703808" TargetMode="External" /><Relationship Id="rId38" Type="http://schemas.openxmlformats.org/officeDocument/2006/relationships/hyperlink" Target="https://megaphone.link/SPM7022728780" TargetMode="External" /><Relationship Id="rId39" Type="http://schemas.openxmlformats.org/officeDocument/2006/relationships/hyperlink" Target="https://podcasts.apple.com/us/podcast/ep-244-david-bienenstock-abdullah-saeed-getting-doug/id716402907?i=1000451049589" TargetMode="External" /><Relationship Id="rId40" Type="http://schemas.openxmlformats.org/officeDocument/2006/relationships/hyperlink" Target="https://podcasts.apple.com/us/podcast/ep-244-david-bienenstock-abdullah-saeed-getting-doug/id716402907?i=1000451049589" TargetMode="External" /><Relationship Id="rId41" Type="http://schemas.openxmlformats.org/officeDocument/2006/relationships/hyperlink" Target="https://headgum.com/high-and-mighty/228-cannabis-history-with-david-bienenstock-and-abdullah-saeed" TargetMode="External" /><Relationship Id="rId42" Type="http://schemas.openxmlformats.org/officeDocument/2006/relationships/hyperlink" Target="https://headgum.com/high-and-mighty/228-cannabis-history-with-david-bienenstock-and-abdullah-saeed" TargetMode="External" /><Relationship Id="rId43" Type="http://schemas.openxmlformats.org/officeDocument/2006/relationships/hyperlink" Target="https://twitter.com/i/web/status/1189543749514399744" TargetMode="External" /><Relationship Id="rId44" Type="http://schemas.openxmlformats.org/officeDocument/2006/relationships/hyperlink" Target="https://twitter.com/i/web/status/1187555933838168064" TargetMode="External" /><Relationship Id="rId45" Type="http://schemas.openxmlformats.org/officeDocument/2006/relationships/hyperlink" Target="https://twitter.com/i/web/status/1187570859789049856" TargetMode="External" /><Relationship Id="rId46" Type="http://schemas.openxmlformats.org/officeDocument/2006/relationships/hyperlink" Target="https://twitter.com/i/web/status/1187571757592432640" TargetMode="External" /><Relationship Id="rId47" Type="http://schemas.openxmlformats.org/officeDocument/2006/relationships/hyperlink" Target="https://twitter.com/i/web/status/1187538348711137283" TargetMode="External" /><Relationship Id="rId48" Type="http://schemas.openxmlformats.org/officeDocument/2006/relationships/hyperlink" Target="https://megaphone.link/SPM7022728780" TargetMode="External" /><Relationship Id="rId49" Type="http://schemas.openxmlformats.org/officeDocument/2006/relationships/hyperlink" Target="https://megaphone.link/SPM7022728780" TargetMode="External" /><Relationship Id="rId50" Type="http://schemas.openxmlformats.org/officeDocument/2006/relationships/hyperlink" Target="https://megaphone.link/SPM7022728780" TargetMode="External" /><Relationship Id="rId51" Type="http://schemas.openxmlformats.org/officeDocument/2006/relationships/hyperlink" Target="https://twitter.com/gmiwhpodcast/status/1169306687892672512" TargetMode="External" /><Relationship Id="rId52" Type="http://schemas.openxmlformats.org/officeDocument/2006/relationships/hyperlink" Target="https://twitter.com/i/web/status/1176708631913480193" TargetMode="External" /><Relationship Id="rId53" Type="http://schemas.openxmlformats.org/officeDocument/2006/relationships/hyperlink" Target="https://twitter.com/gmiwhpodcast/status/1189893041366196226" TargetMode="External" /><Relationship Id="rId54" Type="http://schemas.openxmlformats.org/officeDocument/2006/relationships/hyperlink" Target="https://twitter.com/i/web/status/1190458793391341569" TargetMode="External" /><Relationship Id="rId55" Type="http://schemas.openxmlformats.org/officeDocument/2006/relationships/hyperlink" Target="https://pbs.twimg.com/media/EDzN9xNX4AM7baw.jpg" TargetMode="External" /><Relationship Id="rId56" Type="http://schemas.openxmlformats.org/officeDocument/2006/relationships/hyperlink" Target="https://pbs.twimg.com/media/EE5F9vLUEAA_Ji4.jpg" TargetMode="External" /><Relationship Id="rId57" Type="http://schemas.openxmlformats.org/officeDocument/2006/relationships/hyperlink" Target="https://pbs.twimg.com/media/EE-NABYXsAA2Vqe.jpg" TargetMode="External" /><Relationship Id="rId58" Type="http://schemas.openxmlformats.org/officeDocument/2006/relationships/hyperlink" Target="https://pbs.twimg.com/media/EFe9NCEUUAEIxYl.jpg" TargetMode="External" /><Relationship Id="rId59" Type="http://schemas.openxmlformats.org/officeDocument/2006/relationships/hyperlink" Target="https://pbs.twimg.com/media/EF_aavwU0AAGIzU.jpg" TargetMode="External" /><Relationship Id="rId60" Type="http://schemas.openxmlformats.org/officeDocument/2006/relationships/hyperlink" Target="https://pbs.twimg.com/ext_tw_video_thumb/1187861836483514368/pu/img/6kzN-y7g_K6WW2LN.jpg" TargetMode="External" /><Relationship Id="rId61" Type="http://schemas.openxmlformats.org/officeDocument/2006/relationships/hyperlink" Target="https://pbs.twimg.com/ext_tw_video_thumb/1187861836483514368/pu/img/6kzN-y7g_K6WW2LN.jpg" TargetMode="External" /><Relationship Id="rId62" Type="http://schemas.openxmlformats.org/officeDocument/2006/relationships/hyperlink" Target="https://pbs.twimg.com/media/EDywTrwW4AEDQvr.png" TargetMode="External" /><Relationship Id="rId63" Type="http://schemas.openxmlformats.org/officeDocument/2006/relationships/hyperlink" Target="https://pbs.twimg.com/media/EDz0rziXUAI5M4_.png" TargetMode="External" /><Relationship Id="rId64" Type="http://schemas.openxmlformats.org/officeDocument/2006/relationships/hyperlink" Target="https://pbs.twimg.com/media/EEIGqWaUYAEs1Dw.jpg" TargetMode="External" /><Relationship Id="rId65" Type="http://schemas.openxmlformats.org/officeDocument/2006/relationships/hyperlink" Target="https://pbs.twimg.com/media/EClT9VAXYAABt3y.jpg" TargetMode="External" /><Relationship Id="rId66" Type="http://schemas.openxmlformats.org/officeDocument/2006/relationships/hyperlink" Target="https://pbs.twimg.com/ext_tw_video_thumb/1169686088895684609/pu/img/tv0LsN6TkXjzikDH.jpg" TargetMode="External" /><Relationship Id="rId67" Type="http://schemas.openxmlformats.org/officeDocument/2006/relationships/hyperlink" Target="https://pbs.twimg.com/media/EFFJ0KGWwAUmKqp.png" TargetMode="External" /><Relationship Id="rId68" Type="http://schemas.openxmlformats.org/officeDocument/2006/relationships/hyperlink" Target="https://pbs.twimg.com/media/EFV8i2jXoAA7dJ3.jpg" TargetMode="External" /><Relationship Id="rId69" Type="http://schemas.openxmlformats.org/officeDocument/2006/relationships/hyperlink" Target="https://pbs.twimg.com/media/EFV7eroWsAAMWmf.jpg" TargetMode="External" /><Relationship Id="rId70" Type="http://schemas.openxmlformats.org/officeDocument/2006/relationships/hyperlink" Target="https://pbs.twimg.com/ext_tw_video_thumb/1179764460589850624/pu/img/OE9W9ULJEklDWcaZ.jpg" TargetMode="External" /><Relationship Id="rId71" Type="http://schemas.openxmlformats.org/officeDocument/2006/relationships/hyperlink" Target="https://pbs.twimg.com/media/EEyTdpvU8AAF1xv.jpg" TargetMode="External" /><Relationship Id="rId72" Type="http://schemas.openxmlformats.org/officeDocument/2006/relationships/hyperlink" Target="https://pbs.twimg.com/ext_tw_video_thumb/1179753804243316736/pu/img/ZUkN-RZW80Odb_mN.jpg" TargetMode="External" /><Relationship Id="rId73" Type="http://schemas.openxmlformats.org/officeDocument/2006/relationships/hyperlink" Target="https://pbs.twimg.com/amplify_video_thumb/811644749069357058/img/oDDXpAKLs9sMllNK.jpg" TargetMode="External" /><Relationship Id="rId74" Type="http://schemas.openxmlformats.org/officeDocument/2006/relationships/hyperlink" Target="https://pbs.twimg.com/amplify_video_thumb/811644749069357058/img/oDDXpAKLs9sMllNK.jpg" TargetMode="External" /><Relationship Id="rId75" Type="http://schemas.openxmlformats.org/officeDocument/2006/relationships/hyperlink" Target="https://pbs.twimg.com/tweet_video_thumb/EFLQPjOXUAAhClT.jpg" TargetMode="External" /><Relationship Id="rId76" Type="http://schemas.openxmlformats.org/officeDocument/2006/relationships/hyperlink" Target="https://pbs.twimg.com/ext_tw_video_thumb/1176241964598976512/pu/img/2MEKABx4DS9q7rhN.jpg" TargetMode="External" /><Relationship Id="rId77" Type="http://schemas.openxmlformats.org/officeDocument/2006/relationships/hyperlink" Target="https://pbs.twimg.com/media/EFKGWuNU4AAQh1B.jpg" TargetMode="External" /><Relationship Id="rId78" Type="http://schemas.openxmlformats.org/officeDocument/2006/relationships/hyperlink" Target="https://pbs.twimg.com/media/EIQl2X9U8AILCej.jpg" TargetMode="External" /><Relationship Id="rId79" Type="http://schemas.openxmlformats.org/officeDocument/2006/relationships/hyperlink" Target="http://pbs.twimg.com/profile_images/822856694590009349/yMznDuA3_normal.jpg" TargetMode="External" /><Relationship Id="rId80" Type="http://schemas.openxmlformats.org/officeDocument/2006/relationships/hyperlink" Target="http://pbs.twimg.com/profile_images/822856694590009349/yMznDuA3_normal.jpg" TargetMode="External" /><Relationship Id="rId81" Type="http://schemas.openxmlformats.org/officeDocument/2006/relationships/hyperlink" Target="http://pbs.twimg.com/profile_images/1186848416644493317/sfDcTbB0_normal.jpg" TargetMode="External" /><Relationship Id="rId82" Type="http://schemas.openxmlformats.org/officeDocument/2006/relationships/hyperlink" Target="http://pbs.twimg.com/profile_images/716050975337889792/1DB7DKl1_normal.jpg" TargetMode="External" /><Relationship Id="rId83" Type="http://schemas.openxmlformats.org/officeDocument/2006/relationships/hyperlink" Target="http://pbs.twimg.com/profile_images/1093566535862345728/E5KN4ZFo_normal.jpg" TargetMode="External" /><Relationship Id="rId84" Type="http://schemas.openxmlformats.org/officeDocument/2006/relationships/hyperlink" Target="http://pbs.twimg.com/profile_images/1115415865766359040/eNhcvK13_normal.jpg" TargetMode="External" /><Relationship Id="rId85" Type="http://schemas.openxmlformats.org/officeDocument/2006/relationships/hyperlink" Target="http://pbs.twimg.com/profile_images/2828785203/a097d038f964b0a6125a95c0a0e8ff7d_normal.jpeg" TargetMode="External" /><Relationship Id="rId86" Type="http://schemas.openxmlformats.org/officeDocument/2006/relationships/hyperlink" Target="http://pbs.twimg.com/profile_images/1107772679711535106/ttA9bBFQ_normal.jpg" TargetMode="External" /><Relationship Id="rId87" Type="http://schemas.openxmlformats.org/officeDocument/2006/relationships/hyperlink" Target="http://pbs.twimg.com/profile_images/1100843594997362688/JR-W-Xo-_normal.png" TargetMode="External" /><Relationship Id="rId88" Type="http://schemas.openxmlformats.org/officeDocument/2006/relationships/hyperlink" Target="http://pbs.twimg.com/profile_images/1006571501808545792/w3qp1SIZ_normal.jpg" TargetMode="External" /><Relationship Id="rId89" Type="http://schemas.openxmlformats.org/officeDocument/2006/relationships/hyperlink" Target="http://pbs.twimg.com/profile_images/1134913029794074624/yp9yD4p1_normal.jpg" TargetMode="External" /><Relationship Id="rId90" Type="http://schemas.openxmlformats.org/officeDocument/2006/relationships/hyperlink" Target="http://pbs.twimg.com/profile_images/1130989388249255936/RTUjm-p__normal.jpg" TargetMode="External" /><Relationship Id="rId91" Type="http://schemas.openxmlformats.org/officeDocument/2006/relationships/hyperlink" Target="https://pbs.twimg.com/media/EDzN9xNX4AM7baw.jpg" TargetMode="External" /><Relationship Id="rId92" Type="http://schemas.openxmlformats.org/officeDocument/2006/relationships/hyperlink" Target="http://pbs.twimg.com/profile_images/1101232968234725376/KP_fvxSx_normal.jpg" TargetMode="External" /><Relationship Id="rId93" Type="http://schemas.openxmlformats.org/officeDocument/2006/relationships/hyperlink" Target="http://pbs.twimg.com/profile_images/3399321557/b2a4ed707655c4b396094d4de0afe341_normal.jpeg" TargetMode="External" /><Relationship Id="rId94" Type="http://schemas.openxmlformats.org/officeDocument/2006/relationships/hyperlink" Target="http://pbs.twimg.com/profile_images/1100092996668645376/VSYHIif1_normal.jpg" TargetMode="External" /><Relationship Id="rId95" Type="http://schemas.openxmlformats.org/officeDocument/2006/relationships/hyperlink" Target="http://pbs.twimg.com/profile_images/909005228778725376/-j_kpowy_normal.jpg" TargetMode="External" /><Relationship Id="rId96" Type="http://schemas.openxmlformats.org/officeDocument/2006/relationships/hyperlink" Target="http://pbs.twimg.com/profile_images/909005228778725376/-j_kpowy_normal.jpg" TargetMode="External" /><Relationship Id="rId97" Type="http://schemas.openxmlformats.org/officeDocument/2006/relationships/hyperlink" Target="http://pbs.twimg.com/profile_images/1017767367366119424/upt4a2te_normal.jpg" TargetMode="External" /><Relationship Id="rId98" Type="http://schemas.openxmlformats.org/officeDocument/2006/relationships/hyperlink" Target="http://pbs.twimg.com/profile_images/1139367073275154433/NkAhkodf_normal.jpg" TargetMode="External" /><Relationship Id="rId99" Type="http://schemas.openxmlformats.org/officeDocument/2006/relationships/hyperlink" Target="http://pbs.twimg.com/profile_images/1157723455350956032/CiUhZbPv_normal.jpg" TargetMode="External" /><Relationship Id="rId100" Type="http://schemas.openxmlformats.org/officeDocument/2006/relationships/hyperlink" Target="http://pbs.twimg.com/profile_images/1157723455350956032/CiUhZbPv_normal.jpg" TargetMode="External" /><Relationship Id="rId101" Type="http://schemas.openxmlformats.org/officeDocument/2006/relationships/hyperlink" Target="http://pbs.twimg.com/profile_images/1157723455350956032/CiUhZbPv_normal.jpg" TargetMode="External" /><Relationship Id="rId102" Type="http://schemas.openxmlformats.org/officeDocument/2006/relationships/hyperlink" Target="http://pbs.twimg.com/profile_images/1157723455350956032/CiUhZbPv_normal.jpg" TargetMode="External" /><Relationship Id="rId103" Type="http://schemas.openxmlformats.org/officeDocument/2006/relationships/hyperlink" Target="http://abs.twimg.com/sticky/default_profile_images/default_profile_normal.png" TargetMode="External" /><Relationship Id="rId104" Type="http://schemas.openxmlformats.org/officeDocument/2006/relationships/hyperlink" Target="http://pbs.twimg.com/profile_images/607981569916026881/roZR_wmK_normal.jpg" TargetMode="External" /><Relationship Id="rId105" Type="http://schemas.openxmlformats.org/officeDocument/2006/relationships/hyperlink" Target="http://pbs.twimg.com/profile_images/924417146087661569/ATGRFouc_normal.jpg" TargetMode="External" /><Relationship Id="rId106" Type="http://schemas.openxmlformats.org/officeDocument/2006/relationships/hyperlink" Target="http://pbs.twimg.com/profile_images/924417146087661569/ATGRFouc_normal.jpg" TargetMode="External" /><Relationship Id="rId107" Type="http://schemas.openxmlformats.org/officeDocument/2006/relationships/hyperlink" Target="https://pbs.twimg.com/media/EE5F9vLUEAA_Ji4.jpg" TargetMode="External" /><Relationship Id="rId108" Type="http://schemas.openxmlformats.org/officeDocument/2006/relationships/hyperlink" Target="https://pbs.twimg.com/media/EE-NABYXsAA2Vqe.jpg" TargetMode="External" /><Relationship Id="rId109" Type="http://schemas.openxmlformats.org/officeDocument/2006/relationships/hyperlink" Target="http://pbs.twimg.com/profile_images/1766568555/85026208_l_normal.jpg" TargetMode="External" /><Relationship Id="rId110" Type="http://schemas.openxmlformats.org/officeDocument/2006/relationships/hyperlink" Target="http://abs.twimg.com/sticky/default_profile_images/default_profile_normal.png" TargetMode="External" /><Relationship Id="rId111" Type="http://schemas.openxmlformats.org/officeDocument/2006/relationships/hyperlink" Target="http://pbs.twimg.com/profile_images/1169032807181692928/CI3jtDse_normal.jpg" TargetMode="External" /><Relationship Id="rId112" Type="http://schemas.openxmlformats.org/officeDocument/2006/relationships/hyperlink" Target="http://pbs.twimg.com/profile_images/1164495333533081600/0t-n7quc_normal.jpg" TargetMode="External" /><Relationship Id="rId113" Type="http://schemas.openxmlformats.org/officeDocument/2006/relationships/hyperlink" Target="http://pbs.twimg.com/profile_images/905504442488938497/5Z_WPFNV_normal.jpg" TargetMode="External" /><Relationship Id="rId114" Type="http://schemas.openxmlformats.org/officeDocument/2006/relationships/hyperlink" Target="http://pbs.twimg.com/profile_images/1175269002693742592/C5B5bvQ0_normal.jpg" TargetMode="External" /><Relationship Id="rId115" Type="http://schemas.openxmlformats.org/officeDocument/2006/relationships/hyperlink" Target="http://pbs.twimg.com/profile_images/1190698425253289985/jIXqQQFl_normal.jpg" TargetMode="External" /><Relationship Id="rId116" Type="http://schemas.openxmlformats.org/officeDocument/2006/relationships/hyperlink" Target="http://pbs.twimg.com/profile_images/1039160444429058049/0tJlW8p4_normal.jpg" TargetMode="External" /><Relationship Id="rId117" Type="http://schemas.openxmlformats.org/officeDocument/2006/relationships/hyperlink" Target="http://pbs.twimg.com/profile_images/1080980351063740416/0vhe7oRk_normal.jpg" TargetMode="External" /><Relationship Id="rId118" Type="http://schemas.openxmlformats.org/officeDocument/2006/relationships/hyperlink" Target="http://pbs.twimg.com/profile_images/1181870976214142976/VH1q31rC_normal.jpg" TargetMode="External" /><Relationship Id="rId119" Type="http://schemas.openxmlformats.org/officeDocument/2006/relationships/hyperlink" Target="http://pbs.twimg.com/profile_images/1174211172301758464/_hi0uvmz_normal.jpg" TargetMode="External" /><Relationship Id="rId120" Type="http://schemas.openxmlformats.org/officeDocument/2006/relationships/hyperlink" Target="http://pbs.twimg.com/profile_images/1138934260532989952/4Spl0Jsf_normal.jpg" TargetMode="External" /><Relationship Id="rId121" Type="http://schemas.openxmlformats.org/officeDocument/2006/relationships/hyperlink" Target="http://pbs.twimg.com/profile_images/1001850060257325057/R2IT2ZD5_normal.jpg" TargetMode="External" /><Relationship Id="rId122" Type="http://schemas.openxmlformats.org/officeDocument/2006/relationships/hyperlink" Target="http://pbs.twimg.com/profile_images/1175871007468507137/5LOoa71T_normal.jpg" TargetMode="External" /><Relationship Id="rId123" Type="http://schemas.openxmlformats.org/officeDocument/2006/relationships/hyperlink" Target="http://pbs.twimg.com/profile_images/753400792846110723/nbTRCuVh_normal.jpg" TargetMode="External" /><Relationship Id="rId124" Type="http://schemas.openxmlformats.org/officeDocument/2006/relationships/hyperlink" Target="http://pbs.twimg.com/profile_images/1126289618746335237/cJ21G0p3_normal.jpg" TargetMode="External" /><Relationship Id="rId125" Type="http://schemas.openxmlformats.org/officeDocument/2006/relationships/hyperlink" Target="http://pbs.twimg.com/profile_images/1187433279537983490/VU9HDc3x_normal.jpg" TargetMode="External" /><Relationship Id="rId126" Type="http://schemas.openxmlformats.org/officeDocument/2006/relationships/hyperlink" Target="http://abs.twimg.com/sticky/default_profile_images/default_profile_normal.png" TargetMode="External" /><Relationship Id="rId127" Type="http://schemas.openxmlformats.org/officeDocument/2006/relationships/hyperlink" Target="http://pbs.twimg.com/profile_images/1037468592571338752/5EchBg9V_normal.jpg" TargetMode="External" /><Relationship Id="rId128" Type="http://schemas.openxmlformats.org/officeDocument/2006/relationships/hyperlink" Target="http://pbs.twimg.com/profile_images/788832735196434432/UizNxq9Q_normal.jpg" TargetMode="External" /><Relationship Id="rId129" Type="http://schemas.openxmlformats.org/officeDocument/2006/relationships/hyperlink" Target="http://pbs.twimg.com/profile_images/996126487513198592/BEL9dbL4_normal.jpg" TargetMode="External" /><Relationship Id="rId130" Type="http://schemas.openxmlformats.org/officeDocument/2006/relationships/hyperlink" Target="http://pbs.twimg.com/profile_images/1190138069481078787/h76mxLai_normal.jpg" TargetMode="External" /><Relationship Id="rId131" Type="http://schemas.openxmlformats.org/officeDocument/2006/relationships/hyperlink" Target="http://pbs.twimg.com/profile_images/1116723482115620864/BcBrarCy_normal.jpg" TargetMode="External" /><Relationship Id="rId132" Type="http://schemas.openxmlformats.org/officeDocument/2006/relationships/hyperlink" Target="http://pbs.twimg.com/profile_images/1088863993177853952/7SbNPaSy_normal.jpg" TargetMode="External" /><Relationship Id="rId133" Type="http://schemas.openxmlformats.org/officeDocument/2006/relationships/hyperlink" Target="http://pbs.twimg.com/profile_images/1171070963628290048/yjfWpF_h_normal.jpg" TargetMode="External" /><Relationship Id="rId134" Type="http://schemas.openxmlformats.org/officeDocument/2006/relationships/hyperlink" Target="http://pbs.twimg.com/profile_images/1058102081351892992/B99wCX0__normal.jpg" TargetMode="External" /><Relationship Id="rId135" Type="http://schemas.openxmlformats.org/officeDocument/2006/relationships/hyperlink" Target="http://pbs.twimg.com/profile_images/1187763345463664640/9zx1_Ve5_normal.jpg" TargetMode="External" /><Relationship Id="rId136" Type="http://schemas.openxmlformats.org/officeDocument/2006/relationships/hyperlink" Target="http://pbs.twimg.com/profile_images/1169253089129443329/VxbOUvvi_normal.jpg" TargetMode="External" /><Relationship Id="rId137" Type="http://schemas.openxmlformats.org/officeDocument/2006/relationships/hyperlink" Target="http://pbs.twimg.com/profile_images/1174827865948528640/ogPqf9CH_normal.jpg" TargetMode="External" /><Relationship Id="rId138" Type="http://schemas.openxmlformats.org/officeDocument/2006/relationships/hyperlink" Target="http://pbs.twimg.com/profile_images/1153789591377178631/OH1cWd8i_normal.jpg" TargetMode="External" /><Relationship Id="rId139" Type="http://schemas.openxmlformats.org/officeDocument/2006/relationships/hyperlink" Target="http://pbs.twimg.com/profile_images/1137691367084191744/TTFSryGe_normal.png" TargetMode="External" /><Relationship Id="rId140" Type="http://schemas.openxmlformats.org/officeDocument/2006/relationships/hyperlink" Target="http://pbs.twimg.com/profile_images/902993749600604166/ialVhNtt_normal.jpg" TargetMode="External" /><Relationship Id="rId141" Type="http://schemas.openxmlformats.org/officeDocument/2006/relationships/hyperlink" Target="http://pbs.twimg.com/profile_images/1162875131896717312/pPcTZn06_normal.jpg" TargetMode="External" /><Relationship Id="rId142" Type="http://schemas.openxmlformats.org/officeDocument/2006/relationships/hyperlink" Target="http://pbs.twimg.com/profile_images/1190212673717358595/NyVWWXdt_normal.jpg" TargetMode="External" /><Relationship Id="rId143" Type="http://schemas.openxmlformats.org/officeDocument/2006/relationships/hyperlink" Target="http://pbs.twimg.com/profile_images/1156431666925019136/RIZM078y_normal.jpg" TargetMode="External" /><Relationship Id="rId144" Type="http://schemas.openxmlformats.org/officeDocument/2006/relationships/hyperlink" Target="http://pbs.twimg.com/profile_images/1156885689356738560/qqs83LRt_normal.jpg" TargetMode="External" /><Relationship Id="rId145" Type="http://schemas.openxmlformats.org/officeDocument/2006/relationships/hyperlink" Target="http://pbs.twimg.com/profile_images/1171578713835745282/00qV4KLk_normal.jpg" TargetMode="External" /><Relationship Id="rId146" Type="http://schemas.openxmlformats.org/officeDocument/2006/relationships/hyperlink" Target="http://pbs.twimg.com/profile_images/1652704477/2994azNj_normal" TargetMode="External" /><Relationship Id="rId147" Type="http://schemas.openxmlformats.org/officeDocument/2006/relationships/hyperlink" Target="http://pbs.twimg.com/profile_images/1183027608944041985/BjFs7dWo_normal.jpg" TargetMode="External" /><Relationship Id="rId148" Type="http://schemas.openxmlformats.org/officeDocument/2006/relationships/hyperlink" Target="http://pbs.twimg.com/profile_images/1140179537415700480/bJ2hml60_normal.jpg" TargetMode="External" /><Relationship Id="rId149" Type="http://schemas.openxmlformats.org/officeDocument/2006/relationships/hyperlink" Target="http://pbs.twimg.com/profile_images/1190653490080694273/FqZXFbnS_normal.jpg" TargetMode="External" /><Relationship Id="rId150" Type="http://schemas.openxmlformats.org/officeDocument/2006/relationships/hyperlink" Target="http://pbs.twimg.com/profile_images/1166389210393317377/AHSN27mD_normal.jpg" TargetMode="External" /><Relationship Id="rId151" Type="http://schemas.openxmlformats.org/officeDocument/2006/relationships/hyperlink" Target="http://pbs.twimg.com/profile_images/1187786461015355394/iOyESBMV_normal.png" TargetMode="External" /><Relationship Id="rId152" Type="http://schemas.openxmlformats.org/officeDocument/2006/relationships/hyperlink" Target="http://pbs.twimg.com/profile_images/1175107556274049024/xaWBQvFX_normal.jpg" TargetMode="External" /><Relationship Id="rId153" Type="http://schemas.openxmlformats.org/officeDocument/2006/relationships/hyperlink" Target="http://pbs.twimg.com/profile_images/950551159470661632/I48dnx-9_normal.jp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1176981360000585729/FWyhvZ3s_normal.jpg" TargetMode="External" /><Relationship Id="rId156" Type="http://schemas.openxmlformats.org/officeDocument/2006/relationships/hyperlink" Target="http://pbs.twimg.com/profile_images/1149597815846268928/oNGDc5Rz_normal.jpg" TargetMode="External" /><Relationship Id="rId157" Type="http://schemas.openxmlformats.org/officeDocument/2006/relationships/hyperlink" Target="http://pbs.twimg.com/profile_images/458963836599427073/u4XCRSyB_normal.jpeg" TargetMode="External" /><Relationship Id="rId158" Type="http://schemas.openxmlformats.org/officeDocument/2006/relationships/hyperlink" Target="http://pbs.twimg.com/profile_images/1175545826443051008/hilgvbXu_normal.jpg" TargetMode="External" /><Relationship Id="rId159" Type="http://schemas.openxmlformats.org/officeDocument/2006/relationships/hyperlink" Target="http://pbs.twimg.com/profile_images/1150774019425222656/DpD1UrHk_normal.jpg" TargetMode="External" /><Relationship Id="rId160" Type="http://schemas.openxmlformats.org/officeDocument/2006/relationships/hyperlink" Target="http://pbs.twimg.com/profile_images/1116050067809558533/j5zAKX-P_normal.jpg" TargetMode="External" /><Relationship Id="rId161" Type="http://schemas.openxmlformats.org/officeDocument/2006/relationships/hyperlink" Target="http://pbs.twimg.com/profile_images/1116050067809558533/j5zAKX-P_normal.jpg" TargetMode="External" /><Relationship Id="rId162" Type="http://schemas.openxmlformats.org/officeDocument/2006/relationships/hyperlink" Target="http://pbs.twimg.com/profile_images/1116530770393354240/f46L2-cG_normal.jpg" TargetMode="External" /><Relationship Id="rId163" Type="http://schemas.openxmlformats.org/officeDocument/2006/relationships/hyperlink" Target="http://pbs.twimg.com/profile_images/1191339508484186112/Rx2qNZ0r_normal.jpg" TargetMode="External" /><Relationship Id="rId164" Type="http://schemas.openxmlformats.org/officeDocument/2006/relationships/hyperlink" Target="http://pbs.twimg.com/profile_images/1151702922801143808/yCpupRup_normal.jpg" TargetMode="External" /><Relationship Id="rId165" Type="http://schemas.openxmlformats.org/officeDocument/2006/relationships/hyperlink" Target="http://pbs.twimg.com/profile_images/1116171289901690880/6IyPn8y5_normal.jpg" TargetMode="External" /><Relationship Id="rId166" Type="http://schemas.openxmlformats.org/officeDocument/2006/relationships/hyperlink" Target="http://pbs.twimg.com/profile_images/1140474088873320448/DSbcGAiB_normal.jpg" TargetMode="External" /><Relationship Id="rId167" Type="http://schemas.openxmlformats.org/officeDocument/2006/relationships/hyperlink" Target="http://pbs.twimg.com/profile_images/1154876271513538560/y1LuGOYm_normal.jpg" TargetMode="External" /><Relationship Id="rId168" Type="http://schemas.openxmlformats.org/officeDocument/2006/relationships/hyperlink" Target="http://pbs.twimg.com/profile_images/1159628875183337472/58CAz46W_normal.jpg" TargetMode="External" /><Relationship Id="rId169" Type="http://schemas.openxmlformats.org/officeDocument/2006/relationships/hyperlink" Target="http://pbs.twimg.com/profile_images/923549065983549442/oRodfGAz_normal.jpg" TargetMode="External" /><Relationship Id="rId170" Type="http://schemas.openxmlformats.org/officeDocument/2006/relationships/hyperlink" Target="http://pbs.twimg.com/profile_images/1059168417440129024/dEhfCvkQ_normal.jpg" TargetMode="External" /><Relationship Id="rId171" Type="http://schemas.openxmlformats.org/officeDocument/2006/relationships/hyperlink" Target="http://pbs.twimg.com/profile_images/3212295890/8a2c15a8ba9882379aa3e8fe733e9081_normal.jpeg" TargetMode="External" /><Relationship Id="rId172" Type="http://schemas.openxmlformats.org/officeDocument/2006/relationships/hyperlink" Target="http://pbs.twimg.com/profile_images/648710640748511232/EwDFBVaZ_normal.jpg" TargetMode="External" /><Relationship Id="rId173" Type="http://schemas.openxmlformats.org/officeDocument/2006/relationships/hyperlink" Target="http://pbs.twimg.com/profile_images/946233014824128513/ShS2eo8B_normal.jpg" TargetMode="External" /><Relationship Id="rId174" Type="http://schemas.openxmlformats.org/officeDocument/2006/relationships/hyperlink" Target="http://pbs.twimg.com/profile_images/858099397489504256/b-9OyRkq_normal.jpg" TargetMode="External" /><Relationship Id="rId175" Type="http://schemas.openxmlformats.org/officeDocument/2006/relationships/hyperlink" Target="http://pbs.twimg.com/profile_images/1162783907999338499/phn5DuvT_normal.jpg" TargetMode="External" /><Relationship Id="rId176" Type="http://schemas.openxmlformats.org/officeDocument/2006/relationships/hyperlink" Target="http://pbs.twimg.com/profile_images/1174193840716156933/DSZkBOHc_normal.jpg" TargetMode="External" /><Relationship Id="rId177" Type="http://schemas.openxmlformats.org/officeDocument/2006/relationships/hyperlink" Target="http://pbs.twimg.com/profile_images/940366704760246272/ugFeMIrS_normal.jpg" TargetMode="External" /><Relationship Id="rId178" Type="http://schemas.openxmlformats.org/officeDocument/2006/relationships/hyperlink" Target="http://pbs.twimg.com/profile_images/1110148208334782464/2iW3BZxF_normal.jpg" TargetMode="External" /><Relationship Id="rId179" Type="http://schemas.openxmlformats.org/officeDocument/2006/relationships/hyperlink" Target="http://pbs.twimg.com/profile_images/1177046210944917509/_KKOuYas_normal.jpg" TargetMode="External" /><Relationship Id="rId180" Type="http://schemas.openxmlformats.org/officeDocument/2006/relationships/hyperlink" Target="http://pbs.twimg.com/profile_images/1073818435757400064/rTcYNz6T_normal.jpg" TargetMode="External" /><Relationship Id="rId181" Type="http://schemas.openxmlformats.org/officeDocument/2006/relationships/hyperlink" Target="http://pbs.twimg.com/profile_images/1073818435757400064/rTcYNz6T_normal.jpg" TargetMode="External" /><Relationship Id="rId182" Type="http://schemas.openxmlformats.org/officeDocument/2006/relationships/hyperlink" Target="http://pbs.twimg.com/profile_images/676096406172471296/ikGNYDMz_normal.jpg" TargetMode="External" /><Relationship Id="rId183" Type="http://schemas.openxmlformats.org/officeDocument/2006/relationships/hyperlink" Target="http://pbs.twimg.com/profile_images/1177607987189301248/PKnkVqtU_normal.jpg" TargetMode="External" /><Relationship Id="rId184" Type="http://schemas.openxmlformats.org/officeDocument/2006/relationships/hyperlink" Target="http://pbs.twimg.com/profile_images/1177492658526142464/tBMSxoCR_normal.jpg" TargetMode="External" /><Relationship Id="rId185" Type="http://schemas.openxmlformats.org/officeDocument/2006/relationships/hyperlink" Target="http://pbs.twimg.com/profile_images/1103522481992880130/jlOkrY7t_normal.jpg" TargetMode="External" /><Relationship Id="rId186" Type="http://schemas.openxmlformats.org/officeDocument/2006/relationships/hyperlink" Target="http://pbs.twimg.com/profile_images/1157667540417548289/qMSJ55qG_normal.jpg" TargetMode="External" /><Relationship Id="rId187" Type="http://schemas.openxmlformats.org/officeDocument/2006/relationships/hyperlink" Target="http://pbs.twimg.com/profile_images/1181791696830390272/Sv8wOGjP_normal.jpg" TargetMode="External" /><Relationship Id="rId188" Type="http://schemas.openxmlformats.org/officeDocument/2006/relationships/hyperlink" Target="http://pbs.twimg.com/profile_images/111482472/I_just_Jizzed_in_My_Pants_normal.jpg" TargetMode="External" /><Relationship Id="rId189" Type="http://schemas.openxmlformats.org/officeDocument/2006/relationships/hyperlink" Target="http://pbs.twimg.com/profile_images/1006707726523617281/lnbpwGNP_normal.jpg" TargetMode="External" /><Relationship Id="rId190" Type="http://schemas.openxmlformats.org/officeDocument/2006/relationships/hyperlink" Target="http://pbs.twimg.com/profile_images/1009126526200270851/GjTUhPQx_normal.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009409822784217089/VDZdBZ3x_normal.jpg" TargetMode="External" /><Relationship Id="rId193" Type="http://schemas.openxmlformats.org/officeDocument/2006/relationships/hyperlink" Target="http://pbs.twimg.com/profile_images/1042950830524121088/FLJBOOeB_normal.jpg" TargetMode="External" /><Relationship Id="rId194" Type="http://schemas.openxmlformats.org/officeDocument/2006/relationships/hyperlink" Target="http://pbs.twimg.com/profile_images/1183906353590558720/FomiZ6Zs_normal.jpg" TargetMode="External" /><Relationship Id="rId195" Type="http://schemas.openxmlformats.org/officeDocument/2006/relationships/hyperlink" Target="http://pbs.twimg.com/profile_images/785966656543596544/Zvkc9aNh_normal.jpg" TargetMode="External" /><Relationship Id="rId196" Type="http://schemas.openxmlformats.org/officeDocument/2006/relationships/hyperlink" Target="http://pbs.twimg.com/profile_images/1178883203043643393/lDJj10t__normal.jpg" TargetMode="External" /><Relationship Id="rId197" Type="http://schemas.openxmlformats.org/officeDocument/2006/relationships/hyperlink" Target="http://pbs.twimg.com/profile_images/1185514091214970880/F0dSyc_i_normal.jpg" TargetMode="External" /><Relationship Id="rId198" Type="http://schemas.openxmlformats.org/officeDocument/2006/relationships/hyperlink" Target="http://pbs.twimg.com/profile_images/1181141519018991616/jrSCVxPN_normal.jpg" TargetMode="External" /><Relationship Id="rId199" Type="http://schemas.openxmlformats.org/officeDocument/2006/relationships/hyperlink" Target="http://pbs.twimg.com/profile_images/1181141519018991616/jrSCVxPN_normal.jpg" TargetMode="External" /><Relationship Id="rId200" Type="http://schemas.openxmlformats.org/officeDocument/2006/relationships/hyperlink" Target="http://pbs.twimg.com/profile_images/954451857044398081/xkfP6faI_normal.jpg" TargetMode="External" /><Relationship Id="rId201" Type="http://schemas.openxmlformats.org/officeDocument/2006/relationships/hyperlink" Target="http://pbs.twimg.com/profile_images/835643103293943809/zlP0oqUi_normal.jpg" TargetMode="External" /><Relationship Id="rId202" Type="http://schemas.openxmlformats.org/officeDocument/2006/relationships/hyperlink" Target="http://pbs.twimg.com/profile_images/1139398254544556032/iVfX-pUx_normal.jpg" TargetMode="External" /><Relationship Id="rId203" Type="http://schemas.openxmlformats.org/officeDocument/2006/relationships/hyperlink" Target="http://pbs.twimg.com/profile_images/1164933254975283200/tuiNWPrZ_normal.jpg" TargetMode="External" /><Relationship Id="rId204" Type="http://schemas.openxmlformats.org/officeDocument/2006/relationships/hyperlink" Target="http://pbs.twimg.com/profile_images/1065018289884061697/DWnQPjOy_normal.jpg" TargetMode="External" /><Relationship Id="rId205" Type="http://schemas.openxmlformats.org/officeDocument/2006/relationships/hyperlink" Target="http://pbs.twimg.com/profile_images/1183230651455234048/k_5GQ7cB_normal.jpg" TargetMode="External" /><Relationship Id="rId206" Type="http://schemas.openxmlformats.org/officeDocument/2006/relationships/hyperlink" Target="http://pbs.twimg.com/profile_images/1153017875415752704/3QpgC4YA_normal.jpg" TargetMode="External" /><Relationship Id="rId207" Type="http://schemas.openxmlformats.org/officeDocument/2006/relationships/hyperlink" Target="http://pbs.twimg.com/profile_images/1172721075609686016/mJBaquy7_normal.jpg" TargetMode="External" /><Relationship Id="rId208" Type="http://schemas.openxmlformats.org/officeDocument/2006/relationships/hyperlink" Target="http://pbs.twimg.com/profile_images/1038623677598904320/a9GZEEBN_normal.jpg" TargetMode="External" /><Relationship Id="rId209" Type="http://schemas.openxmlformats.org/officeDocument/2006/relationships/hyperlink" Target="http://pbs.twimg.com/profile_images/1174303038909140993/MsebXomS_normal.jpg" TargetMode="External" /><Relationship Id="rId210" Type="http://schemas.openxmlformats.org/officeDocument/2006/relationships/hyperlink" Target="http://pbs.twimg.com/profile_images/936120513566527488/rSTsAXex_normal.jpg" TargetMode="External" /><Relationship Id="rId211" Type="http://schemas.openxmlformats.org/officeDocument/2006/relationships/hyperlink" Target="http://pbs.twimg.com/profile_images/1135024741608112132/QOdFvHG8_normal.jpg" TargetMode="External" /><Relationship Id="rId212" Type="http://schemas.openxmlformats.org/officeDocument/2006/relationships/hyperlink" Target="http://pbs.twimg.com/profile_images/1190261821283930112/_wxapkQb_normal.jpg" TargetMode="External" /><Relationship Id="rId213" Type="http://schemas.openxmlformats.org/officeDocument/2006/relationships/hyperlink" Target="http://pbs.twimg.com/profile_images/1187529028938289152/EYCBSCWR_normal.jpg" TargetMode="External" /><Relationship Id="rId214" Type="http://schemas.openxmlformats.org/officeDocument/2006/relationships/hyperlink" Target="http://pbs.twimg.com/profile_images/1178061291266674688/RNz9JSm2_normal.jpg" TargetMode="External" /><Relationship Id="rId215" Type="http://schemas.openxmlformats.org/officeDocument/2006/relationships/hyperlink" Target="http://pbs.twimg.com/profile_images/1121059037238448130/uBQjrQNG_normal.jpg" TargetMode="External" /><Relationship Id="rId216" Type="http://schemas.openxmlformats.org/officeDocument/2006/relationships/hyperlink" Target="http://pbs.twimg.com/profile_images/195454480/Jorge_normal.jpg" TargetMode="External" /><Relationship Id="rId217" Type="http://schemas.openxmlformats.org/officeDocument/2006/relationships/hyperlink" Target="http://pbs.twimg.com/profile_images/1164317021884096513/3c2haRRg_normal.jpg" TargetMode="External" /><Relationship Id="rId218" Type="http://schemas.openxmlformats.org/officeDocument/2006/relationships/hyperlink" Target="http://pbs.twimg.com/profile_images/1173778671196180480/YxFntxir_normal.jpg" TargetMode="External" /><Relationship Id="rId219" Type="http://schemas.openxmlformats.org/officeDocument/2006/relationships/hyperlink" Target="http://pbs.twimg.com/profile_images/1173778671196180480/YxFntxir_normal.jpg" TargetMode="External" /><Relationship Id="rId220" Type="http://schemas.openxmlformats.org/officeDocument/2006/relationships/hyperlink" Target="http://pbs.twimg.com/profile_images/1173778671196180480/YxFntxir_normal.jpg" TargetMode="External" /><Relationship Id="rId221" Type="http://schemas.openxmlformats.org/officeDocument/2006/relationships/hyperlink" Target="http://pbs.twimg.com/profile_images/1164317021884096513/3c2haRRg_normal.jpg" TargetMode="External" /><Relationship Id="rId222" Type="http://schemas.openxmlformats.org/officeDocument/2006/relationships/hyperlink" Target="http://pbs.twimg.com/profile_images/708895429337829376/AfVhYSMY_normal.jpg" TargetMode="External" /><Relationship Id="rId223" Type="http://schemas.openxmlformats.org/officeDocument/2006/relationships/hyperlink" Target="http://pbs.twimg.com/profile_images/708895429337829376/AfVhYSMY_normal.jpg" TargetMode="External" /><Relationship Id="rId224" Type="http://schemas.openxmlformats.org/officeDocument/2006/relationships/hyperlink" Target="http://pbs.twimg.com/profile_images/1164317021884096513/3c2haRRg_normal.jpg" TargetMode="External" /><Relationship Id="rId225" Type="http://schemas.openxmlformats.org/officeDocument/2006/relationships/hyperlink" Target="http://pbs.twimg.com/profile_images/935978578218381312/yyLdFYaV_normal.jpg" TargetMode="External" /><Relationship Id="rId226" Type="http://schemas.openxmlformats.org/officeDocument/2006/relationships/hyperlink" Target="http://pbs.twimg.com/profile_images/1192048236032335872/Gl_V47A0_normal.jpg" TargetMode="External" /><Relationship Id="rId227" Type="http://schemas.openxmlformats.org/officeDocument/2006/relationships/hyperlink" Target="http://pbs.twimg.com/profile_images/1117607772495859712/-L3WTOfT_normal.png" TargetMode="External" /><Relationship Id="rId228" Type="http://schemas.openxmlformats.org/officeDocument/2006/relationships/hyperlink" Target="http://pbs.twimg.com/profile_images/1063316802279809026/VW4MMzI3_normal.jpg" TargetMode="External" /><Relationship Id="rId229" Type="http://schemas.openxmlformats.org/officeDocument/2006/relationships/hyperlink" Target="https://pbs.twimg.com/media/EFe9NCEUUAEIxYl.jpg" TargetMode="External" /><Relationship Id="rId230" Type="http://schemas.openxmlformats.org/officeDocument/2006/relationships/hyperlink" Target="http://pbs.twimg.com/profile_images/1130266308904308736/1J2iSxYR_normal.jpg" TargetMode="External" /><Relationship Id="rId231" Type="http://schemas.openxmlformats.org/officeDocument/2006/relationships/hyperlink" Target="http://pbs.twimg.com/profile_images/1148911326229684224/OcyYH17-_normal.jpg" TargetMode="External" /><Relationship Id="rId232" Type="http://schemas.openxmlformats.org/officeDocument/2006/relationships/hyperlink" Target="http://pbs.twimg.com/profile_images/672284754499076097/0GfLtvGS_normal.jpg" TargetMode="External" /><Relationship Id="rId233" Type="http://schemas.openxmlformats.org/officeDocument/2006/relationships/hyperlink" Target="http://pbs.twimg.com/profile_images/672284754499076097/0GfLtvGS_normal.jpg" TargetMode="External" /><Relationship Id="rId234" Type="http://schemas.openxmlformats.org/officeDocument/2006/relationships/hyperlink" Target="http://pbs.twimg.com/profile_images/1178365376960352257/oa6wj1UH_normal.jpg" TargetMode="External" /><Relationship Id="rId235" Type="http://schemas.openxmlformats.org/officeDocument/2006/relationships/hyperlink" Target="http://pbs.twimg.com/profile_images/672284754499076097/0GfLtvGS_normal.jpg" TargetMode="External" /><Relationship Id="rId236" Type="http://schemas.openxmlformats.org/officeDocument/2006/relationships/hyperlink" Target="http://pbs.twimg.com/profile_images/1121169434415128576/ItaCruUL_normal.jpg" TargetMode="External" /><Relationship Id="rId237" Type="http://schemas.openxmlformats.org/officeDocument/2006/relationships/hyperlink" Target="http://pbs.twimg.com/profile_images/672284754499076097/0GfLtvGS_normal.jpg" TargetMode="External" /><Relationship Id="rId238" Type="http://schemas.openxmlformats.org/officeDocument/2006/relationships/hyperlink" Target="http://pbs.twimg.com/profile_images/672284754499076097/0GfLtvGS_normal.jpg" TargetMode="External" /><Relationship Id="rId239" Type="http://schemas.openxmlformats.org/officeDocument/2006/relationships/hyperlink" Target="http://pbs.twimg.com/profile_images/672284754499076097/0GfLtvGS_normal.jpg" TargetMode="External" /><Relationship Id="rId240" Type="http://schemas.openxmlformats.org/officeDocument/2006/relationships/hyperlink" Target="http://pbs.twimg.com/profile_images/1121169434415128576/ItaCruUL_normal.jpg" TargetMode="External" /><Relationship Id="rId241" Type="http://schemas.openxmlformats.org/officeDocument/2006/relationships/hyperlink" Target="http://pbs.twimg.com/profile_images/1121169434415128576/ItaCruUL_normal.jpg" TargetMode="External" /><Relationship Id="rId242" Type="http://schemas.openxmlformats.org/officeDocument/2006/relationships/hyperlink" Target="http://pbs.twimg.com/profile_images/672284754499076097/0GfLtvGS_normal.jpg" TargetMode="External" /><Relationship Id="rId243" Type="http://schemas.openxmlformats.org/officeDocument/2006/relationships/hyperlink" Target="http://pbs.twimg.com/profile_images/672284754499076097/0GfLtvGS_normal.jpg" TargetMode="External" /><Relationship Id="rId244" Type="http://schemas.openxmlformats.org/officeDocument/2006/relationships/hyperlink" Target="https://pbs.twimg.com/media/EF_aavwU0AAGIzU.jpg" TargetMode="External" /><Relationship Id="rId245" Type="http://schemas.openxmlformats.org/officeDocument/2006/relationships/hyperlink" Target="http://pbs.twimg.com/profile_images/1070102465247244288/yqx24qTM_normal.jpg" TargetMode="External" /><Relationship Id="rId246" Type="http://schemas.openxmlformats.org/officeDocument/2006/relationships/hyperlink" Target="http://pbs.twimg.com/profile_images/1180307487850815488/u_idW9gY_normal.jpg" TargetMode="External" /><Relationship Id="rId247" Type="http://schemas.openxmlformats.org/officeDocument/2006/relationships/hyperlink" Target="http://pbs.twimg.com/profile_images/1180343795738648576/lDEHjm3g_normal.jpg" TargetMode="External" /><Relationship Id="rId248" Type="http://schemas.openxmlformats.org/officeDocument/2006/relationships/hyperlink" Target="http://pbs.twimg.com/profile_images/1179175182788960256/afWEnDP5_normal.jpg" TargetMode="External" /><Relationship Id="rId249" Type="http://schemas.openxmlformats.org/officeDocument/2006/relationships/hyperlink" Target="http://pbs.twimg.com/profile_images/1167863606173503488/vJeHzg2F_normal.jpg" TargetMode="External" /><Relationship Id="rId250" Type="http://schemas.openxmlformats.org/officeDocument/2006/relationships/hyperlink" Target="http://pbs.twimg.com/profile_images/955538458965032962/mlR0Mr3D_normal.jpg" TargetMode="External" /><Relationship Id="rId251" Type="http://schemas.openxmlformats.org/officeDocument/2006/relationships/hyperlink" Target="http://pbs.twimg.com/profile_images/1175751112676335618/tncleKDU_normal.jpg" TargetMode="External" /><Relationship Id="rId252" Type="http://schemas.openxmlformats.org/officeDocument/2006/relationships/hyperlink" Target="http://pbs.twimg.com/profile_images/1176160222286503936/Dvu12EVQ_normal.jpg" TargetMode="External" /><Relationship Id="rId253" Type="http://schemas.openxmlformats.org/officeDocument/2006/relationships/hyperlink" Target="http://pbs.twimg.com/profile_images/703321604567101440/984obsut_normal.jpg" TargetMode="External" /><Relationship Id="rId254" Type="http://schemas.openxmlformats.org/officeDocument/2006/relationships/hyperlink" Target="http://pbs.twimg.com/profile_images/1182298622899232771/61Fa_MH4_normal.jpg" TargetMode="External" /><Relationship Id="rId255" Type="http://schemas.openxmlformats.org/officeDocument/2006/relationships/hyperlink" Target="http://pbs.twimg.com/profile_images/851543367716671489/2bEZ_jI1_normal.jpg" TargetMode="External" /><Relationship Id="rId256" Type="http://schemas.openxmlformats.org/officeDocument/2006/relationships/hyperlink" Target="http://pbs.twimg.com/profile_images/859864563092738050/Cff7fdEk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1157663021365436416/CPSL_-Du_normal.jpg" TargetMode="External" /><Relationship Id="rId259" Type="http://schemas.openxmlformats.org/officeDocument/2006/relationships/hyperlink" Target="http://pbs.twimg.com/profile_images/572633552958840832/cOMACaJ3_normal.jpeg" TargetMode="External" /><Relationship Id="rId260" Type="http://schemas.openxmlformats.org/officeDocument/2006/relationships/hyperlink" Target="http://pbs.twimg.com/profile_images/1173993443594592257/GOWlT-ND_normal.jpg" TargetMode="External" /><Relationship Id="rId261" Type="http://schemas.openxmlformats.org/officeDocument/2006/relationships/hyperlink" Target="http://pbs.twimg.com/profile_images/1177385733960720384/gtOJZzDD_normal.jpg" TargetMode="External" /><Relationship Id="rId262" Type="http://schemas.openxmlformats.org/officeDocument/2006/relationships/hyperlink" Target="http://pbs.twimg.com/profile_images/1184648239938785283/iyxz8yYU_normal.jpg" TargetMode="External" /><Relationship Id="rId263" Type="http://schemas.openxmlformats.org/officeDocument/2006/relationships/hyperlink" Target="http://pbs.twimg.com/profile_images/697195172925304832/t5nik0jk_normal.jpg" TargetMode="External" /><Relationship Id="rId264" Type="http://schemas.openxmlformats.org/officeDocument/2006/relationships/hyperlink" Target="http://pbs.twimg.com/profile_images/1060605387219656704/i_EpXqyR_normal.jpg" TargetMode="External" /><Relationship Id="rId265" Type="http://schemas.openxmlformats.org/officeDocument/2006/relationships/hyperlink" Target="http://pbs.twimg.com/profile_images/872968392835293187/Eed7aj2A_normal.jpg" TargetMode="External" /><Relationship Id="rId266" Type="http://schemas.openxmlformats.org/officeDocument/2006/relationships/hyperlink" Target="http://pbs.twimg.com/profile_images/2604086615/5pi5yaikfi858vajej1b_normal.jpeg" TargetMode="External" /><Relationship Id="rId267" Type="http://schemas.openxmlformats.org/officeDocument/2006/relationships/hyperlink" Target="http://pbs.twimg.com/profile_images/1178688209808773121/BBD4k1b5_normal.jpg" TargetMode="External" /><Relationship Id="rId268" Type="http://schemas.openxmlformats.org/officeDocument/2006/relationships/hyperlink" Target="http://abs.twimg.com/sticky/default_profile_images/default_profile_normal.png" TargetMode="External" /><Relationship Id="rId269" Type="http://schemas.openxmlformats.org/officeDocument/2006/relationships/hyperlink" Target="http://abs.twimg.com/sticky/default_profile_images/default_profile_normal.png" TargetMode="External" /><Relationship Id="rId270" Type="http://schemas.openxmlformats.org/officeDocument/2006/relationships/hyperlink" Target="http://pbs.twimg.com/profile_images/974048391020908545/Sjv1mYtG_normal.jpg" TargetMode="External" /><Relationship Id="rId271" Type="http://schemas.openxmlformats.org/officeDocument/2006/relationships/hyperlink" Target="http://pbs.twimg.com/profile_images/892980444781621248/vWEVTogP_normal.jpg" TargetMode="External" /><Relationship Id="rId272" Type="http://schemas.openxmlformats.org/officeDocument/2006/relationships/hyperlink" Target="http://pbs.twimg.com/profile_images/892980444781621248/vWEVTogP_normal.jpg" TargetMode="External" /><Relationship Id="rId273" Type="http://schemas.openxmlformats.org/officeDocument/2006/relationships/hyperlink" Target="http://pbs.twimg.com/profile_images/892980444781621248/vWEVTogP_normal.jpg" TargetMode="External" /><Relationship Id="rId274" Type="http://schemas.openxmlformats.org/officeDocument/2006/relationships/hyperlink" Target="http://pbs.twimg.com/profile_images/1183788931554467841/zpc90Bwk_normal.jpg" TargetMode="External" /><Relationship Id="rId275" Type="http://schemas.openxmlformats.org/officeDocument/2006/relationships/hyperlink" Target="http://abs.twimg.com/sticky/default_profile_images/default_profile_normal.png" TargetMode="External" /><Relationship Id="rId276" Type="http://schemas.openxmlformats.org/officeDocument/2006/relationships/hyperlink" Target="http://pbs.twimg.com/profile_images/1181766013676711936/zTtGLiff_normal.jpg" TargetMode="External" /><Relationship Id="rId277" Type="http://schemas.openxmlformats.org/officeDocument/2006/relationships/hyperlink" Target="http://pbs.twimg.com/profile_images/1182377972482752514/u_3VDckI_normal.jpg" TargetMode="External" /><Relationship Id="rId278" Type="http://schemas.openxmlformats.org/officeDocument/2006/relationships/hyperlink" Target="http://pbs.twimg.com/profile_images/1182377972482752514/u_3VDckI_normal.jpg" TargetMode="External" /><Relationship Id="rId279" Type="http://schemas.openxmlformats.org/officeDocument/2006/relationships/hyperlink" Target="http://pbs.twimg.com/profile_images/864454653848592384/6tYRaY6v_normal.jpg" TargetMode="External" /><Relationship Id="rId280" Type="http://schemas.openxmlformats.org/officeDocument/2006/relationships/hyperlink" Target="http://pbs.twimg.com/profile_images/1170512704487903232/VCNNbMse_normal.jpg" TargetMode="External" /><Relationship Id="rId281" Type="http://schemas.openxmlformats.org/officeDocument/2006/relationships/hyperlink" Target="http://pbs.twimg.com/profile_images/604299847533920256/rqNlXlHE_normal.jpg" TargetMode="External" /><Relationship Id="rId282" Type="http://schemas.openxmlformats.org/officeDocument/2006/relationships/hyperlink" Target="https://pbs.twimg.com/ext_tw_video_thumb/1187861836483514368/pu/img/6kzN-y7g_K6WW2LN.jpg" TargetMode="External" /><Relationship Id="rId283" Type="http://schemas.openxmlformats.org/officeDocument/2006/relationships/hyperlink" Target="https://pbs.twimg.com/ext_tw_video_thumb/1187861836483514368/pu/img/6kzN-y7g_K6WW2LN.jpg" TargetMode="External" /><Relationship Id="rId284" Type="http://schemas.openxmlformats.org/officeDocument/2006/relationships/hyperlink" Target="http://pbs.twimg.com/profile_images/1177223890508091392/SyDUtQTI_normal.jpg" TargetMode="External" /><Relationship Id="rId285" Type="http://schemas.openxmlformats.org/officeDocument/2006/relationships/hyperlink" Target="http://pbs.twimg.com/profile_images/1117607772495859712/-L3WTOfT_normal.png" TargetMode="External" /><Relationship Id="rId286" Type="http://schemas.openxmlformats.org/officeDocument/2006/relationships/hyperlink" Target="http://pbs.twimg.com/profile_images/1177223890508091392/SyDUtQTI_normal.jpg" TargetMode="External" /><Relationship Id="rId287" Type="http://schemas.openxmlformats.org/officeDocument/2006/relationships/hyperlink" Target="https://pbs.twimg.com/media/EDywTrwW4AEDQvr.png" TargetMode="External" /><Relationship Id="rId288" Type="http://schemas.openxmlformats.org/officeDocument/2006/relationships/hyperlink" Target="https://pbs.twimg.com/media/EDz0rziXUAI5M4_.png" TargetMode="External" /><Relationship Id="rId289" Type="http://schemas.openxmlformats.org/officeDocument/2006/relationships/hyperlink" Target="https://pbs.twimg.com/media/EEIGqWaUYAEs1Dw.jpg" TargetMode="External" /><Relationship Id="rId290" Type="http://schemas.openxmlformats.org/officeDocument/2006/relationships/hyperlink" Target="https://pbs.twimg.com/media/EClT9VAXYAABt3y.jpg" TargetMode="External" /><Relationship Id="rId291" Type="http://schemas.openxmlformats.org/officeDocument/2006/relationships/hyperlink" Target="https://pbs.twimg.com/ext_tw_video_thumb/1169686088895684609/pu/img/tv0LsN6TkXjzikDH.jpg" TargetMode="External" /><Relationship Id="rId292" Type="http://schemas.openxmlformats.org/officeDocument/2006/relationships/hyperlink" Target="http://pbs.twimg.com/profile_images/1119017262776770560/b0ghKk2c_normal.png" TargetMode="External" /><Relationship Id="rId293" Type="http://schemas.openxmlformats.org/officeDocument/2006/relationships/hyperlink" Target="http://pbs.twimg.com/profile_images/978374385533796352/L6O3bvoK_normal.jpg" TargetMode="External" /><Relationship Id="rId294" Type="http://schemas.openxmlformats.org/officeDocument/2006/relationships/hyperlink" Target="http://pbs.twimg.com/profile_images/1116800639198060549/sl3M3Xu5_normal.png" TargetMode="External" /><Relationship Id="rId295" Type="http://schemas.openxmlformats.org/officeDocument/2006/relationships/hyperlink" Target="http://pbs.twimg.com/profile_images/1116800639198060549/sl3M3Xu5_normal.png" TargetMode="External" /><Relationship Id="rId296" Type="http://schemas.openxmlformats.org/officeDocument/2006/relationships/hyperlink" Target="http://pbs.twimg.com/profile_images/1116800639198060549/sl3M3Xu5_normal.png" TargetMode="External" /><Relationship Id="rId297" Type="http://schemas.openxmlformats.org/officeDocument/2006/relationships/hyperlink" Target="http://pbs.twimg.com/profile_images/1119017262776770560/b0ghKk2c_normal.png" TargetMode="External" /><Relationship Id="rId298" Type="http://schemas.openxmlformats.org/officeDocument/2006/relationships/hyperlink" Target="http://pbs.twimg.com/profile_images/829117894202007553/YJkhdijS_normal.jpg" TargetMode="External" /><Relationship Id="rId299" Type="http://schemas.openxmlformats.org/officeDocument/2006/relationships/hyperlink" Target="http://pbs.twimg.com/profile_images/1119017262776770560/b0ghKk2c_normal.png" TargetMode="External" /><Relationship Id="rId300" Type="http://schemas.openxmlformats.org/officeDocument/2006/relationships/hyperlink" Target="https://pbs.twimg.com/media/EFFJ0KGWwAUmKqp.png" TargetMode="External" /><Relationship Id="rId301" Type="http://schemas.openxmlformats.org/officeDocument/2006/relationships/hyperlink" Target="http://pbs.twimg.com/profile_images/1192803252678512640/kDhneF1R_normal.jpg" TargetMode="External" /><Relationship Id="rId302" Type="http://schemas.openxmlformats.org/officeDocument/2006/relationships/hyperlink" Target="https://pbs.twimg.com/media/EFV8i2jXoAA7dJ3.jpg" TargetMode="External" /><Relationship Id="rId303" Type="http://schemas.openxmlformats.org/officeDocument/2006/relationships/hyperlink" Target="https://pbs.twimg.com/media/EFV7eroWsAAMWmf.jpg" TargetMode="External" /><Relationship Id="rId304" Type="http://schemas.openxmlformats.org/officeDocument/2006/relationships/hyperlink" Target="http://pbs.twimg.com/profile_images/697195172925304832/t5nik0jk_normal.jpg" TargetMode="External" /><Relationship Id="rId305" Type="http://schemas.openxmlformats.org/officeDocument/2006/relationships/hyperlink" Target="http://pbs.twimg.com/profile_images/697195172925304832/t5nik0jk_normal.jpg" TargetMode="External" /><Relationship Id="rId306" Type="http://schemas.openxmlformats.org/officeDocument/2006/relationships/hyperlink" Target="http://pbs.twimg.com/profile_images/1119017262776770560/b0ghKk2c_normal.png" TargetMode="External" /><Relationship Id="rId307" Type="http://schemas.openxmlformats.org/officeDocument/2006/relationships/hyperlink" Target="http://pbs.twimg.com/profile_images/976330524560994304/9neT-Xri_normal.jpg" TargetMode="External" /><Relationship Id="rId308" Type="http://schemas.openxmlformats.org/officeDocument/2006/relationships/hyperlink" Target="http://pbs.twimg.com/profile_images/1160128834982707202/f7ZULeeT_normal.jpg" TargetMode="External" /><Relationship Id="rId309" Type="http://schemas.openxmlformats.org/officeDocument/2006/relationships/hyperlink" Target="http://pbs.twimg.com/profile_images/1119017262776770560/b0ghKk2c_normal.png" TargetMode="External" /><Relationship Id="rId310" Type="http://schemas.openxmlformats.org/officeDocument/2006/relationships/hyperlink" Target="http://pbs.twimg.com/profile_images/1119017262776770560/b0ghKk2c_normal.png" TargetMode="External" /><Relationship Id="rId311" Type="http://schemas.openxmlformats.org/officeDocument/2006/relationships/hyperlink" Target="http://pbs.twimg.com/profile_images/981956002739179520/Hb6GpCT9_normal.jpg" TargetMode="External" /><Relationship Id="rId312" Type="http://schemas.openxmlformats.org/officeDocument/2006/relationships/hyperlink" Target="http://pbs.twimg.com/profile_images/981956002739179520/Hb6GpCT9_normal.jpg" TargetMode="External" /><Relationship Id="rId313" Type="http://schemas.openxmlformats.org/officeDocument/2006/relationships/hyperlink" Target="http://pbs.twimg.com/profile_images/981956002739179520/Hb6GpCT9_normal.jpg" TargetMode="External" /><Relationship Id="rId314" Type="http://schemas.openxmlformats.org/officeDocument/2006/relationships/hyperlink" Target="http://pbs.twimg.com/profile_images/981956002739179520/Hb6GpCT9_normal.jpg" TargetMode="External" /><Relationship Id="rId315" Type="http://schemas.openxmlformats.org/officeDocument/2006/relationships/hyperlink" Target="http://pbs.twimg.com/profile_images/1164317021884096513/3c2haRRg_normal.jpg" TargetMode="External" /><Relationship Id="rId316" Type="http://schemas.openxmlformats.org/officeDocument/2006/relationships/hyperlink" Target="https://pbs.twimg.com/ext_tw_video_thumb/1179764460589850624/pu/img/OE9W9ULJEklDWcaZ.jpg" TargetMode="External" /><Relationship Id="rId317" Type="http://schemas.openxmlformats.org/officeDocument/2006/relationships/hyperlink" Target="http://pbs.twimg.com/profile_images/981956002739179520/Hb6GpCT9_normal.jpg" TargetMode="External" /><Relationship Id="rId318" Type="http://schemas.openxmlformats.org/officeDocument/2006/relationships/hyperlink" Target="https://pbs.twimg.com/media/EEyTdpvU8AAF1xv.jpg" TargetMode="External" /><Relationship Id="rId319" Type="http://schemas.openxmlformats.org/officeDocument/2006/relationships/hyperlink" Target="https://pbs.twimg.com/ext_tw_video_thumb/1179753804243316736/pu/img/ZUkN-RZW80Odb_mN.jpg" TargetMode="External" /><Relationship Id="rId320" Type="http://schemas.openxmlformats.org/officeDocument/2006/relationships/hyperlink" Target="http://pbs.twimg.com/profile_images/672284754499076097/0GfLtvGS_normal.jpg" TargetMode="External" /><Relationship Id="rId321" Type="http://schemas.openxmlformats.org/officeDocument/2006/relationships/hyperlink" Target="http://pbs.twimg.com/profile_images/672284754499076097/0GfLtvGS_normal.jpg" TargetMode="External" /><Relationship Id="rId322" Type="http://schemas.openxmlformats.org/officeDocument/2006/relationships/hyperlink" Target="http://pbs.twimg.com/profile_images/672284754499076097/0GfLtvGS_normal.jpg" TargetMode="External" /><Relationship Id="rId323" Type="http://schemas.openxmlformats.org/officeDocument/2006/relationships/hyperlink" Target="http://pbs.twimg.com/profile_images/672284754499076097/0GfLtvGS_normal.jpg" TargetMode="External" /><Relationship Id="rId324" Type="http://schemas.openxmlformats.org/officeDocument/2006/relationships/hyperlink" Target="http://pbs.twimg.com/profile_images/981956002739179520/Hb6GpCT9_normal.jpg" TargetMode="External" /><Relationship Id="rId325" Type="http://schemas.openxmlformats.org/officeDocument/2006/relationships/hyperlink" Target="https://pbs.twimg.com/amplify_video_thumb/811644749069357058/img/oDDXpAKLs9sMllNK.jpg" TargetMode="External" /><Relationship Id="rId326" Type="http://schemas.openxmlformats.org/officeDocument/2006/relationships/hyperlink" Target="https://pbs.twimg.com/amplify_video_thumb/811644749069357058/img/oDDXpAKLs9sMllNK.jpg" TargetMode="External" /><Relationship Id="rId327" Type="http://schemas.openxmlformats.org/officeDocument/2006/relationships/hyperlink" Target="http://pbs.twimg.com/profile_images/1145195333972090880/f9pS-mQF_normal.jpg" TargetMode="External" /><Relationship Id="rId328" Type="http://schemas.openxmlformats.org/officeDocument/2006/relationships/hyperlink" Target="http://pbs.twimg.com/profile_images/1082899332733460481/D3C5WdXo_normal.jpg" TargetMode="External" /><Relationship Id="rId329" Type="http://schemas.openxmlformats.org/officeDocument/2006/relationships/hyperlink" Target="http://pbs.twimg.com/profile_images/1098326869257175040/MWGZJaWQ_normal.jpg" TargetMode="External" /><Relationship Id="rId330" Type="http://schemas.openxmlformats.org/officeDocument/2006/relationships/hyperlink" Target="http://pbs.twimg.com/profile_images/620011370440970240/SgZWb8mr_normal.jpg" TargetMode="External" /><Relationship Id="rId331" Type="http://schemas.openxmlformats.org/officeDocument/2006/relationships/hyperlink" Target="http://pbs.twimg.com/profile_images/1163885911471509504/otv1Uzx6_normal.jpg" TargetMode="External" /><Relationship Id="rId332" Type="http://schemas.openxmlformats.org/officeDocument/2006/relationships/hyperlink" Target="http://pbs.twimg.com/profile_images/1176627194539499525/5Mf0NMdG_normal.jpg" TargetMode="External" /><Relationship Id="rId333" Type="http://schemas.openxmlformats.org/officeDocument/2006/relationships/hyperlink" Target="http://pbs.twimg.com/profile_images/1189565327472021508/FqC5RZGB_normal.jpg" TargetMode="External" /><Relationship Id="rId334" Type="http://schemas.openxmlformats.org/officeDocument/2006/relationships/hyperlink" Target="http://pbs.twimg.com/profile_images/1189565327472021508/FqC5RZGB_normal.jpg" TargetMode="External" /><Relationship Id="rId335" Type="http://schemas.openxmlformats.org/officeDocument/2006/relationships/hyperlink" Target="http://pbs.twimg.com/profile_images/1189565327472021508/FqC5RZGB_normal.jpg" TargetMode="External" /><Relationship Id="rId336" Type="http://schemas.openxmlformats.org/officeDocument/2006/relationships/hyperlink" Target="http://pbs.twimg.com/profile_images/1131427062999396352/K8mRmuLs_normal.jpg" TargetMode="External" /><Relationship Id="rId337" Type="http://schemas.openxmlformats.org/officeDocument/2006/relationships/hyperlink" Target="http://pbs.twimg.com/profile_images/1178302688758550529/onoCMQVK_normal.jpg" TargetMode="External" /><Relationship Id="rId338" Type="http://schemas.openxmlformats.org/officeDocument/2006/relationships/hyperlink" Target="http://pbs.twimg.com/profile_images/1181460935812104192/Suu9UqGC_normal.jpg" TargetMode="External" /><Relationship Id="rId339" Type="http://schemas.openxmlformats.org/officeDocument/2006/relationships/hyperlink" Target="http://pbs.twimg.com/profile_images/534388380402855936/qgSAMg_w_normal.jpeg" TargetMode="External" /><Relationship Id="rId340" Type="http://schemas.openxmlformats.org/officeDocument/2006/relationships/hyperlink" Target="http://pbs.twimg.com/profile_images/1114898884742901762/z7Wz2XR3_normal.jpg" TargetMode="External" /><Relationship Id="rId341" Type="http://schemas.openxmlformats.org/officeDocument/2006/relationships/hyperlink" Target="http://pbs.twimg.com/profile_images/1189632208111308802/h09ZJFOT_normal.jpg" TargetMode="External" /><Relationship Id="rId342" Type="http://schemas.openxmlformats.org/officeDocument/2006/relationships/hyperlink" Target="http://pbs.twimg.com/profile_images/1103361364007907328/CsI-oCur_normal.jpg" TargetMode="External" /><Relationship Id="rId343" Type="http://schemas.openxmlformats.org/officeDocument/2006/relationships/hyperlink" Target="http://pbs.twimg.com/profile_images/1166748760405348352/jGO6Yqfh_normal.jpg" TargetMode="External" /><Relationship Id="rId344" Type="http://schemas.openxmlformats.org/officeDocument/2006/relationships/hyperlink" Target="http://pbs.twimg.com/profile_images/1154866084006248454/g_Uv4gmU_normal.jpg" TargetMode="External" /><Relationship Id="rId345" Type="http://schemas.openxmlformats.org/officeDocument/2006/relationships/hyperlink" Target="http://pbs.twimg.com/profile_images/1080562577082527744/R2rt_i50_normal.jpg" TargetMode="External" /><Relationship Id="rId346" Type="http://schemas.openxmlformats.org/officeDocument/2006/relationships/hyperlink" Target="http://pbs.twimg.com/profile_images/378800000527954250/8fafbb8ae32236ab5349ff6f54dbc9e6_normal.jpeg" TargetMode="External" /><Relationship Id="rId347" Type="http://schemas.openxmlformats.org/officeDocument/2006/relationships/hyperlink" Target="http://pbs.twimg.com/profile_images/1029735311058718721/dXEd80bb_normal.jpg" TargetMode="External" /><Relationship Id="rId348" Type="http://schemas.openxmlformats.org/officeDocument/2006/relationships/hyperlink" Target="http://pbs.twimg.com/profile_images/1004784103479218181/Hb22divN_normal.jpg" TargetMode="External" /><Relationship Id="rId349" Type="http://schemas.openxmlformats.org/officeDocument/2006/relationships/hyperlink" Target="http://pbs.twimg.com/profile_images/1156819763525541888/9McqmTGj_normal.jpg" TargetMode="External" /><Relationship Id="rId350" Type="http://schemas.openxmlformats.org/officeDocument/2006/relationships/hyperlink" Target="http://pbs.twimg.com/profile_images/1075429951757869056/mUKC1ot9_normal.jpg" TargetMode="External" /><Relationship Id="rId351" Type="http://schemas.openxmlformats.org/officeDocument/2006/relationships/hyperlink" Target="http://pbs.twimg.com/profile_images/1075429951757869056/mUKC1ot9_normal.jpg" TargetMode="External" /><Relationship Id="rId352" Type="http://schemas.openxmlformats.org/officeDocument/2006/relationships/hyperlink" Target="http://pbs.twimg.com/profile_images/1054387673526345730/3rQO3Evv_normal.jpg" TargetMode="External" /><Relationship Id="rId353" Type="http://schemas.openxmlformats.org/officeDocument/2006/relationships/hyperlink" Target="http://pbs.twimg.com/profile_images/1131114261940449280/8_8X32aL_normal.png" TargetMode="External" /><Relationship Id="rId354" Type="http://schemas.openxmlformats.org/officeDocument/2006/relationships/hyperlink" Target="http://pbs.twimg.com/profile_images/1088369887754383360/B8lguPBS_normal.jpg" TargetMode="External" /><Relationship Id="rId355" Type="http://schemas.openxmlformats.org/officeDocument/2006/relationships/hyperlink" Target="http://pbs.twimg.com/profile_images/849722194745860096/Cu3C1Bf5_normal.jpg" TargetMode="External" /><Relationship Id="rId356" Type="http://schemas.openxmlformats.org/officeDocument/2006/relationships/hyperlink" Target="http://pbs.twimg.com/profile_images/652312324292739072/cjFc_mPq_normal.jpg" TargetMode="External" /><Relationship Id="rId357" Type="http://schemas.openxmlformats.org/officeDocument/2006/relationships/hyperlink" Target="http://pbs.twimg.com/profile_images/1179010149035335680/94oGLjvH_normal.jpg" TargetMode="External" /><Relationship Id="rId358" Type="http://schemas.openxmlformats.org/officeDocument/2006/relationships/hyperlink" Target="http://pbs.twimg.com/profile_images/1160182820695941121/yLeckn0q_normal.jpg" TargetMode="External" /><Relationship Id="rId359" Type="http://schemas.openxmlformats.org/officeDocument/2006/relationships/hyperlink" Target="http://pbs.twimg.com/profile_images/1160182820695941121/yLeckn0q_normal.jpg" TargetMode="External" /><Relationship Id="rId360" Type="http://schemas.openxmlformats.org/officeDocument/2006/relationships/hyperlink" Target="http://pbs.twimg.com/profile_images/941660590589620225/K8qTe9MT_normal.jpg" TargetMode="External" /><Relationship Id="rId361" Type="http://schemas.openxmlformats.org/officeDocument/2006/relationships/hyperlink" Target="http://pbs.twimg.com/profile_images/376115582/orlando_2009_100_normal.JPG" TargetMode="External" /><Relationship Id="rId362" Type="http://schemas.openxmlformats.org/officeDocument/2006/relationships/hyperlink" Target="http://pbs.twimg.com/profile_images/376115582/orlando_2009_100_normal.JPG" TargetMode="External" /><Relationship Id="rId363" Type="http://schemas.openxmlformats.org/officeDocument/2006/relationships/hyperlink" Target="https://pbs.twimg.com/tweet_video_thumb/EFLQPjOXUAAhClT.jpg" TargetMode="External" /><Relationship Id="rId364" Type="http://schemas.openxmlformats.org/officeDocument/2006/relationships/hyperlink" Target="http://pbs.twimg.com/profile_images/968880480962654209/rwV32z_t_normal.jpg" TargetMode="External" /><Relationship Id="rId365" Type="http://schemas.openxmlformats.org/officeDocument/2006/relationships/hyperlink" Target="http://pbs.twimg.com/profile_images/3178159097/bd3994c7837df60377379ab26e18238e_normal.jpeg" TargetMode="External" /><Relationship Id="rId366" Type="http://schemas.openxmlformats.org/officeDocument/2006/relationships/hyperlink" Target="http://pbs.twimg.com/profile_images/1172061130635776000/oDXQAhAL_normal.jpg" TargetMode="External" /><Relationship Id="rId367" Type="http://schemas.openxmlformats.org/officeDocument/2006/relationships/hyperlink" Target="http://pbs.twimg.com/profile_images/1189943328269320195/ThxANKGw_normal.jpg" TargetMode="External" /><Relationship Id="rId368" Type="http://schemas.openxmlformats.org/officeDocument/2006/relationships/hyperlink" Target="http://pbs.twimg.com/profile_images/928217202238672896/60ZqSzMt_normal.jpg" TargetMode="External" /><Relationship Id="rId369" Type="http://schemas.openxmlformats.org/officeDocument/2006/relationships/hyperlink" Target="http://pbs.twimg.com/profile_images/1109502906535997440/orWWyMCm_normal.jpg" TargetMode="External" /><Relationship Id="rId370" Type="http://schemas.openxmlformats.org/officeDocument/2006/relationships/hyperlink" Target="http://pbs.twimg.com/profile_images/1388813989/IMG_0481_normal.jpg" TargetMode="External" /><Relationship Id="rId371" Type="http://schemas.openxmlformats.org/officeDocument/2006/relationships/hyperlink" Target="http://pbs.twimg.com/profile_images/1106755207118114816/qYIeerlA_normal.jpg" TargetMode="External" /><Relationship Id="rId372" Type="http://schemas.openxmlformats.org/officeDocument/2006/relationships/hyperlink" Target="http://pbs.twimg.com/profile_images/378800000509926956/fb52756cc89f8e1ff4ef9a2b2c3f41f0_normal.jpeg" TargetMode="External" /><Relationship Id="rId373" Type="http://schemas.openxmlformats.org/officeDocument/2006/relationships/hyperlink" Target="http://pbs.twimg.com/profile_images/1133003926943490048/DtgH0bm1_normal.png" TargetMode="External" /><Relationship Id="rId374" Type="http://schemas.openxmlformats.org/officeDocument/2006/relationships/hyperlink" Target="http://pbs.twimg.com/profile_images/1183502383491338241/-mS3mMx0_normal.jpg" TargetMode="External" /><Relationship Id="rId375" Type="http://schemas.openxmlformats.org/officeDocument/2006/relationships/hyperlink" Target="http://pbs.twimg.com/profile_images/1012078768012210176/rMTurRwL_normal.jpg" TargetMode="External" /><Relationship Id="rId376" Type="http://schemas.openxmlformats.org/officeDocument/2006/relationships/hyperlink" Target="http://pbs.twimg.com/profile_images/1189241426380345345/MlI9cjou_normal.jpg" TargetMode="External" /><Relationship Id="rId377" Type="http://schemas.openxmlformats.org/officeDocument/2006/relationships/hyperlink" Target="http://pbs.twimg.com/profile_images/868429673008693248/yLh-Kr-Y_normal.jpg" TargetMode="External" /><Relationship Id="rId378" Type="http://schemas.openxmlformats.org/officeDocument/2006/relationships/hyperlink" Target="https://pbs.twimg.com/ext_tw_video_thumb/1176241964598976512/pu/img/2MEKABx4DS9q7rhN.jpg" TargetMode="External" /><Relationship Id="rId379" Type="http://schemas.openxmlformats.org/officeDocument/2006/relationships/hyperlink" Target="https://pbs.twimg.com/media/EFKGWuNU4AAQh1B.jpg" TargetMode="External" /><Relationship Id="rId380" Type="http://schemas.openxmlformats.org/officeDocument/2006/relationships/hyperlink" Target="http://pbs.twimg.com/profile_images/1146066544134221824/34e2jQRf_normal.png" TargetMode="External" /><Relationship Id="rId381" Type="http://schemas.openxmlformats.org/officeDocument/2006/relationships/hyperlink" Target="https://pbs.twimg.com/media/EIQl2X9U8AILCej.jpg" TargetMode="External" /><Relationship Id="rId382" Type="http://schemas.openxmlformats.org/officeDocument/2006/relationships/hyperlink" Target="http://pbs.twimg.com/profile_images/2450433607/image_normal.jpg" TargetMode="External" /><Relationship Id="rId383" Type="http://schemas.openxmlformats.org/officeDocument/2006/relationships/hyperlink" Target="http://pbs.twimg.com/profile_images/2450433607/image_normal.jpg" TargetMode="External" /><Relationship Id="rId384" Type="http://schemas.openxmlformats.org/officeDocument/2006/relationships/hyperlink" Target="http://pbs.twimg.com/profile_images/2450433607/image_normal.jpg" TargetMode="External" /><Relationship Id="rId385" Type="http://schemas.openxmlformats.org/officeDocument/2006/relationships/hyperlink" Target="http://pbs.twimg.com/profile_images/578194464453308416/sMl5EGvh_normal.jpeg" TargetMode="External" /><Relationship Id="rId386" Type="http://schemas.openxmlformats.org/officeDocument/2006/relationships/hyperlink" Target="https://twitter.com/#!/stevieareuokay/status/1168634892772663297" TargetMode="External" /><Relationship Id="rId387" Type="http://schemas.openxmlformats.org/officeDocument/2006/relationships/hyperlink" Target="https://twitter.com/#!/stevieareuokay/status/1168639207818039296" TargetMode="External" /><Relationship Id="rId388" Type="http://schemas.openxmlformats.org/officeDocument/2006/relationships/hyperlink" Target="https://twitter.com/#!/mollypeckler/status/1169364120144973824" TargetMode="External" /><Relationship Id="rId389" Type="http://schemas.openxmlformats.org/officeDocument/2006/relationships/hyperlink" Target="https://twitter.com/#!/daymanforever/status/1169371381093556224" TargetMode="External" /><Relationship Id="rId390" Type="http://schemas.openxmlformats.org/officeDocument/2006/relationships/hyperlink" Target="https://twitter.com/#!/pier__pizza/status/1169496249050906624" TargetMode="External" /><Relationship Id="rId391" Type="http://schemas.openxmlformats.org/officeDocument/2006/relationships/hyperlink" Target="https://twitter.com/#!/courtneyblewis/status/1169550832095944704" TargetMode="External" /><Relationship Id="rId392" Type="http://schemas.openxmlformats.org/officeDocument/2006/relationships/hyperlink" Target="https://twitter.com/#!/themrreynolds/status/1169625531521933312" TargetMode="External" /><Relationship Id="rId393" Type="http://schemas.openxmlformats.org/officeDocument/2006/relationships/hyperlink" Target="https://twitter.com/#!/javierhasse/status/1169689409412894720" TargetMode="External" /><Relationship Id="rId394" Type="http://schemas.openxmlformats.org/officeDocument/2006/relationships/hyperlink" Target="https://twitter.com/#!/bzcannabis/status/1169690030870339588" TargetMode="External" /><Relationship Id="rId395" Type="http://schemas.openxmlformats.org/officeDocument/2006/relationships/hyperlink" Target="https://twitter.com/#!/k122n/status/1169991350147846150" TargetMode="External" /><Relationship Id="rId396" Type="http://schemas.openxmlformats.org/officeDocument/2006/relationships/hyperlink" Target="https://twitter.com/#!/tanveerkalo/status/1170037562355912704" TargetMode="External" /><Relationship Id="rId397" Type="http://schemas.openxmlformats.org/officeDocument/2006/relationships/hyperlink" Target="https://twitter.com/#!/anirvan/status/1170734540811362308" TargetMode="External" /><Relationship Id="rId398" Type="http://schemas.openxmlformats.org/officeDocument/2006/relationships/hyperlink" Target="https://twitter.com/#!/saadaonline/status/1170036465545469953" TargetMode="External" /><Relationship Id="rId399" Type="http://schemas.openxmlformats.org/officeDocument/2006/relationships/hyperlink" Target="https://twitter.com/#!/seti_x_/status/1170119581609783296" TargetMode="External" /><Relationship Id="rId400" Type="http://schemas.openxmlformats.org/officeDocument/2006/relationships/hyperlink" Target="https://twitter.com/#!/mimosaishere/status/1170734884903632898" TargetMode="External" /><Relationship Id="rId401" Type="http://schemas.openxmlformats.org/officeDocument/2006/relationships/hyperlink" Target="https://twitter.com/#!/yeomaine/status/1171177800725909511" TargetMode="External" /><Relationship Id="rId402" Type="http://schemas.openxmlformats.org/officeDocument/2006/relationships/hyperlink" Target="https://twitter.com/#!/robbinsgroupllc/status/1169368138523144192" TargetMode="External" /><Relationship Id="rId403" Type="http://schemas.openxmlformats.org/officeDocument/2006/relationships/hyperlink" Target="https://twitter.com/#!/robbinsgroupllc/status/1171177918409478144" TargetMode="External" /><Relationship Id="rId404" Type="http://schemas.openxmlformats.org/officeDocument/2006/relationships/hyperlink" Target="https://twitter.com/#!/willemneus/status/1172262206072938496" TargetMode="External" /><Relationship Id="rId405" Type="http://schemas.openxmlformats.org/officeDocument/2006/relationships/hyperlink" Target="https://twitter.com/#!/gpchlorinator/status/1172467741669961728" TargetMode="External" /><Relationship Id="rId406" Type="http://schemas.openxmlformats.org/officeDocument/2006/relationships/hyperlink" Target="https://twitter.com/#!/im_your_kid/status/1169192085489979392" TargetMode="External" /><Relationship Id="rId407" Type="http://schemas.openxmlformats.org/officeDocument/2006/relationships/hyperlink" Target="https://twitter.com/#!/im_your_kid/status/1170594570716905472" TargetMode="External" /><Relationship Id="rId408" Type="http://schemas.openxmlformats.org/officeDocument/2006/relationships/hyperlink" Target="https://twitter.com/#!/im_your_kid/status/1173476044017262593" TargetMode="External" /><Relationship Id="rId409" Type="http://schemas.openxmlformats.org/officeDocument/2006/relationships/hyperlink" Target="https://twitter.com/#!/im_your_kid/status/1174636908007190528" TargetMode="External" /><Relationship Id="rId410" Type="http://schemas.openxmlformats.org/officeDocument/2006/relationships/hyperlink" Target="https://twitter.com/#!/b4f35a2a51f34e1/status/1174730650185805829" TargetMode="External" /><Relationship Id="rId411" Type="http://schemas.openxmlformats.org/officeDocument/2006/relationships/hyperlink" Target="https://twitter.com/#!/dvsblast/status/1174880308145152000" TargetMode="External" /><Relationship Id="rId412" Type="http://schemas.openxmlformats.org/officeDocument/2006/relationships/hyperlink" Target="https://twitter.com/#!/faceofbass/status/1174922940061634562" TargetMode="External" /><Relationship Id="rId413" Type="http://schemas.openxmlformats.org/officeDocument/2006/relationships/hyperlink" Target="https://twitter.com/#!/faceofbass/status/1174925730058096641" TargetMode="External" /><Relationship Id="rId414" Type="http://schemas.openxmlformats.org/officeDocument/2006/relationships/hyperlink" Target="https://twitter.com/#!/faceofbass/status/1174953480777158656" TargetMode="External" /><Relationship Id="rId415" Type="http://schemas.openxmlformats.org/officeDocument/2006/relationships/hyperlink" Target="https://twitter.com/#!/andrewsteven/status/1175313060355039234" TargetMode="External" /><Relationship Id="rId416" Type="http://schemas.openxmlformats.org/officeDocument/2006/relationships/hyperlink" Target="https://twitter.com/#!/modemmex/status/1176227577318522880" TargetMode="External" /><Relationship Id="rId417" Type="http://schemas.openxmlformats.org/officeDocument/2006/relationships/hyperlink" Target="https://twitter.com/#!/kelly_petch/status/1176229050299191296" TargetMode="External" /><Relationship Id="rId418" Type="http://schemas.openxmlformats.org/officeDocument/2006/relationships/hyperlink" Target="https://twitter.com/#!/nathzjason110/status/1176242276974104577" TargetMode="External" /><Relationship Id="rId419" Type="http://schemas.openxmlformats.org/officeDocument/2006/relationships/hyperlink" Target="https://twitter.com/#!/artsupport10/status/1176242338328272897" TargetMode="External" /><Relationship Id="rId420" Type="http://schemas.openxmlformats.org/officeDocument/2006/relationships/hyperlink" Target="https://twitter.com/#!/estherlamarr/status/1176242339821621248" TargetMode="External" /><Relationship Id="rId421" Type="http://schemas.openxmlformats.org/officeDocument/2006/relationships/hyperlink" Target="https://twitter.com/#!/daniel_oladipo7/status/1176242428199784449" TargetMode="External" /><Relationship Id="rId422" Type="http://schemas.openxmlformats.org/officeDocument/2006/relationships/hyperlink" Target="https://twitter.com/#!/prestoneli2/status/1176242438882627589" TargetMode="External" /><Relationship Id="rId423" Type="http://schemas.openxmlformats.org/officeDocument/2006/relationships/hyperlink" Target="https://twitter.com/#!/pikachuevie/status/1176242566070587392" TargetMode="External" /><Relationship Id="rId424" Type="http://schemas.openxmlformats.org/officeDocument/2006/relationships/hyperlink" Target="https://twitter.com/#!/knimbis/status/1176242616364486656" TargetMode="External" /><Relationship Id="rId425" Type="http://schemas.openxmlformats.org/officeDocument/2006/relationships/hyperlink" Target="https://twitter.com/#!/jamie1km/status/1176242629513830400" TargetMode="External" /><Relationship Id="rId426" Type="http://schemas.openxmlformats.org/officeDocument/2006/relationships/hyperlink" Target="https://twitter.com/#!/schnizzzle/status/1176242885441671169" TargetMode="External" /><Relationship Id="rId427" Type="http://schemas.openxmlformats.org/officeDocument/2006/relationships/hyperlink" Target="https://twitter.com/#!/johnjohnboy721/status/1176243246135201793" TargetMode="External" /><Relationship Id="rId428" Type="http://schemas.openxmlformats.org/officeDocument/2006/relationships/hyperlink" Target="https://twitter.com/#!/goombata/status/1176243294482980866" TargetMode="External" /><Relationship Id="rId429" Type="http://schemas.openxmlformats.org/officeDocument/2006/relationships/hyperlink" Target="https://twitter.com/#!/anticlmax1/status/1176243313516732418" TargetMode="External" /><Relationship Id="rId430" Type="http://schemas.openxmlformats.org/officeDocument/2006/relationships/hyperlink" Target="https://twitter.com/#!/christellmarjo/status/1176243365425360896" TargetMode="External" /><Relationship Id="rId431" Type="http://schemas.openxmlformats.org/officeDocument/2006/relationships/hyperlink" Target="https://twitter.com/#!/katerickey5/status/1176243381338394625" TargetMode="External" /><Relationship Id="rId432" Type="http://schemas.openxmlformats.org/officeDocument/2006/relationships/hyperlink" Target="https://twitter.com/#!/goob_irl/status/1176243526205607936" TargetMode="External" /><Relationship Id="rId433" Type="http://schemas.openxmlformats.org/officeDocument/2006/relationships/hyperlink" Target="https://twitter.com/#!/nalabear420/status/1176243697320517633" TargetMode="External" /><Relationship Id="rId434" Type="http://schemas.openxmlformats.org/officeDocument/2006/relationships/hyperlink" Target="https://twitter.com/#!/queenleclerc/status/1176243738169020417" TargetMode="External" /><Relationship Id="rId435" Type="http://schemas.openxmlformats.org/officeDocument/2006/relationships/hyperlink" Target="https://twitter.com/#!/jamesmcewan2016/status/1176243502612701187" TargetMode="External" /><Relationship Id="rId436" Type="http://schemas.openxmlformats.org/officeDocument/2006/relationships/hyperlink" Target="https://twitter.com/#!/the_jenr/status/1176243801301704704" TargetMode="External" /><Relationship Id="rId437" Type="http://schemas.openxmlformats.org/officeDocument/2006/relationships/hyperlink" Target="https://twitter.com/#!/cookhm81/status/1176243964636274690" TargetMode="External" /><Relationship Id="rId438" Type="http://schemas.openxmlformats.org/officeDocument/2006/relationships/hyperlink" Target="https://twitter.com/#!/javierlavadogo1/status/1176244301698871298" TargetMode="External" /><Relationship Id="rId439" Type="http://schemas.openxmlformats.org/officeDocument/2006/relationships/hyperlink" Target="https://twitter.com/#!/bluedragon97216/status/1176244683321688064" TargetMode="External" /><Relationship Id="rId440" Type="http://schemas.openxmlformats.org/officeDocument/2006/relationships/hyperlink" Target="https://twitter.com/#!/vito_c_a/status/1176244781099507714" TargetMode="External" /><Relationship Id="rId441" Type="http://schemas.openxmlformats.org/officeDocument/2006/relationships/hyperlink" Target="https://twitter.com/#!/rociosan1303/status/1176244944341630977" TargetMode="External" /><Relationship Id="rId442" Type="http://schemas.openxmlformats.org/officeDocument/2006/relationships/hyperlink" Target="https://twitter.com/#!/lalo1979/status/1176246153286959104" TargetMode="External" /><Relationship Id="rId443" Type="http://schemas.openxmlformats.org/officeDocument/2006/relationships/hyperlink" Target="https://twitter.com/#!/le_mortel_noir/status/1176246510062854144" TargetMode="External" /><Relationship Id="rId444" Type="http://schemas.openxmlformats.org/officeDocument/2006/relationships/hyperlink" Target="https://twitter.com/#!/starladyqvill/status/1176246898346340352" TargetMode="External" /><Relationship Id="rId445" Type="http://schemas.openxmlformats.org/officeDocument/2006/relationships/hyperlink" Target="https://twitter.com/#!/titanprime8/status/1176247059734659072" TargetMode="External" /><Relationship Id="rId446" Type="http://schemas.openxmlformats.org/officeDocument/2006/relationships/hyperlink" Target="https://twitter.com/#!/orgmastron/status/1176247631372324864" TargetMode="External" /><Relationship Id="rId447" Type="http://schemas.openxmlformats.org/officeDocument/2006/relationships/hyperlink" Target="https://twitter.com/#!/rudy__phelps/status/1176247705582129153" TargetMode="External" /><Relationship Id="rId448" Type="http://schemas.openxmlformats.org/officeDocument/2006/relationships/hyperlink" Target="https://twitter.com/#!/jessenr42502751/status/1176247792961912832" TargetMode="External" /><Relationship Id="rId449" Type="http://schemas.openxmlformats.org/officeDocument/2006/relationships/hyperlink" Target="https://twitter.com/#!/dominikharb1/status/1176248263604756480" TargetMode="External" /><Relationship Id="rId450" Type="http://schemas.openxmlformats.org/officeDocument/2006/relationships/hyperlink" Target="https://twitter.com/#!/mariotardon/status/1176248741894000641" TargetMode="External" /><Relationship Id="rId451" Type="http://schemas.openxmlformats.org/officeDocument/2006/relationships/hyperlink" Target="https://twitter.com/#!/keekokhan/status/1176248886098194432" TargetMode="External" /><Relationship Id="rId452" Type="http://schemas.openxmlformats.org/officeDocument/2006/relationships/hyperlink" Target="https://twitter.com/#!/theamazingniko/status/1176249727240851457" TargetMode="External" /><Relationship Id="rId453" Type="http://schemas.openxmlformats.org/officeDocument/2006/relationships/hyperlink" Target="https://twitter.com/#!/stemmy2/status/1176249785927553024" TargetMode="External" /><Relationship Id="rId454" Type="http://schemas.openxmlformats.org/officeDocument/2006/relationships/hyperlink" Target="https://twitter.com/#!/kazv27/status/1176250262794788864" TargetMode="External" /><Relationship Id="rId455" Type="http://schemas.openxmlformats.org/officeDocument/2006/relationships/hyperlink" Target="https://twitter.com/#!/ljs214/status/1176250426829590528" TargetMode="External" /><Relationship Id="rId456" Type="http://schemas.openxmlformats.org/officeDocument/2006/relationships/hyperlink" Target="https://twitter.com/#!/fairywitchgirl/status/1176251506837921792" TargetMode="External" /><Relationship Id="rId457" Type="http://schemas.openxmlformats.org/officeDocument/2006/relationships/hyperlink" Target="https://twitter.com/#!/drocktrot/status/1176251737629515777" TargetMode="External" /><Relationship Id="rId458" Type="http://schemas.openxmlformats.org/officeDocument/2006/relationships/hyperlink" Target="https://twitter.com/#!/blasnavara/status/1176251757825069056" TargetMode="External" /><Relationship Id="rId459" Type="http://schemas.openxmlformats.org/officeDocument/2006/relationships/hyperlink" Target="https://twitter.com/#!/iamdavidalves/status/1176251858546900992" TargetMode="External" /><Relationship Id="rId460" Type="http://schemas.openxmlformats.org/officeDocument/2006/relationships/hyperlink" Target="https://twitter.com/#!/cru182/status/1176254683058327552" TargetMode="External" /><Relationship Id="rId461" Type="http://schemas.openxmlformats.org/officeDocument/2006/relationships/hyperlink" Target="https://twitter.com/#!/lilyshelp1/status/1176255317732200451" TargetMode="External" /><Relationship Id="rId462" Type="http://schemas.openxmlformats.org/officeDocument/2006/relationships/hyperlink" Target="https://twitter.com/#!/cotyfour0/status/1176255758582919169" TargetMode="External" /><Relationship Id="rId463" Type="http://schemas.openxmlformats.org/officeDocument/2006/relationships/hyperlink" Target="https://twitter.com/#!/humanxtrashcan/status/1176256394992861184" TargetMode="External" /><Relationship Id="rId464" Type="http://schemas.openxmlformats.org/officeDocument/2006/relationships/hyperlink" Target="https://twitter.com/#!/redwood87/status/1176264521951993858" TargetMode="External" /><Relationship Id="rId465" Type="http://schemas.openxmlformats.org/officeDocument/2006/relationships/hyperlink" Target="https://twitter.com/#!/tamika44135676/status/1176265111360552960" TargetMode="External" /><Relationship Id="rId466" Type="http://schemas.openxmlformats.org/officeDocument/2006/relationships/hyperlink" Target="https://twitter.com/#!/captnoobiepants/status/1176266961157857283" TargetMode="External" /><Relationship Id="rId467" Type="http://schemas.openxmlformats.org/officeDocument/2006/relationships/hyperlink" Target="https://twitter.com/#!/zoesaldanafanp/status/1176195134893043716" TargetMode="External" /><Relationship Id="rId468" Type="http://schemas.openxmlformats.org/officeDocument/2006/relationships/hyperlink" Target="https://twitter.com/#!/zoesaldanafanp/status/1176269085774090245" TargetMode="External" /><Relationship Id="rId469" Type="http://schemas.openxmlformats.org/officeDocument/2006/relationships/hyperlink" Target="https://twitter.com/#!/joserivera613/status/1176271075103166469" TargetMode="External" /><Relationship Id="rId470" Type="http://schemas.openxmlformats.org/officeDocument/2006/relationships/hyperlink" Target="https://twitter.com/#!/thedullahman1/status/1176283849657073664" TargetMode="External" /><Relationship Id="rId471" Type="http://schemas.openxmlformats.org/officeDocument/2006/relationships/hyperlink" Target="https://twitter.com/#!/footietwits/status/1176294786023792640" TargetMode="External" /><Relationship Id="rId472" Type="http://schemas.openxmlformats.org/officeDocument/2006/relationships/hyperlink" Target="https://twitter.com/#!/mrandremarc/status/1176298505893138433" TargetMode="External" /><Relationship Id="rId473" Type="http://schemas.openxmlformats.org/officeDocument/2006/relationships/hyperlink" Target="https://twitter.com/#!/monkeymasuda/status/1176300061275279361" TargetMode="External" /><Relationship Id="rId474" Type="http://schemas.openxmlformats.org/officeDocument/2006/relationships/hyperlink" Target="https://twitter.com/#!/estefan02360596/status/1176300631885275136" TargetMode="External" /><Relationship Id="rId475" Type="http://schemas.openxmlformats.org/officeDocument/2006/relationships/hyperlink" Target="https://twitter.com/#!/jorgeovallep/status/1176302902895403008" TargetMode="External" /><Relationship Id="rId476" Type="http://schemas.openxmlformats.org/officeDocument/2006/relationships/hyperlink" Target="https://twitter.com/#!/glenny1016/status/1176304972830560256" TargetMode="External" /><Relationship Id="rId477" Type="http://schemas.openxmlformats.org/officeDocument/2006/relationships/hyperlink" Target="https://twitter.com/#!/betuelmorales/status/1176307285259247617" TargetMode="External" /><Relationship Id="rId478" Type="http://schemas.openxmlformats.org/officeDocument/2006/relationships/hyperlink" Target="https://twitter.com/#!/dephdareaper/status/1176310019291320320" TargetMode="External" /><Relationship Id="rId479" Type="http://schemas.openxmlformats.org/officeDocument/2006/relationships/hyperlink" Target="https://twitter.com/#!/highergtv/status/1176316907634352129" TargetMode="External" /><Relationship Id="rId480" Type="http://schemas.openxmlformats.org/officeDocument/2006/relationships/hyperlink" Target="https://twitter.com/#!/jdot_bd/status/1176317877223378944" TargetMode="External" /><Relationship Id="rId481" Type="http://schemas.openxmlformats.org/officeDocument/2006/relationships/hyperlink" Target="https://twitter.com/#!/jerzv/status/1176318359786401792" TargetMode="External" /><Relationship Id="rId482" Type="http://schemas.openxmlformats.org/officeDocument/2006/relationships/hyperlink" Target="https://twitter.com/#!/diangelobiaa/status/1176323157608796160" TargetMode="External" /><Relationship Id="rId483" Type="http://schemas.openxmlformats.org/officeDocument/2006/relationships/hyperlink" Target="https://twitter.com/#!/laketahoevibes/status/1176332045460492288" TargetMode="External" /><Relationship Id="rId484" Type="http://schemas.openxmlformats.org/officeDocument/2006/relationships/hyperlink" Target="https://twitter.com/#!/jeison361hd/status/1176345746699763713" TargetMode="External" /><Relationship Id="rId485" Type="http://schemas.openxmlformats.org/officeDocument/2006/relationships/hyperlink" Target="https://twitter.com/#!/jebition/status/1176349581451202560" TargetMode="External" /><Relationship Id="rId486" Type="http://schemas.openxmlformats.org/officeDocument/2006/relationships/hyperlink" Target="https://twitter.com/#!/india09281978/status/1176371788873445376" TargetMode="External" /><Relationship Id="rId487" Type="http://schemas.openxmlformats.org/officeDocument/2006/relationships/hyperlink" Target="https://twitter.com/#!/starseedacademy/status/1176375977611448320" TargetMode="External" /><Relationship Id="rId488" Type="http://schemas.openxmlformats.org/officeDocument/2006/relationships/hyperlink" Target="https://twitter.com/#!/starseedacademy/status/1176376298769244161" TargetMode="External" /><Relationship Id="rId489" Type="http://schemas.openxmlformats.org/officeDocument/2006/relationships/hyperlink" Target="https://twitter.com/#!/jgarmanns/status/1176380482331824128" TargetMode="External" /><Relationship Id="rId490" Type="http://schemas.openxmlformats.org/officeDocument/2006/relationships/hyperlink" Target="https://twitter.com/#!/a0giri_/status/1176392310428323840" TargetMode="External" /><Relationship Id="rId491" Type="http://schemas.openxmlformats.org/officeDocument/2006/relationships/hyperlink" Target="https://twitter.com/#!/rohirrimaltun/status/1176484713030127617" TargetMode="External" /><Relationship Id="rId492" Type="http://schemas.openxmlformats.org/officeDocument/2006/relationships/hyperlink" Target="https://twitter.com/#!/itsmechula/status/1176496312881229824" TargetMode="External" /><Relationship Id="rId493" Type="http://schemas.openxmlformats.org/officeDocument/2006/relationships/hyperlink" Target="https://twitter.com/#!/jdanyq/status/1176519753843793921" TargetMode="External" /><Relationship Id="rId494" Type="http://schemas.openxmlformats.org/officeDocument/2006/relationships/hyperlink" Target="https://twitter.com/#!/misskreyol/status/1176522725646450688" TargetMode="External" /><Relationship Id="rId495" Type="http://schemas.openxmlformats.org/officeDocument/2006/relationships/hyperlink" Target="https://twitter.com/#!/zombogombo/status/1176551051928850432" TargetMode="External" /><Relationship Id="rId496" Type="http://schemas.openxmlformats.org/officeDocument/2006/relationships/hyperlink" Target="https://twitter.com/#!/thegeekacademy_/status/1176551200411414528" TargetMode="External" /><Relationship Id="rId497" Type="http://schemas.openxmlformats.org/officeDocument/2006/relationships/hyperlink" Target="https://twitter.com/#!/zoesaledana/status/1176557163088613381" TargetMode="External" /><Relationship Id="rId498" Type="http://schemas.openxmlformats.org/officeDocument/2006/relationships/hyperlink" Target="https://twitter.com/#!/ben_cormican/status/1176601898478198785" TargetMode="External" /><Relationship Id="rId499" Type="http://schemas.openxmlformats.org/officeDocument/2006/relationships/hyperlink" Target="https://twitter.com/#!/brett_dakin/status/1176632828286685184" TargetMode="External" /><Relationship Id="rId500" Type="http://schemas.openxmlformats.org/officeDocument/2006/relationships/hyperlink" Target="https://twitter.com/#!/dylanbrickner/status/1176636030952386560" TargetMode="External" /><Relationship Id="rId501" Type="http://schemas.openxmlformats.org/officeDocument/2006/relationships/hyperlink" Target="https://twitter.com/#!/emmzlayy/status/1176676054993428480" TargetMode="External" /><Relationship Id="rId502" Type="http://schemas.openxmlformats.org/officeDocument/2006/relationships/hyperlink" Target="https://twitter.com/#!/dylannicely/status/1176676114183282688" TargetMode="External" /><Relationship Id="rId503" Type="http://schemas.openxmlformats.org/officeDocument/2006/relationships/hyperlink" Target="https://twitter.com/#!/jergmehoff/status/1176677168413364224" TargetMode="External" /><Relationship Id="rId504" Type="http://schemas.openxmlformats.org/officeDocument/2006/relationships/hyperlink" Target="https://twitter.com/#!/parks_emily_/status/1176679822971588609" TargetMode="External" /><Relationship Id="rId505" Type="http://schemas.openxmlformats.org/officeDocument/2006/relationships/hyperlink" Target="https://twitter.com/#!/blacky9115/status/1176243497285881857" TargetMode="External" /><Relationship Id="rId506" Type="http://schemas.openxmlformats.org/officeDocument/2006/relationships/hyperlink" Target="https://twitter.com/#!/blacky9115/status/1176244769678401537" TargetMode="External" /><Relationship Id="rId507" Type="http://schemas.openxmlformats.org/officeDocument/2006/relationships/hyperlink" Target="https://twitter.com/#!/djmattmuzik/status/1176692516155904000" TargetMode="External" /><Relationship Id="rId508" Type="http://schemas.openxmlformats.org/officeDocument/2006/relationships/hyperlink" Target="https://twitter.com/#!/ajustphaight/status/1176720992737157120" TargetMode="External" /><Relationship Id="rId509" Type="http://schemas.openxmlformats.org/officeDocument/2006/relationships/hyperlink" Target="https://twitter.com/#!/perupotprincess/status/1176740018179588096" TargetMode="External" /><Relationship Id="rId510" Type="http://schemas.openxmlformats.org/officeDocument/2006/relationships/hyperlink" Target="https://twitter.com/#!/hampanyheter/status/1176796434848460800" TargetMode="External" /><Relationship Id="rId511" Type="http://schemas.openxmlformats.org/officeDocument/2006/relationships/hyperlink" Target="https://twitter.com/#!/miguelnoble/status/1176980270140022784" TargetMode="External" /><Relationship Id="rId512" Type="http://schemas.openxmlformats.org/officeDocument/2006/relationships/hyperlink" Target="https://twitter.com/#!/lil_jrice/status/1176983462768775168" TargetMode="External" /><Relationship Id="rId513" Type="http://schemas.openxmlformats.org/officeDocument/2006/relationships/hyperlink" Target="https://twitter.com/#!/jason_pdx/status/1176999001465352192" TargetMode="External" /><Relationship Id="rId514" Type="http://schemas.openxmlformats.org/officeDocument/2006/relationships/hyperlink" Target="https://twitter.com/#!/animeprincess06/status/1177042408351002624" TargetMode="External" /><Relationship Id="rId515" Type="http://schemas.openxmlformats.org/officeDocument/2006/relationships/hyperlink" Target="https://twitter.com/#!/osujace/status/1177044567729876994" TargetMode="External" /><Relationship Id="rId516" Type="http://schemas.openxmlformats.org/officeDocument/2006/relationships/hyperlink" Target="https://twitter.com/#!/roshamhany/status/1177168416303718401" TargetMode="External" /><Relationship Id="rId517" Type="http://schemas.openxmlformats.org/officeDocument/2006/relationships/hyperlink" Target="https://twitter.com/#!/mschrn/status/1177439745363927040" TargetMode="External" /><Relationship Id="rId518" Type="http://schemas.openxmlformats.org/officeDocument/2006/relationships/hyperlink" Target="https://twitter.com/#!/wolfiememes/status/1177618012850905089" TargetMode="External" /><Relationship Id="rId519" Type="http://schemas.openxmlformats.org/officeDocument/2006/relationships/hyperlink" Target="https://twitter.com/#!/kelitos_way/status/1177618357312458757" TargetMode="External" /><Relationship Id="rId520" Type="http://schemas.openxmlformats.org/officeDocument/2006/relationships/hyperlink" Target="https://twitter.com/#!/wangpup__/status/1177960594617405440" TargetMode="External" /><Relationship Id="rId521" Type="http://schemas.openxmlformats.org/officeDocument/2006/relationships/hyperlink" Target="https://twitter.com/#!/mara_liz_/status/1178063528672059392" TargetMode="External" /><Relationship Id="rId522" Type="http://schemas.openxmlformats.org/officeDocument/2006/relationships/hyperlink" Target="https://twitter.com/#!/palmafinserv/status/1179305996662923264" TargetMode="External" /><Relationship Id="rId523" Type="http://schemas.openxmlformats.org/officeDocument/2006/relationships/hyperlink" Target="https://twitter.com/#!/jmcoss2/status/1179431785576435715" TargetMode="External" /><Relationship Id="rId524" Type="http://schemas.openxmlformats.org/officeDocument/2006/relationships/hyperlink" Target="https://twitter.com/#!/gmiwhpodcast/status/1169306692862922752" TargetMode="External" /><Relationship Id="rId525" Type="http://schemas.openxmlformats.org/officeDocument/2006/relationships/hyperlink" Target="https://twitter.com/#!/justlikeanovel/status/1170015856278962176" TargetMode="External" /><Relationship Id="rId526" Type="http://schemas.openxmlformats.org/officeDocument/2006/relationships/hyperlink" Target="https://twitter.com/#!/justlikeanovel/status/1170066863235031040" TargetMode="External" /><Relationship Id="rId527" Type="http://schemas.openxmlformats.org/officeDocument/2006/relationships/hyperlink" Target="https://twitter.com/#!/justlikeanovel/status/1170422443418107906" TargetMode="External" /><Relationship Id="rId528" Type="http://schemas.openxmlformats.org/officeDocument/2006/relationships/hyperlink" Target="https://twitter.com/#!/gmiwhpodcast/status/1170419870858534912" TargetMode="External" /><Relationship Id="rId529" Type="http://schemas.openxmlformats.org/officeDocument/2006/relationships/hyperlink" Target="https://twitter.com/#!/wmcannabis/status/1179275998744981504" TargetMode="External" /><Relationship Id="rId530" Type="http://schemas.openxmlformats.org/officeDocument/2006/relationships/hyperlink" Target="https://twitter.com/#!/wmcannabis/status/1179595624456409089" TargetMode="External" /><Relationship Id="rId531" Type="http://schemas.openxmlformats.org/officeDocument/2006/relationships/hyperlink" Target="https://twitter.com/#!/gmiwhpodcast/status/1179576640793264129" TargetMode="External" /><Relationship Id="rId532" Type="http://schemas.openxmlformats.org/officeDocument/2006/relationships/hyperlink" Target="https://twitter.com/#!/moroneyes/status/1179771686779936768" TargetMode="External" /><Relationship Id="rId533" Type="http://schemas.openxmlformats.org/officeDocument/2006/relationships/hyperlink" Target="https://twitter.com/#!/mjcrjdrvrsoonrf/status/1179775276462624768" TargetMode="External" /><Relationship Id="rId534" Type="http://schemas.openxmlformats.org/officeDocument/2006/relationships/hyperlink" Target="https://twitter.com/#!/zoewilder/status/1179864924123623424" TargetMode="External" /><Relationship Id="rId535" Type="http://schemas.openxmlformats.org/officeDocument/2006/relationships/hyperlink" Target="https://twitter.com/#!/laganjaestranja/status/1178067615391961088" TargetMode="External" /><Relationship Id="rId536" Type="http://schemas.openxmlformats.org/officeDocument/2006/relationships/hyperlink" Target="https://twitter.com/#!/wolfiecomedy/status/1177617867224707072" TargetMode="External" /><Relationship Id="rId537" Type="http://schemas.openxmlformats.org/officeDocument/2006/relationships/hyperlink" Target="https://twitter.com/#!/wolfiecomedy/status/1178068443783843841" TargetMode="External" /><Relationship Id="rId538" Type="http://schemas.openxmlformats.org/officeDocument/2006/relationships/hyperlink" Target="https://twitter.com/#!/hail_mary_j/status/1168144840762253315" TargetMode="External" /><Relationship Id="rId539" Type="http://schemas.openxmlformats.org/officeDocument/2006/relationships/hyperlink" Target="https://twitter.com/#!/pot_handbook/status/1168178200121184256" TargetMode="External" /><Relationship Id="rId540" Type="http://schemas.openxmlformats.org/officeDocument/2006/relationships/hyperlink" Target="https://twitter.com/#!/pot_handbook/status/1169309406770515969" TargetMode="External" /><Relationship Id="rId541" Type="http://schemas.openxmlformats.org/officeDocument/2006/relationships/hyperlink" Target="https://twitter.com/#!/jaredeasley/status/1172366784474697729" TargetMode="External" /><Relationship Id="rId542" Type="http://schemas.openxmlformats.org/officeDocument/2006/relationships/hyperlink" Target="https://twitter.com/#!/pot_handbook/status/1173836411079802880" TargetMode="External" /><Relationship Id="rId543" Type="http://schemas.openxmlformats.org/officeDocument/2006/relationships/hyperlink" Target="https://twitter.com/#!/bigthumbterry/status/1171919528185532417" TargetMode="External" /><Relationship Id="rId544" Type="http://schemas.openxmlformats.org/officeDocument/2006/relationships/hyperlink" Target="https://twitter.com/#!/pot_handbook/status/1171176413870772224" TargetMode="External" /><Relationship Id="rId545" Type="http://schemas.openxmlformats.org/officeDocument/2006/relationships/hyperlink" Target="https://twitter.com/#!/pot_handbook/status/1171903373362118656" TargetMode="External" /><Relationship Id="rId546" Type="http://schemas.openxmlformats.org/officeDocument/2006/relationships/hyperlink" Target="https://twitter.com/#!/pot_handbook/status/1173836654479474688" TargetMode="External" /><Relationship Id="rId547" Type="http://schemas.openxmlformats.org/officeDocument/2006/relationships/hyperlink" Target="https://twitter.com/#!/bigthumbterry/status/1176810188650745856" TargetMode="External" /><Relationship Id="rId548" Type="http://schemas.openxmlformats.org/officeDocument/2006/relationships/hyperlink" Target="https://twitter.com/#!/bigthumbterry/status/1179785038709309442" TargetMode="External" /><Relationship Id="rId549" Type="http://schemas.openxmlformats.org/officeDocument/2006/relationships/hyperlink" Target="https://twitter.com/#!/pot_handbook/status/1176706945916518401" TargetMode="External" /><Relationship Id="rId550" Type="http://schemas.openxmlformats.org/officeDocument/2006/relationships/hyperlink" Target="https://twitter.com/#!/pot_handbook/status/1176707689046523904" TargetMode="External" /><Relationship Id="rId551" Type="http://schemas.openxmlformats.org/officeDocument/2006/relationships/hyperlink" Target="https://twitter.com/#!/pot_handbook/status/1179901783579062272" TargetMode="External" /><Relationship Id="rId552" Type="http://schemas.openxmlformats.org/officeDocument/2006/relationships/hyperlink" Target="https://twitter.com/#!/mgretailer/status/1179966078950109185" TargetMode="External" /><Relationship Id="rId553" Type="http://schemas.openxmlformats.org/officeDocument/2006/relationships/hyperlink" Target="https://twitter.com/#!/britneyultra/status/1180486947011284992" TargetMode="External" /><Relationship Id="rId554" Type="http://schemas.openxmlformats.org/officeDocument/2006/relationships/hyperlink" Target="https://twitter.com/#!/inez992/status/1180622523047825409" TargetMode="External" /><Relationship Id="rId555" Type="http://schemas.openxmlformats.org/officeDocument/2006/relationships/hyperlink" Target="https://twitter.com/#!/alyssa_jezelle/status/1180855442471362561" TargetMode="External" /><Relationship Id="rId556" Type="http://schemas.openxmlformats.org/officeDocument/2006/relationships/hyperlink" Target="https://twitter.com/#!/samtuthill/status/1181699452790288385" TargetMode="External" /><Relationship Id="rId557" Type="http://schemas.openxmlformats.org/officeDocument/2006/relationships/hyperlink" Target="https://twitter.com/#!/toddcastpodcast/status/1181974512381775872" TargetMode="External" /><Relationship Id="rId558" Type="http://schemas.openxmlformats.org/officeDocument/2006/relationships/hyperlink" Target="https://twitter.com/#!/detroitdeedee/status/1182042987548860417" TargetMode="External" /><Relationship Id="rId559" Type="http://schemas.openxmlformats.org/officeDocument/2006/relationships/hyperlink" Target="https://twitter.com/#!/djmightymi/status/1182327318116569088" TargetMode="External" /><Relationship Id="rId560" Type="http://schemas.openxmlformats.org/officeDocument/2006/relationships/hyperlink" Target="https://twitter.com/#!/wwntfcd/status/1182327355026497536" TargetMode="External" /><Relationship Id="rId561" Type="http://schemas.openxmlformats.org/officeDocument/2006/relationships/hyperlink" Target="https://twitter.com/#!/lkfuehrerjr/status/1182328313379000320" TargetMode="External" /><Relationship Id="rId562" Type="http://schemas.openxmlformats.org/officeDocument/2006/relationships/hyperlink" Target="https://twitter.com/#!/headgum/status/1182328515074695168" TargetMode="External" /><Relationship Id="rId563" Type="http://schemas.openxmlformats.org/officeDocument/2006/relationships/hyperlink" Target="https://twitter.com/#!/jacobfitzroy/status/1182339073400115200" TargetMode="External" /><Relationship Id="rId564" Type="http://schemas.openxmlformats.org/officeDocument/2006/relationships/hyperlink" Target="https://twitter.com/#!/dooshbagazine/status/1182440230789505030" TargetMode="External" /><Relationship Id="rId565" Type="http://schemas.openxmlformats.org/officeDocument/2006/relationships/hyperlink" Target="https://twitter.com/#!/ron_spaced/status/1182469630994124805" TargetMode="External" /><Relationship Id="rId566" Type="http://schemas.openxmlformats.org/officeDocument/2006/relationships/hyperlink" Target="https://twitter.com/#!/heresaprotip/status/1182659784635490304" TargetMode="External" /><Relationship Id="rId567" Type="http://schemas.openxmlformats.org/officeDocument/2006/relationships/hyperlink" Target="https://twitter.com/#!/dutchmass/status/1182661152142254080" TargetMode="External" /><Relationship Id="rId568" Type="http://schemas.openxmlformats.org/officeDocument/2006/relationships/hyperlink" Target="https://twitter.com/#!/nikkiallenpoe/status/1182682823775391747" TargetMode="External" /><Relationship Id="rId569" Type="http://schemas.openxmlformats.org/officeDocument/2006/relationships/hyperlink" Target="https://twitter.com/#!/frostypeaches/status/1182683210741776386" TargetMode="External" /><Relationship Id="rId570" Type="http://schemas.openxmlformats.org/officeDocument/2006/relationships/hyperlink" Target="https://twitter.com/#!/gabrus/status/1182689136735424513" TargetMode="External" /><Relationship Id="rId571" Type="http://schemas.openxmlformats.org/officeDocument/2006/relationships/hyperlink" Target="https://twitter.com/#!/stillill1187/status/1182750227197026306" TargetMode="External" /><Relationship Id="rId572" Type="http://schemas.openxmlformats.org/officeDocument/2006/relationships/hyperlink" Target="https://twitter.com/#!/ftmb_podcast/status/1182795183903166464" TargetMode="External" /><Relationship Id="rId573" Type="http://schemas.openxmlformats.org/officeDocument/2006/relationships/hyperlink" Target="https://twitter.com/#!/freedomisgreen/status/1183007551996215298" TargetMode="External" /><Relationship Id="rId574" Type="http://schemas.openxmlformats.org/officeDocument/2006/relationships/hyperlink" Target="https://twitter.com/#!/jdiaz103169/status/1183132753082105856" TargetMode="External" /><Relationship Id="rId575" Type="http://schemas.openxmlformats.org/officeDocument/2006/relationships/hyperlink" Target="https://twitter.com/#!/trezz718/status/1183140306230894593" TargetMode="External" /><Relationship Id="rId576" Type="http://schemas.openxmlformats.org/officeDocument/2006/relationships/hyperlink" Target="https://twitter.com/#!/robertabertric1/status/1183420351881121799" TargetMode="External" /><Relationship Id="rId577" Type="http://schemas.openxmlformats.org/officeDocument/2006/relationships/hyperlink" Target="https://twitter.com/#!/even_pete/status/1184306167348191232" TargetMode="External" /><Relationship Id="rId578" Type="http://schemas.openxmlformats.org/officeDocument/2006/relationships/hyperlink" Target="https://twitter.com/#!/elisemcd420/status/1179931237936291840" TargetMode="External" /><Relationship Id="rId579" Type="http://schemas.openxmlformats.org/officeDocument/2006/relationships/hyperlink" Target="https://twitter.com/#!/elisemcd420/status/1184482979550154752" TargetMode="External" /><Relationship Id="rId580" Type="http://schemas.openxmlformats.org/officeDocument/2006/relationships/hyperlink" Target="https://twitter.com/#!/elisemcd420/status/1176993250621571072" TargetMode="External" /><Relationship Id="rId581" Type="http://schemas.openxmlformats.org/officeDocument/2006/relationships/hyperlink" Target="https://twitter.com/#!/mazedaakter2/status/1184841670380183555" TargetMode="External" /><Relationship Id="rId582" Type="http://schemas.openxmlformats.org/officeDocument/2006/relationships/hyperlink" Target="https://twitter.com/#!/96584400b/status/1184895309836509184" TargetMode="External" /><Relationship Id="rId583" Type="http://schemas.openxmlformats.org/officeDocument/2006/relationships/hyperlink" Target="https://twitter.com/#!/celestiedbestie/status/1184933339481817088" TargetMode="External" /><Relationship Id="rId584" Type="http://schemas.openxmlformats.org/officeDocument/2006/relationships/hyperlink" Target="https://twitter.com/#!/groovyshally/status/1185106811713515520" TargetMode="External" /><Relationship Id="rId585" Type="http://schemas.openxmlformats.org/officeDocument/2006/relationships/hyperlink" Target="https://twitter.com/#!/groovyshally/status/1185107712977190912" TargetMode="External" /><Relationship Id="rId586" Type="http://schemas.openxmlformats.org/officeDocument/2006/relationships/hyperlink" Target="https://twitter.com/#!/pppaly/status/1185109423674445824" TargetMode="External" /><Relationship Id="rId587" Type="http://schemas.openxmlformats.org/officeDocument/2006/relationships/hyperlink" Target="https://twitter.com/#!/mazzkhaos/status/1185197898100690944" TargetMode="External" /><Relationship Id="rId588" Type="http://schemas.openxmlformats.org/officeDocument/2006/relationships/hyperlink" Target="https://twitter.com/#!/ssssss2knocks/status/1188090957197119488" TargetMode="External" /><Relationship Id="rId589" Type="http://schemas.openxmlformats.org/officeDocument/2006/relationships/hyperlink" Target="https://twitter.com/#!/willyt_ribbs/status/1187861899293147138" TargetMode="External" /><Relationship Id="rId590" Type="http://schemas.openxmlformats.org/officeDocument/2006/relationships/hyperlink" Target="https://twitter.com/#!/chocolatemommy_/status/1188091947161923585" TargetMode="External" /><Relationship Id="rId591" Type="http://schemas.openxmlformats.org/officeDocument/2006/relationships/hyperlink" Target="https://twitter.com/#!/warrenbobrow1/status/1180653908709896192" TargetMode="External" /><Relationship Id="rId592" Type="http://schemas.openxmlformats.org/officeDocument/2006/relationships/hyperlink" Target="https://twitter.com/#!/zoewilder/status/1179760772517257216" TargetMode="External" /><Relationship Id="rId593" Type="http://schemas.openxmlformats.org/officeDocument/2006/relationships/hyperlink" Target="https://twitter.com/#!/warrenbobrow1/status/1188454045507375105" TargetMode="External" /><Relationship Id="rId594" Type="http://schemas.openxmlformats.org/officeDocument/2006/relationships/hyperlink" Target="https://twitter.com/#!/gmiwhpodcast/status/1170003857600131074" TargetMode="External" /><Relationship Id="rId595" Type="http://schemas.openxmlformats.org/officeDocument/2006/relationships/hyperlink" Target="https://twitter.com/#!/spoke_media/status/1170079050309734401" TargetMode="External" /><Relationship Id="rId596" Type="http://schemas.openxmlformats.org/officeDocument/2006/relationships/hyperlink" Target="https://twitter.com/#!/spoke_media/status/1171506180960579588" TargetMode="External" /><Relationship Id="rId597" Type="http://schemas.openxmlformats.org/officeDocument/2006/relationships/hyperlink" Target="https://twitter.com/#!/gmiwhpodcast/status/1164554306927898624" TargetMode="External" /><Relationship Id="rId598" Type="http://schemas.openxmlformats.org/officeDocument/2006/relationships/hyperlink" Target="https://twitter.com/#!/spoke_media/status/1169686982664040448" TargetMode="External" /><Relationship Id="rId599" Type="http://schemas.openxmlformats.org/officeDocument/2006/relationships/hyperlink" Target="https://twitter.com/#!/spoke_media/status/1170413949105430528" TargetMode="External" /><Relationship Id="rId600" Type="http://schemas.openxmlformats.org/officeDocument/2006/relationships/hyperlink" Target="https://twitter.com/#!/weare_campfire/status/1173996295859703808" TargetMode="External" /><Relationship Id="rId601" Type="http://schemas.openxmlformats.org/officeDocument/2006/relationships/hyperlink" Target="https://twitter.com/#!/imtooeffinghigh/status/1173999384385613825" TargetMode="External" /><Relationship Id="rId602" Type="http://schemas.openxmlformats.org/officeDocument/2006/relationships/hyperlink" Target="https://twitter.com/#!/imtooeffinghigh/status/1174051874019762176" TargetMode="External" /><Relationship Id="rId603" Type="http://schemas.openxmlformats.org/officeDocument/2006/relationships/hyperlink" Target="https://twitter.com/#!/imtooeffinghigh/status/1174463110633132034" TargetMode="External" /><Relationship Id="rId604" Type="http://schemas.openxmlformats.org/officeDocument/2006/relationships/hyperlink" Target="https://twitter.com/#!/spoke_media/status/1174024194834804741" TargetMode="External" /><Relationship Id="rId605" Type="http://schemas.openxmlformats.org/officeDocument/2006/relationships/hyperlink" Target="https://twitter.com/#!/jmazz1111/status/1174003400750456833" TargetMode="External" /><Relationship Id="rId606" Type="http://schemas.openxmlformats.org/officeDocument/2006/relationships/hyperlink" Target="https://twitter.com/#!/spoke_media/status/1174320039648026625" TargetMode="External" /><Relationship Id="rId607" Type="http://schemas.openxmlformats.org/officeDocument/2006/relationships/hyperlink" Target="https://twitter.com/#!/spoke_media/status/1175802140087992322" TargetMode="External" /><Relationship Id="rId608" Type="http://schemas.openxmlformats.org/officeDocument/2006/relationships/hyperlink" Target="https://twitter.com/#!/dougbenson/status/1176710589307072513" TargetMode="External" /><Relationship Id="rId609" Type="http://schemas.openxmlformats.org/officeDocument/2006/relationships/hyperlink" Target="https://twitter.com/#!/gmiwhpodcast/status/1176983817367752706" TargetMode="External" /><Relationship Id="rId610" Type="http://schemas.openxmlformats.org/officeDocument/2006/relationships/hyperlink" Target="https://twitter.com/#!/spoke_media/status/1176982646678855683" TargetMode="External" /><Relationship Id="rId611" Type="http://schemas.openxmlformats.org/officeDocument/2006/relationships/hyperlink" Target="https://twitter.com/#!/gabrus/status/1182327095046758402" TargetMode="External" /><Relationship Id="rId612" Type="http://schemas.openxmlformats.org/officeDocument/2006/relationships/hyperlink" Target="https://twitter.com/#!/gabrus/status/1182327268326035456" TargetMode="External" /><Relationship Id="rId613" Type="http://schemas.openxmlformats.org/officeDocument/2006/relationships/hyperlink" Target="https://twitter.com/#!/spoke_media/status/1182716670986592256" TargetMode="External" /><Relationship Id="rId614" Type="http://schemas.openxmlformats.org/officeDocument/2006/relationships/hyperlink" Target="https://twitter.com/#!/weedandgrub/status/1189611959651430400" TargetMode="External" /><Relationship Id="rId615" Type="http://schemas.openxmlformats.org/officeDocument/2006/relationships/hyperlink" Target="https://twitter.com/#!/thisismaryjane_/status/1189613180386869248" TargetMode="External" /><Relationship Id="rId616" Type="http://schemas.openxmlformats.org/officeDocument/2006/relationships/hyperlink" Target="https://twitter.com/#!/spoke_media/status/1189631072390336514" TargetMode="External" /><Relationship Id="rId617" Type="http://schemas.openxmlformats.org/officeDocument/2006/relationships/hyperlink" Target="https://twitter.com/#!/spoke_media/status/1189543749514399744" TargetMode="External" /><Relationship Id="rId618" Type="http://schemas.openxmlformats.org/officeDocument/2006/relationships/hyperlink" Target="https://twitter.com/#!/pinballdreams/status/1187555933838168064" TargetMode="External" /><Relationship Id="rId619" Type="http://schemas.openxmlformats.org/officeDocument/2006/relationships/hyperlink" Target="https://twitter.com/#!/pinballdreams/status/1187570859789049856" TargetMode="External" /><Relationship Id="rId620" Type="http://schemas.openxmlformats.org/officeDocument/2006/relationships/hyperlink" Target="https://twitter.com/#!/pinballdreams/status/1187571757592432640" TargetMode="External" /><Relationship Id="rId621" Type="http://schemas.openxmlformats.org/officeDocument/2006/relationships/hyperlink" Target="https://twitter.com/#!/pinballdreams/status/1187538348711137283" TargetMode="External" /><Relationship Id="rId622" Type="http://schemas.openxmlformats.org/officeDocument/2006/relationships/hyperlink" Target="https://twitter.com/#!/gmiwhpodcast/status/1169670201685639168" TargetMode="External" /><Relationship Id="rId623" Type="http://schemas.openxmlformats.org/officeDocument/2006/relationships/hyperlink" Target="https://twitter.com/#!/spoke_media/status/1179765672903135232" TargetMode="External" /><Relationship Id="rId624" Type="http://schemas.openxmlformats.org/officeDocument/2006/relationships/hyperlink" Target="https://twitter.com/#!/pinballdreams/status/1189952791143301120" TargetMode="External" /><Relationship Id="rId625" Type="http://schemas.openxmlformats.org/officeDocument/2006/relationships/hyperlink" Target="https://twitter.com/#!/gmiwhpodcast/status/1174475746040958976" TargetMode="External" /><Relationship Id="rId626" Type="http://schemas.openxmlformats.org/officeDocument/2006/relationships/hyperlink" Target="https://twitter.com/#!/gmiwhpodcast/status/1179753918735233030" TargetMode="External" /><Relationship Id="rId627" Type="http://schemas.openxmlformats.org/officeDocument/2006/relationships/hyperlink" Target="https://twitter.com/#!/pot_handbook/status/1169309284145844224" TargetMode="External" /><Relationship Id="rId628" Type="http://schemas.openxmlformats.org/officeDocument/2006/relationships/hyperlink" Target="https://twitter.com/#!/pot_handbook/status/1174475869001117696" TargetMode="External" /><Relationship Id="rId629" Type="http://schemas.openxmlformats.org/officeDocument/2006/relationships/hyperlink" Target="https://twitter.com/#!/pot_handbook/status/1176708631913480193" TargetMode="External" /><Relationship Id="rId630" Type="http://schemas.openxmlformats.org/officeDocument/2006/relationships/hyperlink" Target="https://twitter.com/#!/pot_handbook/status/1179773688494747649" TargetMode="External" /><Relationship Id="rId631" Type="http://schemas.openxmlformats.org/officeDocument/2006/relationships/hyperlink" Target="https://twitter.com/#!/pinballdreams/status/1189962384204423168" TargetMode="External" /><Relationship Id="rId632" Type="http://schemas.openxmlformats.org/officeDocument/2006/relationships/hyperlink" Target="https://twitter.com/#!/viceland/status/811647452453343235" TargetMode="External" /><Relationship Id="rId633" Type="http://schemas.openxmlformats.org/officeDocument/2006/relationships/hyperlink" Target="https://twitter.com/#!/derekm07/status/1190059678220328966" TargetMode="External" /><Relationship Id="rId634" Type="http://schemas.openxmlformats.org/officeDocument/2006/relationships/hyperlink" Target="https://twitter.com/#!/rx_lxxv/status/1190232432827604993" TargetMode="External" /><Relationship Id="rId635" Type="http://schemas.openxmlformats.org/officeDocument/2006/relationships/hyperlink" Target="https://twitter.com/#!/charluv2011/status/1190315053909590016" TargetMode="External" /><Relationship Id="rId636" Type="http://schemas.openxmlformats.org/officeDocument/2006/relationships/hyperlink" Target="https://twitter.com/#!/medmarijuanabiz/status/1190330032725659653" TargetMode="External" /><Relationship Id="rId637" Type="http://schemas.openxmlformats.org/officeDocument/2006/relationships/hyperlink" Target="https://twitter.com/#!/sir_blobfish/status/1190338926743105536" TargetMode="External" /><Relationship Id="rId638" Type="http://schemas.openxmlformats.org/officeDocument/2006/relationships/hyperlink" Target="https://twitter.com/#!/kylemace22/status/1190339897653112836" TargetMode="External" /><Relationship Id="rId639" Type="http://schemas.openxmlformats.org/officeDocument/2006/relationships/hyperlink" Target="https://twitter.com/#!/heinschristian/status/1190350173131726848" TargetMode="External" /><Relationship Id="rId640" Type="http://schemas.openxmlformats.org/officeDocument/2006/relationships/hyperlink" Target="https://twitter.com/#!/zoesbrasill/status/1176464597357858816" TargetMode="External" /><Relationship Id="rId641" Type="http://schemas.openxmlformats.org/officeDocument/2006/relationships/hyperlink" Target="https://twitter.com/#!/zoesbrasill/status/1176464622066552832" TargetMode="External" /><Relationship Id="rId642" Type="http://schemas.openxmlformats.org/officeDocument/2006/relationships/hyperlink" Target="https://twitter.com/#!/zoesbrasill/status/1190351670120779777" TargetMode="External" /><Relationship Id="rId643" Type="http://schemas.openxmlformats.org/officeDocument/2006/relationships/hyperlink" Target="https://twitter.com/#!/saiyanmarley/status/1190358520975253504" TargetMode="External" /><Relationship Id="rId644" Type="http://schemas.openxmlformats.org/officeDocument/2006/relationships/hyperlink" Target="https://twitter.com/#!/littlemisspoops/status/1190395039920340993" TargetMode="External" /><Relationship Id="rId645" Type="http://schemas.openxmlformats.org/officeDocument/2006/relationships/hyperlink" Target="https://twitter.com/#!/praveween/status/1190448853884911616" TargetMode="External" /><Relationship Id="rId646" Type="http://schemas.openxmlformats.org/officeDocument/2006/relationships/hyperlink" Target="https://twitter.com/#!/timchamberlain/status/1190458793391341569" TargetMode="External" /><Relationship Id="rId647" Type="http://schemas.openxmlformats.org/officeDocument/2006/relationships/hyperlink" Target="https://twitter.com/#!/oleraflores/status/1190461021581795329" TargetMode="External" /><Relationship Id="rId648" Type="http://schemas.openxmlformats.org/officeDocument/2006/relationships/hyperlink" Target="https://twitter.com/#!/coralreefer420/status/1190461725503455232" TargetMode="External" /><Relationship Id="rId649" Type="http://schemas.openxmlformats.org/officeDocument/2006/relationships/hyperlink" Target="https://twitter.com/#!/davidchiarelli/status/1190465516932083712" TargetMode="External" /><Relationship Id="rId650" Type="http://schemas.openxmlformats.org/officeDocument/2006/relationships/hyperlink" Target="https://twitter.com/#!/wesstubbs/status/1190641863461613568" TargetMode="External" /><Relationship Id="rId651" Type="http://schemas.openxmlformats.org/officeDocument/2006/relationships/hyperlink" Target="https://twitter.com/#!/sakenaribena/status/1190673563612782593" TargetMode="External" /><Relationship Id="rId652" Type="http://schemas.openxmlformats.org/officeDocument/2006/relationships/hyperlink" Target="https://twitter.com/#!/therealljohnny1/status/1191028644409274369" TargetMode="External" /><Relationship Id="rId653" Type="http://schemas.openxmlformats.org/officeDocument/2006/relationships/hyperlink" Target="https://twitter.com/#!/brownbearballin/status/1191044517740322816" TargetMode="External" /><Relationship Id="rId654" Type="http://schemas.openxmlformats.org/officeDocument/2006/relationships/hyperlink" Target="https://twitter.com/#!/simmithinks/status/1191044523821948928" TargetMode="External" /><Relationship Id="rId655" Type="http://schemas.openxmlformats.org/officeDocument/2006/relationships/hyperlink" Target="https://twitter.com/#!/ck1gamer/status/1191045029529292802" TargetMode="External" /><Relationship Id="rId656" Type="http://schemas.openxmlformats.org/officeDocument/2006/relationships/hyperlink" Target="https://twitter.com/#!/nor_cotics/status/1191047430025953280" TargetMode="External" /><Relationship Id="rId657" Type="http://schemas.openxmlformats.org/officeDocument/2006/relationships/hyperlink" Target="https://twitter.com/#!/sundancek1d/status/1176768424250400771" TargetMode="External" /><Relationship Id="rId658" Type="http://schemas.openxmlformats.org/officeDocument/2006/relationships/hyperlink" Target="https://twitter.com/#!/sundancek1d/status/1191055766934949890" TargetMode="External" /><Relationship Id="rId659" Type="http://schemas.openxmlformats.org/officeDocument/2006/relationships/hyperlink" Target="https://twitter.com/#!/majicjuan24/status/1191058805989228554" TargetMode="External" /><Relationship Id="rId660" Type="http://schemas.openxmlformats.org/officeDocument/2006/relationships/hyperlink" Target="https://twitter.com/#!/cavwins/status/1191063741103792128" TargetMode="External" /><Relationship Id="rId661" Type="http://schemas.openxmlformats.org/officeDocument/2006/relationships/hyperlink" Target="https://twitter.com/#!/kamikazejose/status/1191066998148497408" TargetMode="External" /><Relationship Id="rId662" Type="http://schemas.openxmlformats.org/officeDocument/2006/relationships/hyperlink" Target="https://twitter.com/#!/manishakrishnan/status/1191054136944549891" TargetMode="External" /><Relationship Id="rId663" Type="http://schemas.openxmlformats.org/officeDocument/2006/relationships/hyperlink" Target="https://twitter.com/#!/mcdaintbq/status/1191070702352228352" TargetMode="External" /><Relationship Id="rId664" Type="http://schemas.openxmlformats.org/officeDocument/2006/relationships/hyperlink" Target="https://twitter.com/#!/princesskreet/status/1191074102884233217" TargetMode="External" /><Relationship Id="rId665" Type="http://schemas.openxmlformats.org/officeDocument/2006/relationships/hyperlink" Target="https://twitter.com/#!/alyciajones1/status/1191076664920416257" TargetMode="External" /><Relationship Id="rId666" Type="http://schemas.openxmlformats.org/officeDocument/2006/relationships/hyperlink" Target="https://twitter.com/#!/alyciajones1/status/1191076844147269633" TargetMode="External" /><Relationship Id="rId667" Type="http://schemas.openxmlformats.org/officeDocument/2006/relationships/hyperlink" Target="https://twitter.com/#!/smilingwarrior7/status/1191095293560926208" TargetMode="External" /><Relationship Id="rId668" Type="http://schemas.openxmlformats.org/officeDocument/2006/relationships/hyperlink" Target="https://twitter.com/#!/hixxon09/status/1191101777191546883" TargetMode="External" /><Relationship Id="rId669" Type="http://schemas.openxmlformats.org/officeDocument/2006/relationships/hyperlink" Target="https://twitter.com/#!/hixxon09/status/1191101810183946241" TargetMode="External" /><Relationship Id="rId670" Type="http://schemas.openxmlformats.org/officeDocument/2006/relationships/hyperlink" Target="https://twitter.com/#!/vocnederland/status/1176231428184518656" TargetMode="External" /><Relationship Id="rId671" Type="http://schemas.openxmlformats.org/officeDocument/2006/relationships/hyperlink" Target="https://twitter.com/#!/vocnederland/status/1191103049168805889" TargetMode="External" /><Relationship Id="rId672" Type="http://schemas.openxmlformats.org/officeDocument/2006/relationships/hyperlink" Target="https://twitter.com/#!/javitall/status/1191105572365623298" TargetMode="External" /><Relationship Id="rId673" Type="http://schemas.openxmlformats.org/officeDocument/2006/relationships/hyperlink" Target="https://twitter.com/#!/john_kenney/status/1191112647036620802" TargetMode="External" /><Relationship Id="rId674" Type="http://schemas.openxmlformats.org/officeDocument/2006/relationships/hyperlink" Target="https://twitter.com/#!/apaintedlyfe/status/1191120021335883776" TargetMode="External" /><Relationship Id="rId675" Type="http://schemas.openxmlformats.org/officeDocument/2006/relationships/hyperlink" Target="https://twitter.com/#!/blackowt/status/1191131639067398144" TargetMode="External" /><Relationship Id="rId676" Type="http://schemas.openxmlformats.org/officeDocument/2006/relationships/hyperlink" Target="https://twitter.com/#!/dominiquekdoug1/status/1191132801929744384" TargetMode="External" /><Relationship Id="rId677" Type="http://schemas.openxmlformats.org/officeDocument/2006/relationships/hyperlink" Target="https://twitter.com/#!/hermansjoep/status/1191133385890119681" TargetMode="External" /><Relationship Id="rId678" Type="http://schemas.openxmlformats.org/officeDocument/2006/relationships/hyperlink" Target="https://twitter.com/#!/tbaykinetics/status/1191158143226699776" TargetMode="External" /><Relationship Id="rId679" Type="http://schemas.openxmlformats.org/officeDocument/2006/relationships/hyperlink" Target="https://twitter.com/#!/faisalejaz/status/1191203456742121472" TargetMode="External" /><Relationship Id="rId680" Type="http://schemas.openxmlformats.org/officeDocument/2006/relationships/hyperlink" Target="https://twitter.com/#!/kendranicholson/status/1191397845871579137" TargetMode="External" /><Relationship Id="rId681" Type="http://schemas.openxmlformats.org/officeDocument/2006/relationships/hyperlink" Target="https://twitter.com/#!/rebeccasaah/status/1191550898813562882" TargetMode="External" /><Relationship Id="rId682" Type="http://schemas.openxmlformats.org/officeDocument/2006/relationships/hyperlink" Target="https://twitter.com/#!/drjkhokhar/status/1191552624950161409" TargetMode="External" /><Relationship Id="rId683" Type="http://schemas.openxmlformats.org/officeDocument/2006/relationships/hyperlink" Target="https://twitter.com/#!/ericvondran/status/1191603095400112128" TargetMode="External" /><Relationship Id="rId684" Type="http://schemas.openxmlformats.org/officeDocument/2006/relationships/hyperlink" Target="https://twitter.com/#!/icebergslim1047/status/1192525563765899269" TargetMode="External" /><Relationship Id="rId685" Type="http://schemas.openxmlformats.org/officeDocument/2006/relationships/hyperlink" Target="https://twitter.com/#!/zoesaldana/status/1176242238113771520" TargetMode="External" /><Relationship Id="rId686" Type="http://schemas.openxmlformats.org/officeDocument/2006/relationships/hyperlink" Target="https://twitter.com/#!/beseofficial/status/1176152994141720577" TargetMode="External" /><Relationship Id="rId687" Type="http://schemas.openxmlformats.org/officeDocument/2006/relationships/hyperlink" Target="https://twitter.com/#!/beseofficial/status/1176255543742124032" TargetMode="External" /><Relationship Id="rId688" Type="http://schemas.openxmlformats.org/officeDocument/2006/relationships/hyperlink" Target="https://twitter.com/#!/beseofficial/status/1190315022909505536" TargetMode="External" /><Relationship Id="rId689" Type="http://schemas.openxmlformats.org/officeDocument/2006/relationships/hyperlink" Target="https://twitter.com/#!/supercottrell/status/1190453103050592266" TargetMode="External" /><Relationship Id="rId690" Type="http://schemas.openxmlformats.org/officeDocument/2006/relationships/hyperlink" Target="https://twitter.com/#!/supercottrell/status/1190453156129497088" TargetMode="External" /><Relationship Id="rId691" Type="http://schemas.openxmlformats.org/officeDocument/2006/relationships/hyperlink" Target="https://twitter.com/#!/supercottrell/status/1192945404247236609" TargetMode="External" /><Relationship Id="rId692" Type="http://schemas.openxmlformats.org/officeDocument/2006/relationships/hyperlink" Target="https://twitter.com/#!/jaymansays/status/1192954440602542080" TargetMode="External" /><Relationship Id="rId693" Type="http://schemas.openxmlformats.org/officeDocument/2006/relationships/hyperlink" Target="https://api.twitter.com/1.1/geo/id/018929347840059e.json" TargetMode="External" /><Relationship Id="rId694" Type="http://schemas.openxmlformats.org/officeDocument/2006/relationships/comments" Target="../comments13.xml" /><Relationship Id="rId695" Type="http://schemas.openxmlformats.org/officeDocument/2006/relationships/vmlDrawing" Target="../drawings/vmlDrawing6.vml" /><Relationship Id="rId696" Type="http://schemas.openxmlformats.org/officeDocument/2006/relationships/table" Target="../tables/table23.xml" /><Relationship Id="rId69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elcidsunset.com/" TargetMode="External" /><Relationship Id="rId2" Type="http://schemas.openxmlformats.org/officeDocument/2006/relationships/hyperlink" Target="https://www.highlydevoted.com/" TargetMode="External" /><Relationship Id="rId3" Type="http://schemas.openxmlformats.org/officeDocument/2006/relationships/hyperlink" Target="http://davidbienenstock.com/" TargetMode="External" /><Relationship Id="rId4" Type="http://schemas.openxmlformats.org/officeDocument/2006/relationships/hyperlink" Target="http://www.whitehouse.gov/" TargetMode="External" /><Relationship Id="rId5" Type="http://schemas.openxmlformats.org/officeDocument/2006/relationships/hyperlink" Target="http://willienelson.com/" TargetMode="External" /><Relationship Id="rId6" Type="http://schemas.openxmlformats.org/officeDocument/2006/relationships/hyperlink" Target="http://www.greatmomentsinweedhistory.com/" TargetMode="External" /><Relationship Id="rId7" Type="http://schemas.openxmlformats.org/officeDocument/2006/relationships/hyperlink" Target="https://t.co/48JD4gKmnU" TargetMode="External" /><Relationship Id="rId8" Type="http://schemas.openxmlformats.org/officeDocument/2006/relationships/hyperlink" Target="https://www.obama.org/" TargetMode="External" /><Relationship Id="rId9" Type="http://schemas.openxmlformats.org/officeDocument/2006/relationships/hyperlink" Target="http://www.spokemedia.io/" TargetMode="External" /><Relationship Id="rId10" Type="http://schemas.openxmlformats.org/officeDocument/2006/relationships/hyperlink" Target="https://www.forbes.com/sites/javierhasse/#258ada271bfe" TargetMode="External" /><Relationship Id="rId11" Type="http://schemas.openxmlformats.org/officeDocument/2006/relationships/hyperlink" Target="http://www.benzinga.com/" TargetMode="External" /><Relationship Id="rId12" Type="http://schemas.openxmlformats.org/officeDocument/2006/relationships/hyperlink" Target="https://t.co/EIgKpNnBbb" TargetMode="External" /><Relationship Id="rId13" Type="http://schemas.openxmlformats.org/officeDocument/2006/relationships/hyperlink" Target="https://t.co/ex2EDUazLz" TargetMode="External" /><Relationship Id="rId14" Type="http://schemas.openxmlformats.org/officeDocument/2006/relationships/hyperlink" Target="https://t.co/PwGfXiTkQN" TargetMode="External" /><Relationship Id="rId15" Type="http://schemas.openxmlformats.org/officeDocument/2006/relationships/hyperlink" Target="https://t.co/J3mO0bMsB9" TargetMode="External" /><Relationship Id="rId16" Type="http://schemas.openxmlformats.org/officeDocument/2006/relationships/hyperlink" Target="https://www.chatterjee.net/" TargetMode="External" /><Relationship Id="rId17" Type="http://schemas.openxmlformats.org/officeDocument/2006/relationships/hyperlink" Target="https://www.linkedin.com/in/curt-robbins-37a13312/" TargetMode="External" /><Relationship Id="rId18" Type="http://schemas.openxmlformats.org/officeDocument/2006/relationships/hyperlink" Target="https://berniesanders.com/" TargetMode="External" /><Relationship Id="rId19" Type="http://schemas.openxmlformats.org/officeDocument/2006/relationships/hyperlink" Target="https://t.co/0u6izSXYJA" TargetMode="External" /><Relationship Id="rId20" Type="http://schemas.openxmlformats.org/officeDocument/2006/relationships/hyperlink" Target="https://asked.kr/imyourkid" TargetMode="External" /><Relationship Id="rId21" Type="http://schemas.openxmlformats.org/officeDocument/2006/relationships/hyperlink" Target="http://t.co/LesFSiNQY6" TargetMode="External" /><Relationship Id="rId22" Type="http://schemas.openxmlformats.org/officeDocument/2006/relationships/hyperlink" Target="http://t.co/d4Ga5EJqHh" TargetMode="External" /><Relationship Id="rId23" Type="http://schemas.openxmlformats.org/officeDocument/2006/relationships/hyperlink" Target="https://t.co/grU1dQiNn6" TargetMode="External" /><Relationship Id="rId24" Type="http://schemas.openxmlformats.org/officeDocument/2006/relationships/hyperlink" Target="http://www.incredibowlstore.com/" TargetMode="External" /><Relationship Id="rId25" Type="http://schemas.openxmlformats.org/officeDocument/2006/relationships/hyperlink" Target="http://www.adamdunnshow.com/" TargetMode="External" /><Relationship Id="rId26" Type="http://schemas.openxmlformats.org/officeDocument/2006/relationships/hyperlink" Target="https://t.co/peeVgefSYS" TargetMode="External" /><Relationship Id="rId27" Type="http://schemas.openxmlformats.org/officeDocument/2006/relationships/hyperlink" Target="https://t.co/NCJWp7ptE1" TargetMode="External" /><Relationship Id="rId28" Type="http://schemas.openxmlformats.org/officeDocument/2006/relationships/hyperlink" Target="https://t.co/5SyXHdTSbn" TargetMode="External" /><Relationship Id="rId29" Type="http://schemas.openxmlformats.org/officeDocument/2006/relationships/hyperlink" Target="http://www.getrightservices.com/" TargetMode="External" /><Relationship Id="rId30" Type="http://schemas.openxmlformats.org/officeDocument/2006/relationships/hyperlink" Target="http://www.jamiechambers.net/" TargetMode="External" /><Relationship Id="rId31" Type="http://schemas.openxmlformats.org/officeDocument/2006/relationships/hyperlink" Target="http://instagram.com/tmcesthetics" TargetMode="External" /><Relationship Id="rId32" Type="http://schemas.openxmlformats.org/officeDocument/2006/relationships/hyperlink" Target="https://t.co/QfzLCRmAE0" TargetMode="External" /><Relationship Id="rId33" Type="http://schemas.openxmlformats.org/officeDocument/2006/relationships/hyperlink" Target="https://t.co/ewOesA6VAK" TargetMode="External" /><Relationship Id="rId34" Type="http://schemas.openxmlformats.org/officeDocument/2006/relationships/hyperlink" Target="http://www.kurandaweb.com/index.php?op=2&amp;action=c&amp;id=511&amp;t=a&amp;fidioma=" TargetMode="External" /><Relationship Id="rId35" Type="http://schemas.openxmlformats.org/officeDocument/2006/relationships/hyperlink" Target="https://www.instagram.com/nikomilosavljevic" TargetMode="External" /><Relationship Id="rId36" Type="http://schemas.openxmlformats.org/officeDocument/2006/relationships/hyperlink" Target="https://t.co/990q7Opv1s" TargetMode="External" /><Relationship Id="rId37" Type="http://schemas.openxmlformats.org/officeDocument/2006/relationships/hyperlink" Target="https://t.co/dHD4P4Imcj" TargetMode="External" /><Relationship Id="rId38" Type="http://schemas.openxmlformats.org/officeDocument/2006/relationships/hyperlink" Target="https://t.co/Ny4m8T3dkS" TargetMode="External" /><Relationship Id="rId39" Type="http://schemas.openxmlformats.org/officeDocument/2006/relationships/hyperlink" Target="http://www.facebook.com/jose.e.rivera.rosa" TargetMode="External" /><Relationship Id="rId40" Type="http://schemas.openxmlformats.org/officeDocument/2006/relationships/hyperlink" Target="https://t.co/AGUkXwpmes" TargetMode="External" /><Relationship Id="rId41" Type="http://schemas.openxmlformats.org/officeDocument/2006/relationships/hyperlink" Target="http://www.highergroundtv.com/" TargetMode="External" /><Relationship Id="rId42" Type="http://schemas.openxmlformats.org/officeDocument/2006/relationships/hyperlink" Target="https://t.co/UAizUpYcJS" TargetMode="External" /><Relationship Id="rId43" Type="http://schemas.openxmlformats.org/officeDocument/2006/relationships/hyperlink" Target="https://t.co/xC3KAcEwVs" TargetMode="External" /><Relationship Id="rId44" Type="http://schemas.openxmlformats.org/officeDocument/2006/relationships/hyperlink" Target="http://cruzafernandez.wix.com/portfolio" TargetMode="External" /><Relationship Id="rId45" Type="http://schemas.openxmlformats.org/officeDocument/2006/relationships/hyperlink" Target="https://mailchi.mp/51ab64800c21/thegeekacademy" TargetMode="External" /><Relationship Id="rId46" Type="http://schemas.openxmlformats.org/officeDocument/2006/relationships/hyperlink" Target="http://t.co/slQO6nRvPl" TargetMode="External" /><Relationship Id="rId47" Type="http://schemas.openxmlformats.org/officeDocument/2006/relationships/hyperlink" Target="https://soundcloud.com/d_nicely" TargetMode="External" /><Relationship Id="rId48" Type="http://schemas.openxmlformats.org/officeDocument/2006/relationships/hyperlink" Target="https://curiouscat.me/blacky9115" TargetMode="External" /><Relationship Id="rId49" Type="http://schemas.openxmlformats.org/officeDocument/2006/relationships/hyperlink" Target="https://www.inkshares.com/books/the-broken-moon-saga-scattered-shadows" TargetMode="External" /><Relationship Id="rId50" Type="http://schemas.openxmlformats.org/officeDocument/2006/relationships/hyperlink" Target="http://www.facebook.com/profile.php?id=100000596051577" TargetMode="External" /><Relationship Id="rId51" Type="http://schemas.openxmlformats.org/officeDocument/2006/relationships/hyperlink" Target="https://t.co/vntmPhBbMT" TargetMode="External" /><Relationship Id="rId52" Type="http://schemas.openxmlformats.org/officeDocument/2006/relationships/hyperlink" Target="https://t.co/CvdG6gh7Wz" TargetMode="External" /><Relationship Id="rId53" Type="http://schemas.openxmlformats.org/officeDocument/2006/relationships/hyperlink" Target="https://podcasts.apple.com/us/podcast/chronic-relief-with-rachel-wolfson/id1460419552" TargetMode="External" /><Relationship Id="rId54" Type="http://schemas.openxmlformats.org/officeDocument/2006/relationships/hyperlink" Target="https://twitter.com/search?q=from%3Akelitos_way%20-filter%3Amentions&amp;=0" TargetMode="External" /><Relationship Id="rId55" Type="http://schemas.openxmlformats.org/officeDocument/2006/relationships/hyperlink" Target="http://www.mpalma.com/" TargetMode="External" /><Relationship Id="rId56" Type="http://schemas.openxmlformats.org/officeDocument/2006/relationships/hyperlink" Target="http://www.leafly.com/" TargetMode="External" /><Relationship Id="rId57" Type="http://schemas.openxmlformats.org/officeDocument/2006/relationships/hyperlink" Target="https://hightimes.com/" TargetMode="External" /><Relationship Id="rId58" Type="http://schemas.openxmlformats.org/officeDocument/2006/relationships/hyperlink" Target="http://www.vice.com/" TargetMode="External" /><Relationship Id="rId59" Type="http://schemas.openxmlformats.org/officeDocument/2006/relationships/hyperlink" Target="https://highthoughtsonthepatriarchy.blogspot.com/" TargetMode="External" /><Relationship Id="rId60" Type="http://schemas.openxmlformats.org/officeDocument/2006/relationships/hyperlink" Target="https://t.co/SyOFZGxLHr" TargetMode="External" /><Relationship Id="rId61" Type="http://schemas.openxmlformats.org/officeDocument/2006/relationships/hyperlink" Target="https://t.co/V3VMz5W3xL" TargetMode="External" /><Relationship Id="rId62" Type="http://schemas.openxmlformats.org/officeDocument/2006/relationships/hyperlink" Target="http://zoewilder.com/" TargetMode="External" /><Relationship Id="rId63" Type="http://schemas.openxmlformats.org/officeDocument/2006/relationships/hyperlink" Target="https://t.co/6GdQgM0LSi" TargetMode="External" /><Relationship Id="rId64" Type="http://schemas.openxmlformats.org/officeDocument/2006/relationships/hyperlink" Target="http://www.puffco.com/" TargetMode="External" /><Relationship Id="rId65" Type="http://schemas.openxmlformats.org/officeDocument/2006/relationships/hyperlink" Target="http://www.laganjaestranja.com/" TargetMode="External" /><Relationship Id="rId66" Type="http://schemas.openxmlformats.org/officeDocument/2006/relationships/hyperlink" Target="https://t.co/9UZbdkGC14" TargetMode="External" /><Relationship Id="rId67" Type="http://schemas.openxmlformats.org/officeDocument/2006/relationships/hyperlink" Target="https://t.co/hawtbioitV" TargetMode="External" /><Relationship Id="rId68" Type="http://schemas.openxmlformats.org/officeDocument/2006/relationships/hyperlink" Target="http://soundcloud.com/BIGTHUMBTERRY" TargetMode="External" /><Relationship Id="rId69" Type="http://schemas.openxmlformats.org/officeDocument/2006/relationships/hyperlink" Target="http://chongschoice.us/" TargetMode="External" /><Relationship Id="rId70" Type="http://schemas.openxmlformats.org/officeDocument/2006/relationships/hyperlink" Target="http://t.co/BvAH04zBDk" TargetMode="External" /><Relationship Id="rId71" Type="http://schemas.openxmlformats.org/officeDocument/2006/relationships/hyperlink" Target="http://wamm.org/" TargetMode="External" /><Relationship Id="rId72" Type="http://schemas.openxmlformats.org/officeDocument/2006/relationships/hyperlink" Target="http://www.mgretailer.com/" TargetMode="External" /><Relationship Id="rId73" Type="http://schemas.openxmlformats.org/officeDocument/2006/relationships/hyperlink" Target="http://doubleblindmag.com/" TargetMode="External" /><Relationship Id="rId74" Type="http://schemas.openxmlformats.org/officeDocument/2006/relationships/hyperlink" Target="https://t.co/PL7Z2jJJJc" TargetMode="External" /><Relationship Id="rId75" Type="http://schemas.openxmlformats.org/officeDocument/2006/relationships/hyperlink" Target="https://shopgoldleaf.com/" TargetMode="External" /><Relationship Id="rId76" Type="http://schemas.openxmlformats.org/officeDocument/2006/relationships/hyperlink" Target="https://t.co/INdDQg9ovh" TargetMode="External" /><Relationship Id="rId77" Type="http://schemas.openxmlformats.org/officeDocument/2006/relationships/hyperlink" Target="https://t.co/rbUBddEDT6" TargetMode="External" /><Relationship Id="rId78" Type="http://schemas.openxmlformats.org/officeDocument/2006/relationships/hyperlink" Target="https://t.co/As2WDKzg5z" TargetMode="External" /><Relationship Id="rId79" Type="http://schemas.openxmlformats.org/officeDocument/2006/relationships/hyperlink" Target="http://makeandmary.com/" TargetMode="External" /><Relationship Id="rId80" Type="http://schemas.openxmlformats.org/officeDocument/2006/relationships/hyperlink" Target="https://t.co/ISqW97vFw8" TargetMode="External" /><Relationship Id="rId81" Type="http://schemas.openxmlformats.org/officeDocument/2006/relationships/hyperlink" Target="http://toddhancock.ca/" TargetMode="External" /><Relationship Id="rId82" Type="http://schemas.openxmlformats.org/officeDocument/2006/relationships/hyperlink" Target="https://t.co/VKQKMBUbVz" TargetMode="External" /><Relationship Id="rId83" Type="http://schemas.openxmlformats.org/officeDocument/2006/relationships/hyperlink" Target="http://www.wamm.org/" TargetMode="External" /><Relationship Id="rId84" Type="http://schemas.openxmlformats.org/officeDocument/2006/relationships/hyperlink" Target="http://www.facebook.com/profile.php?ref=profile&amp;id=622684605" TargetMode="External" /><Relationship Id="rId85" Type="http://schemas.openxmlformats.org/officeDocument/2006/relationships/hyperlink" Target="https://t.co/uGQGWqE0Io" TargetMode="External" /><Relationship Id="rId86" Type="http://schemas.openxmlformats.org/officeDocument/2006/relationships/hyperlink" Target="http://www.nighttimefoamcorner.com/" TargetMode="External" /><Relationship Id="rId87" Type="http://schemas.openxmlformats.org/officeDocument/2006/relationships/hyperlink" Target="https://www.twitch.tv/justthedoctor83" TargetMode="External" /><Relationship Id="rId88" Type="http://schemas.openxmlformats.org/officeDocument/2006/relationships/hyperlink" Target="http://www.headgum.com/" TargetMode="External" /><Relationship Id="rId89" Type="http://schemas.openxmlformats.org/officeDocument/2006/relationships/hyperlink" Target="https://t.co/7N5c9gKp2J" TargetMode="External" /><Relationship Id="rId90" Type="http://schemas.openxmlformats.org/officeDocument/2006/relationships/hyperlink" Target="https://t.co/bSCGdcYO8a" TargetMode="External" /><Relationship Id="rId91" Type="http://schemas.openxmlformats.org/officeDocument/2006/relationships/hyperlink" Target="https://t.co/tj4BfeZ7s4" TargetMode="External" /><Relationship Id="rId92" Type="http://schemas.openxmlformats.org/officeDocument/2006/relationships/hyperlink" Target="https://t.co/umypK5R72J" TargetMode="External" /><Relationship Id="rId93" Type="http://schemas.openxmlformats.org/officeDocument/2006/relationships/hyperlink" Target="http://elisemcdonough.com/" TargetMode="External" /><Relationship Id="rId94" Type="http://schemas.openxmlformats.org/officeDocument/2006/relationships/hyperlink" Target="https://www.civilizedgames.com/events/venice" TargetMode="External" /><Relationship Id="rId95" Type="http://schemas.openxmlformats.org/officeDocument/2006/relationships/hyperlink" Target="https://mygrasslands.com/" TargetMode="External" /><Relationship Id="rId96" Type="http://schemas.openxmlformats.org/officeDocument/2006/relationships/hyperlink" Target="https://www.weedweek.net/podcast/" TargetMode="External" /><Relationship Id="rId97" Type="http://schemas.openxmlformats.org/officeDocument/2006/relationships/hyperlink" Target="http://weedweek.net/podcast" TargetMode="External" /><Relationship Id="rId98" Type="http://schemas.openxmlformats.org/officeDocument/2006/relationships/hyperlink" Target="https://t.co/E0il5hTVi5" TargetMode="External" /><Relationship Id="rId99" Type="http://schemas.openxmlformats.org/officeDocument/2006/relationships/hyperlink" Target="https://t.co/ClXFk84nYn" TargetMode="External" /><Relationship Id="rId100" Type="http://schemas.openxmlformats.org/officeDocument/2006/relationships/hyperlink" Target="http://instagram.com/thealicemoon" TargetMode="External" /><Relationship Id="rId101" Type="http://schemas.openxmlformats.org/officeDocument/2006/relationships/hyperlink" Target="http://douglovesmovies.com/" TargetMode="External" /><Relationship Id="rId102" Type="http://schemas.openxmlformats.org/officeDocument/2006/relationships/hyperlink" Target="https://t.co/ElapBU4Mkk" TargetMode="External" /><Relationship Id="rId103" Type="http://schemas.openxmlformats.org/officeDocument/2006/relationships/hyperlink" Target="http://twitch.tv/groovyshally" TargetMode="External" /><Relationship Id="rId104" Type="http://schemas.openxmlformats.org/officeDocument/2006/relationships/hyperlink" Target="https://linktr.ee/mazzkhaos" TargetMode="External" /><Relationship Id="rId105" Type="http://schemas.openxmlformats.org/officeDocument/2006/relationships/hyperlink" Target="https://t.co/5CSV2XX5HX" TargetMode="External" /><Relationship Id="rId106" Type="http://schemas.openxmlformats.org/officeDocument/2006/relationships/hyperlink" Target="https://podcasts.apple.com/us/podcast/weed-grub/id1347072452" TargetMode="External" /><Relationship Id="rId107" Type="http://schemas.openxmlformats.org/officeDocument/2006/relationships/hyperlink" Target="http://weedandgrub.com/" TargetMode="External" /><Relationship Id="rId108" Type="http://schemas.openxmlformats.org/officeDocument/2006/relationships/hyperlink" Target="https://improv.com/hollywood/comic/michael+glazer/" TargetMode="External" /><Relationship Id="rId109" Type="http://schemas.openxmlformats.org/officeDocument/2006/relationships/hyperlink" Target="http://www.futurecannabisproject.org/" TargetMode="External" /><Relationship Id="rId110" Type="http://schemas.openxmlformats.org/officeDocument/2006/relationships/hyperlink" Target="http://www.powerplantstrategies.com/" TargetMode="External" /><Relationship Id="rId111" Type="http://schemas.openxmlformats.org/officeDocument/2006/relationships/hyperlink" Target="https://www.linkedin.com/in/benadlin/" TargetMode="External" /><Relationship Id="rId112" Type="http://schemas.openxmlformats.org/officeDocument/2006/relationships/hyperlink" Target="http://www.davidrdowns.com/" TargetMode="External" /><Relationship Id="rId113" Type="http://schemas.openxmlformats.org/officeDocument/2006/relationships/hyperlink" Target="https://medium.com/@randieseljay" TargetMode="External" /><Relationship Id="rId114" Type="http://schemas.openxmlformats.org/officeDocument/2006/relationships/hyperlink" Target="http://www.thecannabisindustry.org/" TargetMode="External" /><Relationship Id="rId115" Type="http://schemas.openxmlformats.org/officeDocument/2006/relationships/hyperlink" Target="https://t.co/1Yw0TqfELV" TargetMode="External" /><Relationship Id="rId116" Type="http://schemas.openxmlformats.org/officeDocument/2006/relationships/hyperlink" Target="http://www.wearecampfire.media/" TargetMode="External" /><Relationship Id="rId117" Type="http://schemas.openxmlformats.org/officeDocument/2006/relationships/hyperlink" Target="http://www.cheechmarin.com/" TargetMode="External" /><Relationship Id="rId118" Type="http://schemas.openxmlformats.org/officeDocument/2006/relationships/hyperlink" Target="https://viceland.com/" TargetMode="External" /><Relationship Id="rId119" Type="http://schemas.openxmlformats.org/officeDocument/2006/relationships/hyperlink" Target="https://t.co/HzI1W1AGh9" TargetMode="External" /><Relationship Id="rId120" Type="http://schemas.openxmlformats.org/officeDocument/2006/relationships/hyperlink" Target="https://t.co/9YMuXIYKEi" TargetMode="External" /><Relationship Id="rId121" Type="http://schemas.openxmlformats.org/officeDocument/2006/relationships/hyperlink" Target="https://t.co/tuVF5bwUbR" TargetMode="External" /><Relationship Id="rId122" Type="http://schemas.openxmlformats.org/officeDocument/2006/relationships/hyperlink" Target="https://www.instagram.com/p/BY1cYE7jx3E/?utm_source=ig_share_sheet&amp;igshid=n6jcqdoj18a2" TargetMode="External" /><Relationship Id="rId123" Type="http://schemas.openxmlformats.org/officeDocument/2006/relationships/hyperlink" Target="https://t.co/q1gFSXRTsz" TargetMode="External" /><Relationship Id="rId124" Type="http://schemas.openxmlformats.org/officeDocument/2006/relationships/hyperlink" Target="http://kulturekultink.com/" TargetMode="External" /><Relationship Id="rId125" Type="http://schemas.openxmlformats.org/officeDocument/2006/relationships/hyperlink" Target="https://t.co/Y7EVtijF7n" TargetMode="External" /><Relationship Id="rId126" Type="http://schemas.openxmlformats.org/officeDocument/2006/relationships/hyperlink" Target="https://t.co/LE1GdIP0bj" TargetMode="External" /><Relationship Id="rId127" Type="http://schemas.openxmlformats.org/officeDocument/2006/relationships/hyperlink" Target="https://t.co/oJvDySga4O" TargetMode="External" /><Relationship Id="rId128" Type="http://schemas.openxmlformats.org/officeDocument/2006/relationships/hyperlink" Target="https://t.co/fhhfVIVfOM" TargetMode="External" /><Relationship Id="rId129" Type="http://schemas.openxmlformats.org/officeDocument/2006/relationships/hyperlink" Target="https://t.co/PsJQPmzswa" TargetMode="External" /><Relationship Id="rId130" Type="http://schemas.openxmlformats.org/officeDocument/2006/relationships/hyperlink" Target="https://t.co/BNEb8hH6D5" TargetMode="External" /><Relationship Id="rId131" Type="http://schemas.openxmlformats.org/officeDocument/2006/relationships/hyperlink" Target="http://voc-nederland.org/" TargetMode="External" /><Relationship Id="rId132" Type="http://schemas.openxmlformats.org/officeDocument/2006/relationships/hyperlink" Target="https://join.labour.org.uk/" TargetMode="External" /><Relationship Id="rId133" Type="http://schemas.openxmlformats.org/officeDocument/2006/relationships/hyperlink" Target="https://t.co/pO8rZxRxaH" TargetMode="External" /><Relationship Id="rId134" Type="http://schemas.openxmlformats.org/officeDocument/2006/relationships/hyperlink" Target="http://www.khokharlab.com/" TargetMode="External" /><Relationship Id="rId135" Type="http://schemas.openxmlformats.org/officeDocument/2006/relationships/hyperlink" Target="https://t.co/L4MIfUVKs7" TargetMode="External" /><Relationship Id="rId136" Type="http://schemas.openxmlformats.org/officeDocument/2006/relationships/hyperlink" Target="http://t.co/wrvtyWrPde" TargetMode="External" /><Relationship Id="rId137" Type="http://schemas.openxmlformats.org/officeDocument/2006/relationships/hyperlink" Target="http://www.npr.org/" TargetMode="External" /><Relationship Id="rId138" Type="http://schemas.openxmlformats.org/officeDocument/2006/relationships/hyperlink" Target="https://pbs.twimg.com/profile_banners/105861114/1462033283" TargetMode="External" /><Relationship Id="rId139" Type="http://schemas.openxmlformats.org/officeDocument/2006/relationships/hyperlink" Target="https://pbs.twimg.com/profile_banners/821135379642257408/1493238155" TargetMode="External" /><Relationship Id="rId140" Type="http://schemas.openxmlformats.org/officeDocument/2006/relationships/hyperlink" Target="https://pbs.twimg.com/profile_banners/105347801/1481656463" TargetMode="External" /><Relationship Id="rId141" Type="http://schemas.openxmlformats.org/officeDocument/2006/relationships/hyperlink" Target="https://pbs.twimg.com/profile_banners/967508245/1492669039" TargetMode="External" /><Relationship Id="rId142" Type="http://schemas.openxmlformats.org/officeDocument/2006/relationships/hyperlink" Target="https://pbs.twimg.com/profile_banners/27671107/1459310453" TargetMode="External" /><Relationship Id="rId143" Type="http://schemas.openxmlformats.org/officeDocument/2006/relationships/hyperlink" Target="https://pbs.twimg.com/profile_banners/479015872/1367980903" TargetMode="External" /><Relationship Id="rId144" Type="http://schemas.openxmlformats.org/officeDocument/2006/relationships/hyperlink" Target="https://pbs.twimg.com/profile_banners/822215673812119553/1553098760" TargetMode="External" /><Relationship Id="rId145" Type="http://schemas.openxmlformats.org/officeDocument/2006/relationships/hyperlink" Target="https://pbs.twimg.com/profile_banners/15966494/1561387807" TargetMode="External" /><Relationship Id="rId146" Type="http://schemas.openxmlformats.org/officeDocument/2006/relationships/hyperlink" Target="https://pbs.twimg.com/profile_banners/948328566747312128/1566429912" TargetMode="External" /><Relationship Id="rId147" Type="http://schemas.openxmlformats.org/officeDocument/2006/relationships/hyperlink" Target="https://pbs.twimg.com/profile_banners/1137049453/1550823848" TargetMode="External" /><Relationship Id="rId148" Type="http://schemas.openxmlformats.org/officeDocument/2006/relationships/hyperlink" Target="https://pbs.twimg.com/profile_banners/62847373/1489502244" TargetMode="External" /><Relationship Id="rId149" Type="http://schemas.openxmlformats.org/officeDocument/2006/relationships/hyperlink" Target="https://pbs.twimg.com/profile_banners/106891542/1456105060" TargetMode="External" /><Relationship Id="rId150" Type="http://schemas.openxmlformats.org/officeDocument/2006/relationships/hyperlink" Target="https://pbs.twimg.com/profile_banners/813286/1502508746" TargetMode="External" /><Relationship Id="rId151" Type="http://schemas.openxmlformats.org/officeDocument/2006/relationships/hyperlink" Target="https://pbs.twimg.com/profile_banners/4594743506/1569270739" TargetMode="External" /><Relationship Id="rId152" Type="http://schemas.openxmlformats.org/officeDocument/2006/relationships/hyperlink" Target="https://pbs.twimg.com/profile_banners/879711720/1570915503" TargetMode="External" /><Relationship Id="rId153" Type="http://schemas.openxmlformats.org/officeDocument/2006/relationships/hyperlink" Target="https://pbs.twimg.com/profile_banners/44060322/1573587226" TargetMode="External" /><Relationship Id="rId154" Type="http://schemas.openxmlformats.org/officeDocument/2006/relationships/hyperlink" Target="https://pbs.twimg.com/profile_banners/1100809549383114752/1551295747" TargetMode="External" /><Relationship Id="rId155" Type="http://schemas.openxmlformats.org/officeDocument/2006/relationships/hyperlink" Target="https://pbs.twimg.com/profile_banners/10412962/1528820281" TargetMode="External" /><Relationship Id="rId156" Type="http://schemas.openxmlformats.org/officeDocument/2006/relationships/hyperlink" Target="https://pbs.twimg.com/profile_banners/895754469765468160/1559419327" TargetMode="External" /><Relationship Id="rId157" Type="http://schemas.openxmlformats.org/officeDocument/2006/relationships/hyperlink" Target="https://pbs.twimg.com/profile_banners/51027123/1551388079" TargetMode="External" /><Relationship Id="rId158" Type="http://schemas.openxmlformats.org/officeDocument/2006/relationships/hyperlink" Target="https://pbs.twimg.com/profile_banners/222213918/1562170244" TargetMode="External" /><Relationship Id="rId159" Type="http://schemas.openxmlformats.org/officeDocument/2006/relationships/hyperlink" Target="https://pbs.twimg.com/profile_banners/7030722/1544214830" TargetMode="External" /><Relationship Id="rId160" Type="http://schemas.openxmlformats.org/officeDocument/2006/relationships/hyperlink" Target="https://pbs.twimg.com/profile_banners/1279421198/1398222763" TargetMode="External" /><Relationship Id="rId161" Type="http://schemas.openxmlformats.org/officeDocument/2006/relationships/hyperlink" Target="https://pbs.twimg.com/profile_banners/2251265144/1551118008" TargetMode="External" /><Relationship Id="rId162" Type="http://schemas.openxmlformats.org/officeDocument/2006/relationships/hyperlink" Target="https://pbs.twimg.com/profile_banners/63302020/1545889596" TargetMode="External" /><Relationship Id="rId163" Type="http://schemas.openxmlformats.org/officeDocument/2006/relationships/hyperlink" Target="https://pbs.twimg.com/profile_banners/2930312581/1427057202" TargetMode="External" /><Relationship Id="rId164" Type="http://schemas.openxmlformats.org/officeDocument/2006/relationships/hyperlink" Target="https://pbs.twimg.com/profile_banners/3355215892/1535579056" TargetMode="External" /><Relationship Id="rId165" Type="http://schemas.openxmlformats.org/officeDocument/2006/relationships/hyperlink" Target="https://pbs.twimg.com/profile_banners/216776631/1556544578" TargetMode="External" /><Relationship Id="rId166" Type="http://schemas.openxmlformats.org/officeDocument/2006/relationships/hyperlink" Target="https://pbs.twimg.com/profile_banners/19051714/1485449735" TargetMode="External" /><Relationship Id="rId167" Type="http://schemas.openxmlformats.org/officeDocument/2006/relationships/hyperlink" Target="https://pbs.twimg.com/profile_banners/1108393188408979456/1568395408" TargetMode="External" /><Relationship Id="rId168" Type="http://schemas.openxmlformats.org/officeDocument/2006/relationships/hyperlink" Target="https://pbs.twimg.com/profile_banners/443215941/1411512391" TargetMode="External" /><Relationship Id="rId169" Type="http://schemas.openxmlformats.org/officeDocument/2006/relationships/hyperlink" Target="https://pbs.twimg.com/profile_banners/19441929/1493622340" TargetMode="External" /><Relationship Id="rId170" Type="http://schemas.openxmlformats.org/officeDocument/2006/relationships/hyperlink" Target="https://pbs.twimg.com/profile_banners/14316456/1420515214" TargetMode="External" /><Relationship Id="rId171" Type="http://schemas.openxmlformats.org/officeDocument/2006/relationships/hyperlink" Target="https://pbs.twimg.com/profile_banners/32463464/1448405645" TargetMode="External" /><Relationship Id="rId172" Type="http://schemas.openxmlformats.org/officeDocument/2006/relationships/hyperlink" Target="https://pbs.twimg.com/profile_banners/2431401547/1407864799" TargetMode="External" /><Relationship Id="rId173" Type="http://schemas.openxmlformats.org/officeDocument/2006/relationships/hyperlink" Target="https://pbs.twimg.com/profile_banners/14623505/1533797007" TargetMode="External" /><Relationship Id="rId174" Type="http://schemas.openxmlformats.org/officeDocument/2006/relationships/hyperlink" Target="https://pbs.twimg.com/profile_banners/39108905/1413395921" TargetMode="External" /><Relationship Id="rId175" Type="http://schemas.openxmlformats.org/officeDocument/2006/relationships/hyperlink" Target="https://pbs.twimg.com/profile_banners/2519609866/1565477143" TargetMode="External" /><Relationship Id="rId176" Type="http://schemas.openxmlformats.org/officeDocument/2006/relationships/hyperlink" Target="https://pbs.twimg.com/profile_banners/102278356/1437427173" TargetMode="External" /><Relationship Id="rId177" Type="http://schemas.openxmlformats.org/officeDocument/2006/relationships/hyperlink" Target="https://pbs.twimg.com/profile_banners/864864607587971073/1540833656" TargetMode="External" /><Relationship Id="rId178" Type="http://schemas.openxmlformats.org/officeDocument/2006/relationships/hyperlink" Target="https://pbs.twimg.com/profile_banners/320508873/1563946625" TargetMode="External" /><Relationship Id="rId179" Type="http://schemas.openxmlformats.org/officeDocument/2006/relationships/hyperlink" Target="https://pbs.twimg.com/profile_banners/1126188112990883840/1571431700" TargetMode="External" /><Relationship Id="rId180" Type="http://schemas.openxmlformats.org/officeDocument/2006/relationships/hyperlink" Target="https://pbs.twimg.com/profile_banners/1039158582430724097/1536590133" TargetMode="External" /><Relationship Id="rId181" Type="http://schemas.openxmlformats.org/officeDocument/2006/relationships/hyperlink" Target="https://pbs.twimg.com/profile_banners/29053204/1546560857" TargetMode="External" /><Relationship Id="rId182" Type="http://schemas.openxmlformats.org/officeDocument/2006/relationships/hyperlink" Target="https://pbs.twimg.com/profile_banners/15470236/1570614974" TargetMode="External" /><Relationship Id="rId183" Type="http://schemas.openxmlformats.org/officeDocument/2006/relationships/hyperlink" Target="https://pbs.twimg.com/profile_banners/407414047/1562733682" TargetMode="External" /><Relationship Id="rId184" Type="http://schemas.openxmlformats.org/officeDocument/2006/relationships/hyperlink" Target="https://pbs.twimg.com/profile_banners/960419202/1568824782" TargetMode="External" /><Relationship Id="rId185" Type="http://schemas.openxmlformats.org/officeDocument/2006/relationships/hyperlink" Target="https://pbs.twimg.com/profile_banners/890331952087052288/1572616530" TargetMode="External" /><Relationship Id="rId186" Type="http://schemas.openxmlformats.org/officeDocument/2006/relationships/hyperlink" Target="https://pbs.twimg.com/profile_banners/19687301/1553812140" TargetMode="External" /><Relationship Id="rId187" Type="http://schemas.openxmlformats.org/officeDocument/2006/relationships/hyperlink" Target="https://pbs.twimg.com/profile_banners/1164516508875264000/1568567063" TargetMode="External" /><Relationship Id="rId188" Type="http://schemas.openxmlformats.org/officeDocument/2006/relationships/hyperlink" Target="https://pbs.twimg.com/profile_banners/2345984424/1487895689" TargetMode="External" /><Relationship Id="rId189" Type="http://schemas.openxmlformats.org/officeDocument/2006/relationships/hyperlink" Target="https://pbs.twimg.com/profile_banners/3129536523/1568523570" TargetMode="External" /><Relationship Id="rId190" Type="http://schemas.openxmlformats.org/officeDocument/2006/relationships/hyperlink" Target="https://pbs.twimg.com/profile_banners/722105750424723456/1536186763" TargetMode="External" /><Relationship Id="rId191" Type="http://schemas.openxmlformats.org/officeDocument/2006/relationships/hyperlink" Target="https://pbs.twimg.com/profile_banners/776102045518487552/1476907353" TargetMode="External" /><Relationship Id="rId192" Type="http://schemas.openxmlformats.org/officeDocument/2006/relationships/hyperlink" Target="https://pbs.twimg.com/profile_banners/4711692913/1517868120" TargetMode="External" /><Relationship Id="rId193" Type="http://schemas.openxmlformats.org/officeDocument/2006/relationships/hyperlink" Target="https://pbs.twimg.com/profile_banners/76764153/1572586003" TargetMode="External" /><Relationship Id="rId194" Type="http://schemas.openxmlformats.org/officeDocument/2006/relationships/hyperlink" Target="https://pbs.twimg.com/profile_banners/954414739865645056/1555633954" TargetMode="External" /><Relationship Id="rId195" Type="http://schemas.openxmlformats.org/officeDocument/2006/relationships/hyperlink" Target="https://pbs.twimg.com/profile_banners/254746837/1549223958" TargetMode="External" /><Relationship Id="rId196" Type="http://schemas.openxmlformats.org/officeDocument/2006/relationships/hyperlink" Target="https://pbs.twimg.com/profile_banners/483295664/1519414190" TargetMode="External" /><Relationship Id="rId197" Type="http://schemas.openxmlformats.org/officeDocument/2006/relationships/hyperlink" Target="https://pbs.twimg.com/profile_banners/3103795590/1541106146" TargetMode="External" /><Relationship Id="rId198" Type="http://schemas.openxmlformats.org/officeDocument/2006/relationships/hyperlink" Target="https://pbs.twimg.com/profile_banners/111144639/1566825820" TargetMode="External" /><Relationship Id="rId199" Type="http://schemas.openxmlformats.org/officeDocument/2006/relationships/hyperlink" Target="https://pbs.twimg.com/profile_banners/1123708799590772736/1566731672" TargetMode="External" /><Relationship Id="rId200" Type="http://schemas.openxmlformats.org/officeDocument/2006/relationships/hyperlink" Target="https://pbs.twimg.com/profile_banners/1174827770922360832/1568936166" TargetMode="External" /><Relationship Id="rId201" Type="http://schemas.openxmlformats.org/officeDocument/2006/relationships/hyperlink" Target="https://pbs.twimg.com/profile_banners/769897939716091904/1477553337" TargetMode="External" /><Relationship Id="rId202" Type="http://schemas.openxmlformats.org/officeDocument/2006/relationships/hyperlink" Target="https://pbs.twimg.com/profile_banners/4272870562/1551271408" TargetMode="External" /><Relationship Id="rId203" Type="http://schemas.openxmlformats.org/officeDocument/2006/relationships/hyperlink" Target="https://pbs.twimg.com/profile_banners/768103385912446976/1538762611" TargetMode="External" /><Relationship Id="rId204" Type="http://schemas.openxmlformats.org/officeDocument/2006/relationships/hyperlink" Target="https://pbs.twimg.com/profile_banners/1108927739795513344/1572280136" TargetMode="External" /><Relationship Id="rId205" Type="http://schemas.openxmlformats.org/officeDocument/2006/relationships/hyperlink" Target="https://pbs.twimg.com/profile_banners/13712572/1542402769" TargetMode="External" /><Relationship Id="rId206" Type="http://schemas.openxmlformats.org/officeDocument/2006/relationships/hyperlink" Target="https://pbs.twimg.com/profile_banners/4819437417/1567445391" TargetMode="External" /><Relationship Id="rId207" Type="http://schemas.openxmlformats.org/officeDocument/2006/relationships/hyperlink" Target="https://pbs.twimg.com/profile_banners/164801301/1569872638" TargetMode="External" /><Relationship Id="rId208" Type="http://schemas.openxmlformats.org/officeDocument/2006/relationships/hyperlink" Target="https://pbs.twimg.com/profile_banners/310967737/1560674959" TargetMode="External" /><Relationship Id="rId209" Type="http://schemas.openxmlformats.org/officeDocument/2006/relationships/hyperlink" Target="https://pbs.twimg.com/profile_banners/1150208961070751744/1572708889" TargetMode="External" /><Relationship Id="rId210" Type="http://schemas.openxmlformats.org/officeDocument/2006/relationships/hyperlink" Target="https://pbs.twimg.com/profile_banners/2265227667/1422731754" TargetMode="External" /><Relationship Id="rId211" Type="http://schemas.openxmlformats.org/officeDocument/2006/relationships/hyperlink" Target="https://pbs.twimg.com/profile_banners/1053680509/1572025611" TargetMode="External" /><Relationship Id="rId212" Type="http://schemas.openxmlformats.org/officeDocument/2006/relationships/hyperlink" Target="https://pbs.twimg.com/profile_banners/1036404999939678214/1568560487" TargetMode="External" /><Relationship Id="rId213" Type="http://schemas.openxmlformats.org/officeDocument/2006/relationships/hyperlink" Target="https://pbs.twimg.com/profile_banners/413341089/1569449479" TargetMode="External" /><Relationship Id="rId214" Type="http://schemas.openxmlformats.org/officeDocument/2006/relationships/hyperlink" Target="https://pbs.twimg.com/profile_banners/880653941020573696/1559433346" TargetMode="External" /><Relationship Id="rId215" Type="http://schemas.openxmlformats.org/officeDocument/2006/relationships/hyperlink" Target="https://pbs.twimg.com/profile_banners/24508697/1414348340" TargetMode="External" /><Relationship Id="rId216" Type="http://schemas.openxmlformats.org/officeDocument/2006/relationships/hyperlink" Target="https://pbs.twimg.com/profile_banners/1150608169724502018/1563200882" TargetMode="External" /><Relationship Id="rId217" Type="http://schemas.openxmlformats.org/officeDocument/2006/relationships/hyperlink" Target="https://pbs.twimg.com/profile_banners/447281701/1564610928" TargetMode="External" /><Relationship Id="rId218" Type="http://schemas.openxmlformats.org/officeDocument/2006/relationships/hyperlink" Target="https://pbs.twimg.com/profile_banners/1165954088/1555036959" TargetMode="External" /><Relationship Id="rId219" Type="http://schemas.openxmlformats.org/officeDocument/2006/relationships/hyperlink" Target="https://pbs.twimg.com/profile_banners/906198364345290752/1519888730" TargetMode="External" /><Relationship Id="rId220" Type="http://schemas.openxmlformats.org/officeDocument/2006/relationships/hyperlink" Target="https://pbs.twimg.com/profile_banners/1018912201720172547/1531764086" TargetMode="External" /><Relationship Id="rId221" Type="http://schemas.openxmlformats.org/officeDocument/2006/relationships/hyperlink" Target="https://pbs.twimg.com/profile_banners/1116171147807092736/1556810038" TargetMode="External" /><Relationship Id="rId222" Type="http://schemas.openxmlformats.org/officeDocument/2006/relationships/hyperlink" Target="https://pbs.twimg.com/profile_banners/128367673/1560745189" TargetMode="External" /><Relationship Id="rId223" Type="http://schemas.openxmlformats.org/officeDocument/2006/relationships/hyperlink" Target="https://pbs.twimg.com/profile_banners/1154875891832545282/1565017563" TargetMode="External" /><Relationship Id="rId224" Type="http://schemas.openxmlformats.org/officeDocument/2006/relationships/hyperlink" Target="https://pbs.twimg.com/profile_banners/79608637/1564628095" TargetMode="External" /><Relationship Id="rId225" Type="http://schemas.openxmlformats.org/officeDocument/2006/relationships/hyperlink" Target="https://pbs.twimg.com/profile_banners/486092430/1541360404" TargetMode="External" /><Relationship Id="rId226" Type="http://schemas.openxmlformats.org/officeDocument/2006/relationships/hyperlink" Target="https://pbs.twimg.com/profile_banners/2668511677/1467877037" TargetMode="External" /><Relationship Id="rId227" Type="http://schemas.openxmlformats.org/officeDocument/2006/relationships/hyperlink" Target="https://pbs.twimg.com/profile_banners/466123657/1404276558" TargetMode="External" /><Relationship Id="rId228" Type="http://schemas.openxmlformats.org/officeDocument/2006/relationships/hyperlink" Target="https://pbs.twimg.com/profile_banners/419167891/1570034913" TargetMode="External" /><Relationship Id="rId229" Type="http://schemas.openxmlformats.org/officeDocument/2006/relationships/hyperlink" Target="https://pbs.twimg.com/profile_banners/752130915220877312/1566064262" TargetMode="External" /><Relationship Id="rId230" Type="http://schemas.openxmlformats.org/officeDocument/2006/relationships/hyperlink" Target="https://pbs.twimg.com/profile_banners/102696828/1446676446" TargetMode="External" /><Relationship Id="rId231" Type="http://schemas.openxmlformats.org/officeDocument/2006/relationships/hyperlink" Target="https://pbs.twimg.com/profile_banners/4282431315/1547480922" TargetMode="External" /><Relationship Id="rId232" Type="http://schemas.openxmlformats.org/officeDocument/2006/relationships/hyperlink" Target="https://pbs.twimg.com/profile_banners/980016460167757830/1539408476" TargetMode="External" /><Relationship Id="rId233" Type="http://schemas.openxmlformats.org/officeDocument/2006/relationships/hyperlink" Target="https://pbs.twimg.com/profile_banners/2190705152/1482870890" TargetMode="External" /><Relationship Id="rId234" Type="http://schemas.openxmlformats.org/officeDocument/2006/relationships/hyperlink" Target="https://pbs.twimg.com/profile_banners/1112720453104099329/1569598515" TargetMode="External" /><Relationship Id="rId235" Type="http://schemas.openxmlformats.org/officeDocument/2006/relationships/hyperlink" Target="https://pbs.twimg.com/profile_banners/978881083/1558138134" TargetMode="External" /><Relationship Id="rId236" Type="http://schemas.openxmlformats.org/officeDocument/2006/relationships/hyperlink" Target="https://pbs.twimg.com/profile_banners/1097797944022102016/1551935183" TargetMode="External" /><Relationship Id="rId237" Type="http://schemas.openxmlformats.org/officeDocument/2006/relationships/hyperlink" Target="https://pbs.twimg.com/profile_banners/887992839354937345/1557373321" TargetMode="External" /><Relationship Id="rId238" Type="http://schemas.openxmlformats.org/officeDocument/2006/relationships/hyperlink" Target="https://pbs.twimg.com/profile_banners/65899339/1384392868" TargetMode="External" /><Relationship Id="rId239" Type="http://schemas.openxmlformats.org/officeDocument/2006/relationships/hyperlink" Target="https://pbs.twimg.com/profile_banners/21351677/1399505255" TargetMode="External" /><Relationship Id="rId240" Type="http://schemas.openxmlformats.org/officeDocument/2006/relationships/hyperlink" Target="https://pbs.twimg.com/profile_banners/1006663039620300800/1528852714" TargetMode="External" /><Relationship Id="rId241" Type="http://schemas.openxmlformats.org/officeDocument/2006/relationships/hyperlink" Target="https://pbs.twimg.com/profile_banners/1586448416/1415369497" TargetMode="External" /><Relationship Id="rId242" Type="http://schemas.openxmlformats.org/officeDocument/2006/relationships/hyperlink" Target="https://pbs.twimg.com/profile_banners/320964522/1561965142" TargetMode="External" /><Relationship Id="rId243" Type="http://schemas.openxmlformats.org/officeDocument/2006/relationships/hyperlink" Target="https://pbs.twimg.com/profile_banners/83148423/1476435951" TargetMode="External" /><Relationship Id="rId244" Type="http://schemas.openxmlformats.org/officeDocument/2006/relationships/hyperlink" Target="https://pbs.twimg.com/profile_banners/261850522/1566344936" TargetMode="External" /><Relationship Id="rId245" Type="http://schemas.openxmlformats.org/officeDocument/2006/relationships/hyperlink" Target="https://pbs.twimg.com/profile_banners/2973537965/1486438842" TargetMode="External" /><Relationship Id="rId246" Type="http://schemas.openxmlformats.org/officeDocument/2006/relationships/hyperlink" Target="https://pbs.twimg.com/profile_banners/776839566749790208/1531340053" TargetMode="External" /><Relationship Id="rId247" Type="http://schemas.openxmlformats.org/officeDocument/2006/relationships/hyperlink" Target="https://pbs.twimg.com/profile_banners/2765257345/1519967920" TargetMode="External" /><Relationship Id="rId248" Type="http://schemas.openxmlformats.org/officeDocument/2006/relationships/hyperlink" Target="https://pbs.twimg.com/profile_banners/23717266/1488421131" TargetMode="External" /><Relationship Id="rId249" Type="http://schemas.openxmlformats.org/officeDocument/2006/relationships/hyperlink" Target="https://pbs.twimg.com/profile_banners/428672729/1487160315" TargetMode="External" /><Relationship Id="rId250" Type="http://schemas.openxmlformats.org/officeDocument/2006/relationships/hyperlink" Target="https://pbs.twimg.com/profile_banners/1164884270067924992/1566576708" TargetMode="External" /><Relationship Id="rId251" Type="http://schemas.openxmlformats.org/officeDocument/2006/relationships/hyperlink" Target="https://pbs.twimg.com/profile_banners/3105827377/1430965430" TargetMode="External" /><Relationship Id="rId252" Type="http://schemas.openxmlformats.org/officeDocument/2006/relationships/hyperlink" Target="https://pbs.twimg.com/profile_banners/18377362/1515712773" TargetMode="External" /><Relationship Id="rId253" Type="http://schemas.openxmlformats.org/officeDocument/2006/relationships/hyperlink" Target="https://pbs.twimg.com/profile_banners/1155312089830961154/1565895968" TargetMode="External" /><Relationship Id="rId254" Type="http://schemas.openxmlformats.org/officeDocument/2006/relationships/hyperlink" Target="https://pbs.twimg.com/profile_banners/25047962/1411244784" TargetMode="External" /><Relationship Id="rId255" Type="http://schemas.openxmlformats.org/officeDocument/2006/relationships/hyperlink" Target="https://pbs.twimg.com/profile_banners/1171364715324465153/1568147586" TargetMode="External" /><Relationship Id="rId256" Type="http://schemas.openxmlformats.org/officeDocument/2006/relationships/hyperlink" Target="https://pbs.twimg.com/profile_banners/747454152238829568/1532845069" TargetMode="External" /><Relationship Id="rId257" Type="http://schemas.openxmlformats.org/officeDocument/2006/relationships/hyperlink" Target="https://pbs.twimg.com/profile_banners/4861218613/1483412949" TargetMode="External" /><Relationship Id="rId258" Type="http://schemas.openxmlformats.org/officeDocument/2006/relationships/hyperlink" Target="https://pbs.twimg.com/profile_banners/169617289/1572725872" TargetMode="External" /><Relationship Id="rId259" Type="http://schemas.openxmlformats.org/officeDocument/2006/relationships/hyperlink" Target="https://pbs.twimg.com/profile_banners/996455705858093056/1569859294" TargetMode="External" /><Relationship Id="rId260" Type="http://schemas.openxmlformats.org/officeDocument/2006/relationships/hyperlink" Target="https://pbs.twimg.com/profile_banners/2348487433/1572901493" TargetMode="External" /><Relationship Id="rId261" Type="http://schemas.openxmlformats.org/officeDocument/2006/relationships/hyperlink" Target="https://pbs.twimg.com/profile_banners/1122509872698810368/1560682360" TargetMode="External" /><Relationship Id="rId262" Type="http://schemas.openxmlformats.org/officeDocument/2006/relationships/hyperlink" Target="https://pbs.twimg.com/profile_banners/1065244706689429504/1569706675" TargetMode="External" /><Relationship Id="rId263" Type="http://schemas.openxmlformats.org/officeDocument/2006/relationships/hyperlink" Target="https://pbs.twimg.com/profile_banners/511326615/1556116276" TargetMode="External" /><Relationship Id="rId264" Type="http://schemas.openxmlformats.org/officeDocument/2006/relationships/hyperlink" Target="https://pbs.twimg.com/profile_banners/147821538/1569934392" TargetMode="External" /><Relationship Id="rId265" Type="http://schemas.openxmlformats.org/officeDocument/2006/relationships/hyperlink" Target="https://pbs.twimg.com/profile_banners/18369812/1533240942" TargetMode="External" /><Relationship Id="rId266" Type="http://schemas.openxmlformats.org/officeDocument/2006/relationships/hyperlink" Target="https://pbs.twimg.com/profile_banners/23818581/1569857624" TargetMode="External" /><Relationship Id="rId267" Type="http://schemas.openxmlformats.org/officeDocument/2006/relationships/hyperlink" Target="https://pbs.twimg.com/profile_banners/863540534/1570679274" TargetMode="External" /><Relationship Id="rId268" Type="http://schemas.openxmlformats.org/officeDocument/2006/relationships/hyperlink" Target="https://pbs.twimg.com/profile_banners/4881047635/1457850377" TargetMode="External" /><Relationship Id="rId269" Type="http://schemas.openxmlformats.org/officeDocument/2006/relationships/hyperlink" Target="https://pbs.twimg.com/profile_banners/284717575/1411808064" TargetMode="External" /><Relationship Id="rId270" Type="http://schemas.openxmlformats.org/officeDocument/2006/relationships/hyperlink" Target="https://pbs.twimg.com/profile_banners/826311271070920704/1572783398" TargetMode="External" /><Relationship Id="rId271" Type="http://schemas.openxmlformats.org/officeDocument/2006/relationships/hyperlink" Target="https://pbs.twimg.com/profile_banners/176838449/1532029864" TargetMode="External" /><Relationship Id="rId272" Type="http://schemas.openxmlformats.org/officeDocument/2006/relationships/hyperlink" Target="https://pbs.twimg.com/profile_banners/21148487/1559234969" TargetMode="External" /><Relationship Id="rId273" Type="http://schemas.openxmlformats.org/officeDocument/2006/relationships/hyperlink" Target="https://pbs.twimg.com/profile_banners/1589306918/1569894286" TargetMode="External" /><Relationship Id="rId274" Type="http://schemas.openxmlformats.org/officeDocument/2006/relationships/hyperlink" Target="https://pbs.twimg.com/profile_banners/562248311/1542351488" TargetMode="External" /><Relationship Id="rId275" Type="http://schemas.openxmlformats.org/officeDocument/2006/relationships/hyperlink" Target="https://pbs.twimg.com/profile_banners/1091151515732140033/1562756781" TargetMode="External" /><Relationship Id="rId276" Type="http://schemas.openxmlformats.org/officeDocument/2006/relationships/hyperlink" Target="https://pbs.twimg.com/profile_banners/280233654/1566363771" TargetMode="External" /><Relationship Id="rId277" Type="http://schemas.openxmlformats.org/officeDocument/2006/relationships/hyperlink" Target="https://pbs.twimg.com/profile_banners/2323138501/1566420767" TargetMode="External" /><Relationship Id="rId278" Type="http://schemas.openxmlformats.org/officeDocument/2006/relationships/hyperlink" Target="https://pbs.twimg.com/profile_banners/300377616/1528922958" TargetMode="External" /><Relationship Id="rId279" Type="http://schemas.openxmlformats.org/officeDocument/2006/relationships/hyperlink" Target="https://pbs.twimg.com/profile_banners/64857767/1468466136" TargetMode="External" /><Relationship Id="rId280" Type="http://schemas.openxmlformats.org/officeDocument/2006/relationships/hyperlink" Target="https://pbs.twimg.com/profile_banners/1924240440/1380750083" TargetMode="External" /><Relationship Id="rId281" Type="http://schemas.openxmlformats.org/officeDocument/2006/relationships/hyperlink" Target="https://pbs.twimg.com/profile_banners/2763631976/1434241165" TargetMode="External" /><Relationship Id="rId282" Type="http://schemas.openxmlformats.org/officeDocument/2006/relationships/hyperlink" Target="https://pbs.twimg.com/profile_banners/3389782517/1562103133" TargetMode="External" /><Relationship Id="rId283" Type="http://schemas.openxmlformats.org/officeDocument/2006/relationships/hyperlink" Target="https://pbs.twimg.com/profile_banners/1066849862824542208/1553882127" TargetMode="External" /><Relationship Id="rId284" Type="http://schemas.openxmlformats.org/officeDocument/2006/relationships/hyperlink" Target="https://pbs.twimg.com/profile_banners/1018627848/1560212387" TargetMode="External" /><Relationship Id="rId285" Type="http://schemas.openxmlformats.org/officeDocument/2006/relationships/hyperlink" Target="https://pbs.twimg.com/profile_banners/30075085/1564875824" TargetMode="External" /><Relationship Id="rId286" Type="http://schemas.openxmlformats.org/officeDocument/2006/relationships/hyperlink" Target="https://pbs.twimg.com/profile_banners/755122186294132736/1479754307" TargetMode="External" /><Relationship Id="rId287" Type="http://schemas.openxmlformats.org/officeDocument/2006/relationships/hyperlink" Target="https://pbs.twimg.com/profile_banners/1157035195079331840/1564694579" TargetMode="External" /><Relationship Id="rId288" Type="http://schemas.openxmlformats.org/officeDocument/2006/relationships/hyperlink" Target="https://pbs.twimg.com/profile_banners/1118765217276514305/1555569487" TargetMode="External" /><Relationship Id="rId289" Type="http://schemas.openxmlformats.org/officeDocument/2006/relationships/hyperlink" Target="https://pbs.twimg.com/profile_banners/313184896/1553878151" TargetMode="External" /><Relationship Id="rId290" Type="http://schemas.openxmlformats.org/officeDocument/2006/relationships/hyperlink" Target="https://pbs.twimg.com/profile_banners/703973741550669824/1563172289" TargetMode="External" /><Relationship Id="rId291" Type="http://schemas.openxmlformats.org/officeDocument/2006/relationships/hyperlink" Target="https://pbs.twimg.com/profile_banners/1180261583886401537/1570242210" TargetMode="External" /><Relationship Id="rId292" Type="http://schemas.openxmlformats.org/officeDocument/2006/relationships/hyperlink" Target="https://pbs.twimg.com/profile_banners/841098504/1551848257" TargetMode="External" /><Relationship Id="rId293" Type="http://schemas.openxmlformats.org/officeDocument/2006/relationships/hyperlink" Target="https://pbs.twimg.com/profile_banners/20793408/1362178572" TargetMode="External" /><Relationship Id="rId294" Type="http://schemas.openxmlformats.org/officeDocument/2006/relationships/hyperlink" Target="https://pbs.twimg.com/profile_banners/342188187/1540535751" TargetMode="External" /><Relationship Id="rId295" Type="http://schemas.openxmlformats.org/officeDocument/2006/relationships/hyperlink" Target="https://pbs.twimg.com/profile_banners/3160245032/1429227835" TargetMode="External" /><Relationship Id="rId296" Type="http://schemas.openxmlformats.org/officeDocument/2006/relationships/hyperlink" Target="https://pbs.twimg.com/profile_banners/97340076/1445371575" TargetMode="External" /><Relationship Id="rId297" Type="http://schemas.openxmlformats.org/officeDocument/2006/relationships/hyperlink" Target="https://pbs.twimg.com/profile_banners/234579413/1569155885" TargetMode="External" /><Relationship Id="rId298" Type="http://schemas.openxmlformats.org/officeDocument/2006/relationships/hyperlink" Target="https://pbs.twimg.com/profile_banners/145320485/1398278046" TargetMode="External" /><Relationship Id="rId299" Type="http://schemas.openxmlformats.org/officeDocument/2006/relationships/hyperlink" Target="https://pbs.twimg.com/profile_banners/3150022741/1549555288" TargetMode="External" /><Relationship Id="rId300" Type="http://schemas.openxmlformats.org/officeDocument/2006/relationships/hyperlink" Target="https://pbs.twimg.com/profile_banners/3285900445/1520869041" TargetMode="External" /><Relationship Id="rId301" Type="http://schemas.openxmlformats.org/officeDocument/2006/relationships/hyperlink" Target="https://pbs.twimg.com/profile_banners/160975647/1560921513" TargetMode="External" /><Relationship Id="rId302" Type="http://schemas.openxmlformats.org/officeDocument/2006/relationships/hyperlink" Target="https://pbs.twimg.com/profile_banners/451064964/1472527528" TargetMode="External" /><Relationship Id="rId303" Type="http://schemas.openxmlformats.org/officeDocument/2006/relationships/hyperlink" Target="https://pbs.twimg.com/profile_banners/32226028/1495938950" TargetMode="External" /><Relationship Id="rId304" Type="http://schemas.openxmlformats.org/officeDocument/2006/relationships/hyperlink" Target="https://pbs.twimg.com/profile_banners/388670244/1569545609" TargetMode="External" /><Relationship Id="rId305" Type="http://schemas.openxmlformats.org/officeDocument/2006/relationships/hyperlink" Target="https://pbs.twimg.com/profile_banners/23168962/1540340123" TargetMode="External" /><Relationship Id="rId306" Type="http://schemas.openxmlformats.org/officeDocument/2006/relationships/hyperlink" Target="https://pbs.twimg.com/profile_banners/1347279840/1541703005" TargetMode="External" /><Relationship Id="rId307" Type="http://schemas.openxmlformats.org/officeDocument/2006/relationships/hyperlink" Target="https://pbs.twimg.com/profile_banners/867208359686098945/1496966443" TargetMode="External" /><Relationship Id="rId308" Type="http://schemas.openxmlformats.org/officeDocument/2006/relationships/hyperlink" Target="https://pbs.twimg.com/profile_banners/45038642/1395972643" TargetMode="External" /><Relationship Id="rId309" Type="http://schemas.openxmlformats.org/officeDocument/2006/relationships/hyperlink" Target="https://pbs.twimg.com/profile_banners/712374152573882368/1570110705" TargetMode="External" /><Relationship Id="rId310" Type="http://schemas.openxmlformats.org/officeDocument/2006/relationships/hyperlink" Target="https://pbs.twimg.com/profile_banners/1311502922/1492836195" TargetMode="External" /><Relationship Id="rId311" Type="http://schemas.openxmlformats.org/officeDocument/2006/relationships/hyperlink" Target="https://pbs.twimg.com/profile_banners/396009889/1447657547" TargetMode="External" /><Relationship Id="rId312" Type="http://schemas.openxmlformats.org/officeDocument/2006/relationships/hyperlink" Target="https://pbs.twimg.com/profile_banners/751995455614046208/1555101081" TargetMode="External" /><Relationship Id="rId313" Type="http://schemas.openxmlformats.org/officeDocument/2006/relationships/hyperlink" Target="https://pbs.twimg.com/profile_banners/43936408/1486512087" TargetMode="External" /><Relationship Id="rId314" Type="http://schemas.openxmlformats.org/officeDocument/2006/relationships/hyperlink" Target="https://pbs.twimg.com/profile_banners/444903435/1554416014" TargetMode="External" /><Relationship Id="rId315" Type="http://schemas.openxmlformats.org/officeDocument/2006/relationships/hyperlink" Target="https://pbs.twimg.com/profile_banners/3130710477/1549424034" TargetMode="External" /><Relationship Id="rId316" Type="http://schemas.openxmlformats.org/officeDocument/2006/relationships/hyperlink" Target="https://pbs.twimg.com/profile_banners/8838722/1527976124" TargetMode="External" /><Relationship Id="rId317" Type="http://schemas.openxmlformats.org/officeDocument/2006/relationships/hyperlink" Target="https://pbs.twimg.com/profile_banners/18805741/1453668342" TargetMode="External" /><Relationship Id="rId318" Type="http://schemas.openxmlformats.org/officeDocument/2006/relationships/hyperlink" Target="https://pbs.twimg.com/profile_banners/4549969098/1572213024" TargetMode="External" /><Relationship Id="rId319" Type="http://schemas.openxmlformats.org/officeDocument/2006/relationships/hyperlink" Target="https://pbs.twimg.com/profile_banners/871776297525137413/1532975077" TargetMode="External" /><Relationship Id="rId320" Type="http://schemas.openxmlformats.org/officeDocument/2006/relationships/hyperlink" Target="https://pbs.twimg.com/profile_banners/3252743741/1513811907" TargetMode="External" /><Relationship Id="rId321" Type="http://schemas.openxmlformats.org/officeDocument/2006/relationships/hyperlink" Target="https://pbs.twimg.com/profile_banners/18548221/1573221257" TargetMode="External" /><Relationship Id="rId322" Type="http://schemas.openxmlformats.org/officeDocument/2006/relationships/hyperlink" Target="https://pbs.twimg.com/profile_banners/1183442183900270595/1571071878" TargetMode="External" /><Relationship Id="rId323" Type="http://schemas.openxmlformats.org/officeDocument/2006/relationships/hyperlink" Target="https://pbs.twimg.com/profile_banners/1591665583/1531151702" TargetMode="External" /><Relationship Id="rId324" Type="http://schemas.openxmlformats.org/officeDocument/2006/relationships/hyperlink" Target="https://pbs.twimg.com/profile_banners/1050138003136376832/1572471913" TargetMode="External" /><Relationship Id="rId325" Type="http://schemas.openxmlformats.org/officeDocument/2006/relationships/hyperlink" Target="https://pbs.twimg.com/profile_banners/58756725/1438184986" TargetMode="External" /><Relationship Id="rId326" Type="http://schemas.openxmlformats.org/officeDocument/2006/relationships/hyperlink" Target="https://pbs.twimg.com/profile_banners/37877210/1567909099" TargetMode="External" /><Relationship Id="rId327" Type="http://schemas.openxmlformats.org/officeDocument/2006/relationships/hyperlink" Target="https://pbs.twimg.com/profile_banners/2826633224/1493383623" TargetMode="External" /><Relationship Id="rId328" Type="http://schemas.openxmlformats.org/officeDocument/2006/relationships/hyperlink" Target="https://pbs.twimg.com/profile_banners/369305907/1565881913" TargetMode="External" /><Relationship Id="rId329" Type="http://schemas.openxmlformats.org/officeDocument/2006/relationships/hyperlink" Target="https://pbs.twimg.com/profile_banners/1126544382574964736/1570556837" TargetMode="External" /><Relationship Id="rId330" Type="http://schemas.openxmlformats.org/officeDocument/2006/relationships/hyperlink" Target="https://pbs.twimg.com/profile_banners/16174462/1481482842" TargetMode="External" /><Relationship Id="rId331" Type="http://schemas.openxmlformats.org/officeDocument/2006/relationships/hyperlink" Target="https://pbs.twimg.com/profile_banners/939336602144215042/1544914452" TargetMode="External" /><Relationship Id="rId332" Type="http://schemas.openxmlformats.org/officeDocument/2006/relationships/hyperlink" Target="https://pbs.twimg.com/profile_banners/163937334/1534543138" TargetMode="External" /><Relationship Id="rId333" Type="http://schemas.openxmlformats.org/officeDocument/2006/relationships/hyperlink" Target="https://pbs.twimg.com/profile_banners/22891197/1569018998" TargetMode="External" /><Relationship Id="rId334" Type="http://schemas.openxmlformats.org/officeDocument/2006/relationships/hyperlink" Target="https://pbs.twimg.com/profile_banners/782990410146799616/1482948470" TargetMode="External" /><Relationship Id="rId335" Type="http://schemas.openxmlformats.org/officeDocument/2006/relationships/hyperlink" Target="https://pbs.twimg.com/profile_banners/11896762/1481778327" TargetMode="External" /><Relationship Id="rId336" Type="http://schemas.openxmlformats.org/officeDocument/2006/relationships/hyperlink" Target="https://pbs.twimg.com/profile_banners/20390442/1404692951" TargetMode="External" /><Relationship Id="rId337" Type="http://schemas.openxmlformats.org/officeDocument/2006/relationships/hyperlink" Target="https://pbs.twimg.com/profile_banners/1055782723082539008/1558040060" TargetMode="External" /><Relationship Id="rId338" Type="http://schemas.openxmlformats.org/officeDocument/2006/relationships/hyperlink" Target="https://pbs.twimg.com/profile_banners/375061885/1569722228" TargetMode="External" /><Relationship Id="rId339" Type="http://schemas.openxmlformats.org/officeDocument/2006/relationships/hyperlink" Target="https://pbs.twimg.com/profile_banners/389963034/1572372736" TargetMode="External" /><Relationship Id="rId340" Type="http://schemas.openxmlformats.org/officeDocument/2006/relationships/hyperlink" Target="https://pbs.twimg.com/profile_banners/48436234/1536172090" TargetMode="External" /><Relationship Id="rId341" Type="http://schemas.openxmlformats.org/officeDocument/2006/relationships/hyperlink" Target="https://pbs.twimg.com/profile_banners/857081118/1552540836" TargetMode="External" /><Relationship Id="rId342" Type="http://schemas.openxmlformats.org/officeDocument/2006/relationships/hyperlink" Target="https://pbs.twimg.com/profile_banners/82762694/1489175805" TargetMode="External" /><Relationship Id="rId343" Type="http://schemas.openxmlformats.org/officeDocument/2006/relationships/hyperlink" Target="https://pbs.twimg.com/profile_banners/3806553495/1571255352" TargetMode="External" /><Relationship Id="rId344" Type="http://schemas.openxmlformats.org/officeDocument/2006/relationships/hyperlink" Target="https://pbs.twimg.com/profile_banners/2957752774/1560727250" TargetMode="External" /><Relationship Id="rId345" Type="http://schemas.openxmlformats.org/officeDocument/2006/relationships/hyperlink" Target="https://pbs.twimg.com/profile_banners/731019727/1430678870" TargetMode="External" /><Relationship Id="rId346" Type="http://schemas.openxmlformats.org/officeDocument/2006/relationships/hyperlink" Target="https://pbs.twimg.com/profile_banners/307901973/1476114069" TargetMode="External" /><Relationship Id="rId347" Type="http://schemas.openxmlformats.org/officeDocument/2006/relationships/hyperlink" Target="https://pbs.twimg.com/profile_banners/115275690/1367464927" TargetMode="External" /><Relationship Id="rId348" Type="http://schemas.openxmlformats.org/officeDocument/2006/relationships/hyperlink" Target="https://pbs.twimg.com/profile_banners/108050445/1570906185" TargetMode="External" /><Relationship Id="rId349" Type="http://schemas.openxmlformats.org/officeDocument/2006/relationships/hyperlink" Target="https://pbs.twimg.com/profile_banners/607340555/1527829354" TargetMode="External" /><Relationship Id="rId350" Type="http://schemas.openxmlformats.org/officeDocument/2006/relationships/hyperlink" Target="https://pbs.twimg.com/profile_banners/1000102333823496192/1572535800" TargetMode="External" /><Relationship Id="rId351" Type="http://schemas.openxmlformats.org/officeDocument/2006/relationships/hyperlink" Target="https://pbs.twimg.com/profile_banners/990466449247436801/1558588207" TargetMode="External" /><Relationship Id="rId352" Type="http://schemas.openxmlformats.org/officeDocument/2006/relationships/hyperlink" Target="https://pbs.twimg.com/profile_banners/882815425951780864/1501471796" TargetMode="External" /><Relationship Id="rId353" Type="http://schemas.openxmlformats.org/officeDocument/2006/relationships/hyperlink" Target="https://pbs.twimg.com/profile_banners/224460787/1567908628" TargetMode="External" /><Relationship Id="rId354" Type="http://schemas.openxmlformats.org/officeDocument/2006/relationships/hyperlink" Target="https://pbs.twimg.com/profile_banners/727619898407424000/1517918429" TargetMode="External" /><Relationship Id="rId355" Type="http://schemas.openxmlformats.org/officeDocument/2006/relationships/hyperlink" Target="https://pbs.twimg.com/profile_banners/88899123/1573424561" TargetMode="External" /><Relationship Id="rId356" Type="http://schemas.openxmlformats.org/officeDocument/2006/relationships/hyperlink" Target="https://pbs.twimg.com/profile_banners/269394248/1567009629" TargetMode="External" /><Relationship Id="rId357" Type="http://schemas.openxmlformats.org/officeDocument/2006/relationships/hyperlink" Target="https://pbs.twimg.com/profile_banners/769950987012505600/1551690641" TargetMode="External" /><Relationship Id="rId358" Type="http://schemas.openxmlformats.org/officeDocument/2006/relationships/hyperlink" Target="https://pbs.twimg.com/profile_banners/2407558717/1526716295" TargetMode="External" /><Relationship Id="rId359" Type="http://schemas.openxmlformats.org/officeDocument/2006/relationships/hyperlink" Target="https://pbs.twimg.com/profile_banners/199529557/1352050930" TargetMode="External" /><Relationship Id="rId360" Type="http://schemas.openxmlformats.org/officeDocument/2006/relationships/hyperlink" Target="https://pbs.twimg.com/profile_banners/190451105/1463408394" TargetMode="External" /><Relationship Id="rId361" Type="http://schemas.openxmlformats.org/officeDocument/2006/relationships/hyperlink" Target="https://pbs.twimg.com/profile_banners/1138338044/1397707446" TargetMode="External" /><Relationship Id="rId362" Type="http://schemas.openxmlformats.org/officeDocument/2006/relationships/hyperlink" Target="https://pbs.twimg.com/profile_banners/384089729/1569293789" TargetMode="External" /><Relationship Id="rId363" Type="http://schemas.openxmlformats.org/officeDocument/2006/relationships/hyperlink" Target="https://pbs.twimg.com/profile_banners/109431575/1560895692" TargetMode="External" /><Relationship Id="rId364" Type="http://schemas.openxmlformats.org/officeDocument/2006/relationships/hyperlink" Target="https://pbs.twimg.com/profile_banners/603109934/1557372551" TargetMode="External" /><Relationship Id="rId365" Type="http://schemas.openxmlformats.org/officeDocument/2006/relationships/hyperlink" Target="https://pbs.twimg.com/profile_banners/28200119/1522803836" TargetMode="External" /><Relationship Id="rId366" Type="http://schemas.openxmlformats.org/officeDocument/2006/relationships/hyperlink" Target="https://pbs.twimg.com/profile_banners/1260034405/1501034979" TargetMode="External" /><Relationship Id="rId367" Type="http://schemas.openxmlformats.org/officeDocument/2006/relationships/hyperlink" Target="https://pbs.twimg.com/profile_banners/19608338/1500315269" TargetMode="External" /><Relationship Id="rId368" Type="http://schemas.openxmlformats.org/officeDocument/2006/relationships/hyperlink" Target="https://pbs.twimg.com/profile_banners/3195064874/1571728469" TargetMode="External" /><Relationship Id="rId369" Type="http://schemas.openxmlformats.org/officeDocument/2006/relationships/hyperlink" Target="https://pbs.twimg.com/profile_banners/290029260/1503527519" TargetMode="External" /><Relationship Id="rId370" Type="http://schemas.openxmlformats.org/officeDocument/2006/relationships/hyperlink" Target="https://pbs.twimg.com/profile_banners/1228186358/1513344857" TargetMode="External" /><Relationship Id="rId371" Type="http://schemas.openxmlformats.org/officeDocument/2006/relationships/hyperlink" Target="https://pbs.twimg.com/profile_banners/41288354/1415152084" TargetMode="External" /><Relationship Id="rId372" Type="http://schemas.openxmlformats.org/officeDocument/2006/relationships/hyperlink" Target="https://pbs.twimg.com/profile_banners/58798049/1353417224" TargetMode="External" /><Relationship Id="rId373" Type="http://schemas.openxmlformats.org/officeDocument/2006/relationships/hyperlink" Target="https://pbs.twimg.com/profile_banners/1016735515/1357990918" TargetMode="External" /><Relationship Id="rId374" Type="http://schemas.openxmlformats.org/officeDocument/2006/relationships/hyperlink" Target="https://pbs.twimg.com/profile_banners/129392637/1572447015" TargetMode="External" /><Relationship Id="rId375" Type="http://schemas.openxmlformats.org/officeDocument/2006/relationships/hyperlink" Target="https://pbs.twimg.com/profile_banners/381253909/1571429077" TargetMode="External" /><Relationship Id="rId376" Type="http://schemas.openxmlformats.org/officeDocument/2006/relationships/hyperlink" Target="https://pbs.twimg.com/profile_banners/14057655/1447304086" TargetMode="External" /><Relationship Id="rId377" Type="http://schemas.openxmlformats.org/officeDocument/2006/relationships/hyperlink" Target="https://pbs.twimg.com/profile_banners/522390047/1552706053" TargetMode="External" /><Relationship Id="rId378" Type="http://schemas.openxmlformats.org/officeDocument/2006/relationships/hyperlink" Target="https://pbs.twimg.com/profile_banners/48071427/1558965423" TargetMode="External" /><Relationship Id="rId379" Type="http://schemas.openxmlformats.org/officeDocument/2006/relationships/hyperlink" Target="https://pbs.twimg.com/profile_banners/356494377/1571162197" TargetMode="External" /><Relationship Id="rId380" Type="http://schemas.openxmlformats.org/officeDocument/2006/relationships/hyperlink" Target="https://pbs.twimg.com/profile_banners/3152186729/1529601245" TargetMode="External" /><Relationship Id="rId381" Type="http://schemas.openxmlformats.org/officeDocument/2006/relationships/hyperlink" Target="https://pbs.twimg.com/profile_banners/1559298883/1456954714" TargetMode="External" /><Relationship Id="rId382" Type="http://schemas.openxmlformats.org/officeDocument/2006/relationships/hyperlink" Target="https://pbs.twimg.com/profile_banners/14811111/1355269316" TargetMode="External" /><Relationship Id="rId383" Type="http://schemas.openxmlformats.org/officeDocument/2006/relationships/hyperlink" Target="https://pbs.twimg.com/profile_banners/378386602/1520371767" TargetMode="External" /><Relationship Id="rId384" Type="http://schemas.openxmlformats.org/officeDocument/2006/relationships/hyperlink" Target="https://pbs.twimg.com/profile_banners/9636632/1523560334" TargetMode="External" /><Relationship Id="rId385" Type="http://schemas.openxmlformats.org/officeDocument/2006/relationships/hyperlink" Target="https://pbs.twimg.com/profile_banners/5392522/1561665789" TargetMode="External" /><Relationship Id="rId386" Type="http://schemas.openxmlformats.org/officeDocument/2006/relationships/hyperlink" Target="https://pbs.twimg.com/profile_banners/61990571/1426687277" TargetMode="External" /><Relationship Id="rId387" Type="http://schemas.openxmlformats.org/officeDocument/2006/relationships/hyperlink" Target="http://abs.twimg.com/images/themes/theme5/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2/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9/bg.gif"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4/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5/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2/bg.gif"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9/bg.gif" TargetMode="External" /><Relationship Id="rId439" Type="http://schemas.openxmlformats.org/officeDocument/2006/relationships/hyperlink" Target="http://abs.twimg.com/images/themes/theme10/bg.gif" TargetMode="External" /><Relationship Id="rId440" Type="http://schemas.openxmlformats.org/officeDocument/2006/relationships/hyperlink" Target="http://abs.twimg.com/images/themes/theme10/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4/bg.gif" TargetMode="External" /><Relationship Id="rId447" Type="http://schemas.openxmlformats.org/officeDocument/2006/relationships/hyperlink" Target="http://abs.twimg.com/images/themes/theme8/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0/bg.gif"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9/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9/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4/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9/bg.gif"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4/bg.gif"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0/bg.gif" TargetMode="External" /><Relationship Id="rId472" Type="http://schemas.openxmlformats.org/officeDocument/2006/relationships/hyperlink" Target="http://abs.twimg.com/images/themes/theme9/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7/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4/bg.gif" TargetMode="External" /><Relationship Id="rId478" Type="http://schemas.openxmlformats.org/officeDocument/2006/relationships/hyperlink" Target="http://abs.twimg.com/images/themes/theme14/bg.gif" TargetMode="External" /><Relationship Id="rId479" Type="http://schemas.openxmlformats.org/officeDocument/2006/relationships/hyperlink" Target="http://abs.twimg.com/images/themes/theme14/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4/bg.gif"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9/bg.gif" TargetMode="External" /><Relationship Id="rId489" Type="http://schemas.openxmlformats.org/officeDocument/2006/relationships/hyperlink" Target="http://abs.twimg.com/images/themes/theme12/bg.gif"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3/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8/bg.gif"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4/bg.gif" TargetMode="External" /><Relationship Id="rId501" Type="http://schemas.openxmlformats.org/officeDocument/2006/relationships/hyperlink" Target="http://abs.twimg.com/images/themes/theme5/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7/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9/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pbs.twimg.com/profile_background_images/378800000087476945/07b886fa2e428e4c0a6cdea71ec76b13.jpe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5/bg.gif" TargetMode="External" /><Relationship Id="rId511" Type="http://schemas.openxmlformats.org/officeDocument/2006/relationships/hyperlink" Target="http://a0.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0/bg.gif"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9/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1/bg.pn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9/bg.gif"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5/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0/bg.gif" TargetMode="External" /><Relationship Id="rId531" Type="http://schemas.openxmlformats.org/officeDocument/2006/relationships/hyperlink" Target="http://abs.twimg.com/images/themes/theme17/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5/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6/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5/bg.gif"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8/bg.gif"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1/bg.png"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7/bg.gif" TargetMode="External" /><Relationship Id="rId550" Type="http://schemas.openxmlformats.org/officeDocument/2006/relationships/hyperlink" Target="http://abs.twimg.com/images/themes/theme9/bg.gif" TargetMode="External" /><Relationship Id="rId551" Type="http://schemas.openxmlformats.org/officeDocument/2006/relationships/hyperlink" Target="http://abs.twimg.com/images/themes/theme1/bg.png" TargetMode="External" /><Relationship Id="rId552" Type="http://schemas.openxmlformats.org/officeDocument/2006/relationships/hyperlink" Target="http://abs.twimg.com/images/themes/theme5/bg.gif" TargetMode="External" /><Relationship Id="rId553" Type="http://schemas.openxmlformats.org/officeDocument/2006/relationships/hyperlink" Target="http://abs.twimg.com/images/themes/theme4/bg.gif" TargetMode="External" /><Relationship Id="rId554" Type="http://schemas.openxmlformats.org/officeDocument/2006/relationships/hyperlink" Target="http://abs.twimg.com/images/themes/theme3/bg.gif" TargetMode="External" /><Relationship Id="rId555" Type="http://schemas.openxmlformats.org/officeDocument/2006/relationships/hyperlink" Target="http://abs.twimg.com/images/themes/theme14/bg.gif"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2/bg.gif" TargetMode="External" /><Relationship Id="rId558" Type="http://schemas.openxmlformats.org/officeDocument/2006/relationships/hyperlink" Target="http://abs.twimg.com/images/themes/theme12/bg.gif"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bg.png"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1/bg.png"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1/bg.png"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15/bg.png" TargetMode="External" /><Relationship Id="rId582" Type="http://schemas.openxmlformats.org/officeDocument/2006/relationships/hyperlink" Target="http://abs.twimg.com/images/themes/theme2/bg.gif" TargetMode="External" /><Relationship Id="rId583" Type="http://schemas.openxmlformats.org/officeDocument/2006/relationships/hyperlink" Target="http://abs.twimg.com/images/themes/theme14/bg.gif" TargetMode="External" /><Relationship Id="rId584" Type="http://schemas.openxmlformats.org/officeDocument/2006/relationships/hyperlink" Target="http://abs.twimg.com/images/themes/theme1/bg.png" TargetMode="External" /><Relationship Id="rId585" Type="http://schemas.openxmlformats.org/officeDocument/2006/relationships/hyperlink" Target="http://abs.twimg.com/images/themes/theme14/bg.gif" TargetMode="External" /><Relationship Id="rId586" Type="http://schemas.openxmlformats.org/officeDocument/2006/relationships/hyperlink" Target="http://abs.twimg.com/images/themes/theme1/bg.png" TargetMode="External" /><Relationship Id="rId587" Type="http://schemas.openxmlformats.org/officeDocument/2006/relationships/hyperlink" Target="http://abs.twimg.com/images/themes/theme1/bg.png"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bg.png"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0/bg.gif"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0/bg.gif" TargetMode="External" /><Relationship Id="rId595" Type="http://schemas.openxmlformats.org/officeDocument/2006/relationships/hyperlink" Target="http://abs.twimg.com/images/themes/theme3/bg.gif"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abs.twimg.com/images/themes/theme8/bg.gif" TargetMode="External" /><Relationship Id="rId599" Type="http://schemas.openxmlformats.org/officeDocument/2006/relationships/hyperlink" Target="http://abs.twimg.com/images/themes/theme9/bg.gif"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2/bg.gif" TargetMode="External" /><Relationship Id="rId604" Type="http://schemas.openxmlformats.org/officeDocument/2006/relationships/hyperlink" Target="http://abs.twimg.com/images/themes/theme2/bg.gif" TargetMode="External" /><Relationship Id="rId605" Type="http://schemas.openxmlformats.org/officeDocument/2006/relationships/hyperlink" Target="http://abs.twimg.com/images/themes/theme15/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8/bg.gif"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4/bg.gif" TargetMode="External" /><Relationship Id="rId611" Type="http://schemas.openxmlformats.org/officeDocument/2006/relationships/hyperlink" Target="http://abs.twimg.com/images/themes/theme1/bg.png" TargetMode="External" /><Relationship Id="rId612" Type="http://schemas.openxmlformats.org/officeDocument/2006/relationships/hyperlink" Target="http://abs.twimg.com/images/themes/theme14/bg.gif" TargetMode="External" /><Relationship Id="rId613" Type="http://schemas.openxmlformats.org/officeDocument/2006/relationships/hyperlink" Target="http://pbs.twimg.com/profile_images/822856694590009349/yMznDuA3_normal.jpg" TargetMode="External" /><Relationship Id="rId614" Type="http://schemas.openxmlformats.org/officeDocument/2006/relationships/hyperlink" Target="http://pbs.twimg.com/profile_images/857329142613688321/HYupqA_P_normal.jpg" TargetMode="External" /><Relationship Id="rId615" Type="http://schemas.openxmlformats.org/officeDocument/2006/relationships/hyperlink" Target="http://pbs.twimg.com/profile_images/819361864794730496/Za3gY7X0_normal.jpg" TargetMode="External" /><Relationship Id="rId616" Type="http://schemas.openxmlformats.org/officeDocument/2006/relationships/hyperlink" Target="http://pbs.twimg.com/profile_images/1186848416644493317/sfDcTbB0_normal.jpg" TargetMode="External" /><Relationship Id="rId617" Type="http://schemas.openxmlformats.org/officeDocument/2006/relationships/hyperlink" Target="http://pbs.twimg.com/profile_images/672284754499076097/0GfLtvGS_normal.jpg" TargetMode="External" /><Relationship Id="rId618" Type="http://schemas.openxmlformats.org/officeDocument/2006/relationships/hyperlink" Target="http://pbs.twimg.com/profile_images/716050975337889792/1DB7DKl1_normal.jpg" TargetMode="External" /><Relationship Id="rId619" Type="http://schemas.openxmlformats.org/officeDocument/2006/relationships/hyperlink" Target="http://pbs.twimg.com/profile_images/1059888693945630720/yex0Gcbi_normal.jpg" TargetMode="External" /><Relationship Id="rId620" Type="http://schemas.openxmlformats.org/officeDocument/2006/relationships/hyperlink" Target="http://pbs.twimg.com/profile_images/831214346361507841/3F9Abca8_normal.jpg" TargetMode="External" /><Relationship Id="rId621" Type="http://schemas.openxmlformats.org/officeDocument/2006/relationships/hyperlink" Target="http://pbs.twimg.com/profile_images/1164317021884096513/3c2haRRg_normal.jpg" TargetMode="External" /><Relationship Id="rId622" Type="http://schemas.openxmlformats.org/officeDocument/2006/relationships/hyperlink" Target="http://pbs.twimg.com/profile_images/1093566535862345728/E5KN4ZFo_normal.jpg" TargetMode="External" /><Relationship Id="rId623" Type="http://schemas.openxmlformats.org/officeDocument/2006/relationships/hyperlink" Target="http://abs.twimg.com/sticky/default_profile_images/default_profile_normal.png" TargetMode="External" /><Relationship Id="rId624" Type="http://schemas.openxmlformats.org/officeDocument/2006/relationships/hyperlink" Target="http://pbs.twimg.com/profile_images/1115415865766359040/eNhcvK13_normal.jpg" TargetMode="External" /><Relationship Id="rId625" Type="http://schemas.openxmlformats.org/officeDocument/2006/relationships/hyperlink" Target="http://pbs.twimg.com/profile_images/2828785203/a097d038f964b0a6125a95c0a0e8ff7d_normal.jpeg" TargetMode="External" /><Relationship Id="rId626" Type="http://schemas.openxmlformats.org/officeDocument/2006/relationships/hyperlink" Target="http://pbs.twimg.com/profile_images/822547732376207360/5g0FC8XX_normal.jpg" TargetMode="External" /><Relationship Id="rId627" Type="http://schemas.openxmlformats.org/officeDocument/2006/relationships/hyperlink" Target="http://pbs.twimg.com/profile_images/1119017262776770560/b0ghKk2c_normal.png" TargetMode="External" /><Relationship Id="rId628" Type="http://schemas.openxmlformats.org/officeDocument/2006/relationships/hyperlink" Target="http://pbs.twimg.com/profile_images/1107772679711535106/ttA9bBFQ_normal.jpg" TargetMode="External" /><Relationship Id="rId629" Type="http://schemas.openxmlformats.org/officeDocument/2006/relationships/hyperlink" Target="http://pbs.twimg.com/profile_images/1174373766631215105/Ftdo_ouW_normal.png" TargetMode="External" /><Relationship Id="rId630" Type="http://schemas.openxmlformats.org/officeDocument/2006/relationships/hyperlink" Target="http://pbs.twimg.com/profile_images/1100843594997362688/JR-W-Xo-_normal.png" TargetMode="External" /><Relationship Id="rId631" Type="http://schemas.openxmlformats.org/officeDocument/2006/relationships/hyperlink" Target="http://pbs.twimg.com/profile_images/1006571501808545792/w3qp1SIZ_normal.jpg" TargetMode="External" /><Relationship Id="rId632" Type="http://schemas.openxmlformats.org/officeDocument/2006/relationships/hyperlink" Target="http://pbs.twimg.com/profile_images/1134913029794074624/yp9yD4p1_normal.jpg" TargetMode="External" /><Relationship Id="rId633" Type="http://schemas.openxmlformats.org/officeDocument/2006/relationships/hyperlink" Target="http://pbs.twimg.com/profile_images/1101232968234725376/KP_fvxSx_normal.jpg" TargetMode="External" /><Relationship Id="rId634" Type="http://schemas.openxmlformats.org/officeDocument/2006/relationships/hyperlink" Target="http://pbs.twimg.com/profile_images/3609239569/003061952dcf9690f762157a0740eb96_normal.png" TargetMode="External" /><Relationship Id="rId635" Type="http://schemas.openxmlformats.org/officeDocument/2006/relationships/hyperlink" Target="http://pbs.twimg.com/profile_images/1130989388249255936/RTUjm-p__normal.jpg" TargetMode="External" /><Relationship Id="rId636" Type="http://schemas.openxmlformats.org/officeDocument/2006/relationships/hyperlink" Target="http://pbs.twimg.com/profile_images/3399321557/b2a4ed707655c4b396094d4de0afe341_normal.jpeg" TargetMode="External" /><Relationship Id="rId637" Type="http://schemas.openxmlformats.org/officeDocument/2006/relationships/hyperlink" Target="http://pbs.twimg.com/profile_images/1100092996668645376/VSYHIif1_normal.jpg" TargetMode="External" /><Relationship Id="rId638" Type="http://schemas.openxmlformats.org/officeDocument/2006/relationships/hyperlink" Target="http://pbs.twimg.com/profile_images/783445386375507969/nTv88w7E_normal.jpg" TargetMode="External" /><Relationship Id="rId639" Type="http://schemas.openxmlformats.org/officeDocument/2006/relationships/hyperlink" Target="http://pbs.twimg.com/profile_images/909005228778725376/-j_kpowy_normal.jpg" TargetMode="External" /><Relationship Id="rId640" Type="http://schemas.openxmlformats.org/officeDocument/2006/relationships/hyperlink" Target="http://pbs.twimg.com/profile_images/1017767367366119424/upt4a2te_normal.jpg" TargetMode="External" /><Relationship Id="rId641" Type="http://schemas.openxmlformats.org/officeDocument/2006/relationships/hyperlink" Target="http://pbs.twimg.com/profile_images/1097820307388334080/9ddg5F6v_normal.png" TargetMode="External" /><Relationship Id="rId642" Type="http://schemas.openxmlformats.org/officeDocument/2006/relationships/hyperlink" Target="http://pbs.twimg.com/profile_images/1139367073275154433/NkAhkodf_normal.jpg" TargetMode="External" /><Relationship Id="rId643" Type="http://schemas.openxmlformats.org/officeDocument/2006/relationships/hyperlink" Target="http://pbs.twimg.com/profile_images/854151673366724608/fawGHaX4_normal.jpg" TargetMode="External" /><Relationship Id="rId644" Type="http://schemas.openxmlformats.org/officeDocument/2006/relationships/hyperlink" Target="http://pbs.twimg.com/profile_images/1157723455350956032/CiUhZbPv_normal.jp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pbs.twimg.com/profile_images/500459292781449216/yhdYeWHt_normal.jpeg" TargetMode="External" /><Relationship Id="rId647" Type="http://schemas.openxmlformats.org/officeDocument/2006/relationships/hyperlink" Target="http://pbs.twimg.com/profile_images/607981569916026881/roZR_wmK_normal.jpg" TargetMode="External" /><Relationship Id="rId648" Type="http://schemas.openxmlformats.org/officeDocument/2006/relationships/hyperlink" Target="http://pbs.twimg.com/profile_images/924417146087661569/ATGRFouc_normal.jpg" TargetMode="External" /><Relationship Id="rId649" Type="http://schemas.openxmlformats.org/officeDocument/2006/relationships/hyperlink" Target="http://pbs.twimg.com/profile_images/669288095695503360/8zA-lM8h_normal.jpg" TargetMode="External" /><Relationship Id="rId650" Type="http://schemas.openxmlformats.org/officeDocument/2006/relationships/hyperlink" Target="http://pbs.twimg.com/profile_images/453016282103697408/4iPxSgEa_normal.jpeg" TargetMode="External" /><Relationship Id="rId651" Type="http://schemas.openxmlformats.org/officeDocument/2006/relationships/hyperlink" Target="http://pbs.twimg.com/profile_images/1166376226287538177/bZGZXeIi_normal.jpg" TargetMode="External" /><Relationship Id="rId652" Type="http://schemas.openxmlformats.org/officeDocument/2006/relationships/hyperlink" Target="http://pbs.twimg.com/profile_images/1766568555/85026208_l_normal.jpg" TargetMode="External" /><Relationship Id="rId653" Type="http://schemas.openxmlformats.org/officeDocument/2006/relationships/hyperlink" Target="http://abs.twimg.com/sticky/default_profile_images/default_profile_normal.png" TargetMode="External" /><Relationship Id="rId654" Type="http://schemas.openxmlformats.org/officeDocument/2006/relationships/hyperlink" Target="http://pbs.twimg.com/profile_images/1169032807181692928/CI3jtDse_normal.jpg" TargetMode="External" /><Relationship Id="rId655" Type="http://schemas.openxmlformats.org/officeDocument/2006/relationships/hyperlink" Target="http://pbs.twimg.com/profile_images/976950999653924865/pVnzE4fG_normal.jpg" TargetMode="External" /><Relationship Id="rId656" Type="http://schemas.openxmlformats.org/officeDocument/2006/relationships/hyperlink" Target="http://pbs.twimg.com/profile_images/1164495333533081600/0t-n7quc_normal.jpg" TargetMode="External" /><Relationship Id="rId657" Type="http://schemas.openxmlformats.org/officeDocument/2006/relationships/hyperlink" Target="http://pbs.twimg.com/profile_images/905504442488938497/5Z_WPFNV_normal.jpg" TargetMode="External" /><Relationship Id="rId658" Type="http://schemas.openxmlformats.org/officeDocument/2006/relationships/hyperlink" Target="http://pbs.twimg.com/profile_images/1175269002693742592/C5B5bvQ0_normal.jpg" TargetMode="External" /><Relationship Id="rId659" Type="http://schemas.openxmlformats.org/officeDocument/2006/relationships/hyperlink" Target="http://pbs.twimg.com/profile_images/1190698425253289985/jIXqQQFl_normal.jpg" TargetMode="External" /><Relationship Id="rId660" Type="http://schemas.openxmlformats.org/officeDocument/2006/relationships/hyperlink" Target="http://pbs.twimg.com/profile_images/1039160444429058049/0tJlW8p4_normal.jpg" TargetMode="External" /><Relationship Id="rId661" Type="http://schemas.openxmlformats.org/officeDocument/2006/relationships/hyperlink" Target="http://pbs.twimg.com/profile_images/1080980351063740416/0vhe7oRk_normal.jpg" TargetMode="External" /><Relationship Id="rId662" Type="http://schemas.openxmlformats.org/officeDocument/2006/relationships/hyperlink" Target="http://pbs.twimg.com/profile_images/1181870976214142976/VH1q31rC_normal.jpg" TargetMode="External" /><Relationship Id="rId663" Type="http://schemas.openxmlformats.org/officeDocument/2006/relationships/hyperlink" Target="http://pbs.twimg.com/profile_images/1174211172301758464/_hi0uvmz_normal.jpg" TargetMode="External" /><Relationship Id="rId664" Type="http://schemas.openxmlformats.org/officeDocument/2006/relationships/hyperlink" Target="http://pbs.twimg.com/profile_images/1138934260532989952/4Spl0Jsf_normal.jpg" TargetMode="External" /><Relationship Id="rId665" Type="http://schemas.openxmlformats.org/officeDocument/2006/relationships/hyperlink" Target="http://pbs.twimg.com/profile_images/1146066544134221824/34e2jQRf_normal.png" TargetMode="External" /><Relationship Id="rId666" Type="http://schemas.openxmlformats.org/officeDocument/2006/relationships/hyperlink" Target="http://pbs.twimg.com/profile_images/1001850060257325057/R2IT2ZD5_normal.jpg" TargetMode="External" /><Relationship Id="rId667" Type="http://schemas.openxmlformats.org/officeDocument/2006/relationships/hyperlink" Target="http://pbs.twimg.com/profile_images/1175871007468507137/5LOoa71T_normal.jpg" TargetMode="External" /><Relationship Id="rId668" Type="http://schemas.openxmlformats.org/officeDocument/2006/relationships/hyperlink" Target="http://pbs.twimg.com/profile_images/753400792846110723/nbTRCuVh_normal.jpg" TargetMode="External" /><Relationship Id="rId669" Type="http://schemas.openxmlformats.org/officeDocument/2006/relationships/hyperlink" Target="http://pbs.twimg.com/profile_images/1126289618746335237/cJ21G0p3_normal.jpg" TargetMode="External" /><Relationship Id="rId670" Type="http://schemas.openxmlformats.org/officeDocument/2006/relationships/hyperlink" Target="http://pbs.twimg.com/profile_images/1187433279537983490/VU9HDc3x_normal.jpg" TargetMode="External" /><Relationship Id="rId671" Type="http://schemas.openxmlformats.org/officeDocument/2006/relationships/hyperlink" Target="http://abs.twimg.com/sticky/default_profile_images/default_profile_normal.png" TargetMode="External" /><Relationship Id="rId672" Type="http://schemas.openxmlformats.org/officeDocument/2006/relationships/hyperlink" Target="http://pbs.twimg.com/profile_images/1037468592571338752/5EchBg9V_normal.jpg" TargetMode="External" /><Relationship Id="rId673" Type="http://schemas.openxmlformats.org/officeDocument/2006/relationships/hyperlink" Target="http://pbs.twimg.com/profile_images/788832735196434432/UizNxq9Q_normal.jpg" TargetMode="External" /><Relationship Id="rId674" Type="http://schemas.openxmlformats.org/officeDocument/2006/relationships/hyperlink" Target="http://pbs.twimg.com/profile_images/996126487513198592/BEL9dbL4_normal.jpg" TargetMode="External" /><Relationship Id="rId675" Type="http://schemas.openxmlformats.org/officeDocument/2006/relationships/hyperlink" Target="http://pbs.twimg.com/profile_images/1190138069481078787/h76mxLai_normal.jpg" TargetMode="External" /><Relationship Id="rId676" Type="http://schemas.openxmlformats.org/officeDocument/2006/relationships/hyperlink" Target="http://pbs.twimg.com/profile_images/1116723482115620864/BcBrarCy_normal.jpg" TargetMode="External" /><Relationship Id="rId677" Type="http://schemas.openxmlformats.org/officeDocument/2006/relationships/hyperlink" Target="http://pbs.twimg.com/profile_images/1088863993177853952/7SbNPaSy_normal.jpg" TargetMode="External" /><Relationship Id="rId678" Type="http://schemas.openxmlformats.org/officeDocument/2006/relationships/hyperlink" Target="http://pbs.twimg.com/profile_images/1171070963628290048/yjfWpF_h_normal.jpg" TargetMode="External" /><Relationship Id="rId679" Type="http://schemas.openxmlformats.org/officeDocument/2006/relationships/hyperlink" Target="http://pbs.twimg.com/profile_images/1058102081351892992/B99wCX0__normal.jpg" TargetMode="External" /><Relationship Id="rId680" Type="http://schemas.openxmlformats.org/officeDocument/2006/relationships/hyperlink" Target="http://pbs.twimg.com/profile_images/1187763345463664640/9zx1_Ve5_normal.jpg" TargetMode="External" /><Relationship Id="rId681" Type="http://schemas.openxmlformats.org/officeDocument/2006/relationships/hyperlink" Target="http://pbs.twimg.com/profile_images/1169253089129443329/VxbOUvvi_normal.jpg" TargetMode="External" /><Relationship Id="rId682" Type="http://schemas.openxmlformats.org/officeDocument/2006/relationships/hyperlink" Target="http://pbs.twimg.com/profile_images/1174827865948528640/ogPqf9CH_normal.jpg" TargetMode="External" /><Relationship Id="rId683" Type="http://schemas.openxmlformats.org/officeDocument/2006/relationships/hyperlink" Target="http://pbs.twimg.com/profile_images/1153789591377178631/OH1cWd8i_normal.jpg" TargetMode="External" /><Relationship Id="rId684" Type="http://schemas.openxmlformats.org/officeDocument/2006/relationships/hyperlink" Target="http://pbs.twimg.com/profile_images/1137691367084191744/TTFSryGe_normal.png" TargetMode="External" /><Relationship Id="rId685" Type="http://schemas.openxmlformats.org/officeDocument/2006/relationships/hyperlink" Target="http://pbs.twimg.com/profile_images/902993749600604166/ialVhNtt_normal.jpg" TargetMode="External" /><Relationship Id="rId686" Type="http://schemas.openxmlformats.org/officeDocument/2006/relationships/hyperlink" Target="http://pbs.twimg.com/profile_images/1162875131896717312/pPcTZn06_normal.jpg" TargetMode="External" /><Relationship Id="rId687" Type="http://schemas.openxmlformats.org/officeDocument/2006/relationships/hyperlink" Target="http://pbs.twimg.com/profile_images/1190212673717358595/NyVWWXdt_normal.jpg" TargetMode="External" /><Relationship Id="rId688" Type="http://schemas.openxmlformats.org/officeDocument/2006/relationships/hyperlink" Target="http://pbs.twimg.com/profile_images/1156431666925019136/RIZM078y_normal.jpg" TargetMode="External" /><Relationship Id="rId689" Type="http://schemas.openxmlformats.org/officeDocument/2006/relationships/hyperlink" Target="http://pbs.twimg.com/profile_images/1156885689356738560/qqs83LRt_normal.jpg" TargetMode="External" /><Relationship Id="rId690" Type="http://schemas.openxmlformats.org/officeDocument/2006/relationships/hyperlink" Target="http://pbs.twimg.com/profile_images/1171578713835745282/00qV4KLk_normal.jpg" TargetMode="External" /><Relationship Id="rId691" Type="http://schemas.openxmlformats.org/officeDocument/2006/relationships/hyperlink" Target="http://pbs.twimg.com/profile_images/1652704477/2994azNj_normal" TargetMode="External" /><Relationship Id="rId692" Type="http://schemas.openxmlformats.org/officeDocument/2006/relationships/hyperlink" Target="http://pbs.twimg.com/profile_images/1183027608944041985/BjFs7dWo_normal.jpg" TargetMode="External" /><Relationship Id="rId693" Type="http://schemas.openxmlformats.org/officeDocument/2006/relationships/hyperlink" Target="http://pbs.twimg.com/profile_images/1140179537415700480/bJ2hml60_normal.jpg" TargetMode="External" /><Relationship Id="rId694" Type="http://schemas.openxmlformats.org/officeDocument/2006/relationships/hyperlink" Target="http://pbs.twimg.com/profile_images/1190653490080694273/FqZXFbnS_normal.jpg" TargetMode="External" /><Relationship Id="rId695" Type="http://schemas.openxmlformats.org/officeDocument/2006/relationships/hyperlink" Target="http://pbs.twimg.com/profile_images/1166389210393317377/AHSN27mD_normal.jpg" TargetMode="External" /><Relationship Id="rId696" Type="http://schemas.openxmlformats.org/officeDocument/2006/relationships/hyperlink" Target="http://pbs.twimg.com/profile_images/1187786461015355394/iOyESBMV_normal.png" TargetMode="External" /><Relationship Id="rId697" Type="http://schemas.openxmlformats.org/officeDocument/2006/relationships/hyperlink" Target="http://pbs.twimg.com/profile_images/1175107556274049024/xaWBQvFX_normal.jpg" TargetMode="External" /><Relationship Id="rId698" Type="http://schemas.openxmlformats.org/officeDocument/2006/relationships/hyperlink" Target="http://pbs.twimg.com/profile_images/950551159470661632/I48dnx-9_normal.jpg" TargetMode="External" /><Relationship Id="rId699" Type="http://schemas.openxmlformats.org/officeDocument/2006/relationships/hyperlink" Target="http://abs.twimg.com/sticky/default_profile_images/default_profile_normal.png" TargetMode="External" /><Relationship Id="rId700" Type="http://schemas.openxmlformats.org/officeDocument/2006/relationships/hyperlink" Target="http://pbs.twimg.com/profile_images/1176981360000585729/FWyhvZ3s_normal.jpg" TargetMode="External" /><Relationship Id="rId701" Type="http://schemas.openxmlformats.org/officeDocument/2006/relationships/hyperlink" Target="http://pbs.twimg.com/profile_images/1149597815846268928/oNGDc5Rz_normal.jpg" TargetMode="External" /><Relationship Id="rId702" Type="http://schemas.openxmlformats.org/officeDocument/2006/relationships/hyperlink" Target="http://pbs.twimg.com/profile_images/458963836599427073/u4XCRSyB_normal.jpeg" TargetMode="External" /><Relationship Id="rId703" Type="http://schemas.openxmlformats.org/officeDocument/2006/relationships/hyperlink" Target="http://pbs.twimg.com/profile_images/1175545826443051008/hilgvbXu_normal.jpg" TargetMode="External" /><Relationship Id="rId704" Type="http://schemas.openxmlformats.org/officeDocument/2006/relationships/hyperlink" Target="http://pbs.twimg.com/profile_images/1150774019425222656/DpD1UrHk_normal.jpg" TargetMode="External" /><Relationship Id="rId705" Type="http://schemas.openxmlformats.org/officeDocument/2006/relationships/hyperlink" Target="http://pbs.twimg.com/profile_images/1116050067809558533/j5zAKX-P_normal.jpg" TargetMode="External" /><Relationship Id="rId706" Type="http://schemas.openxmlformats.org/officeDocument/2006/relationships/hyperlink" Target="http://pbs.twimg.com/profile_images/1116530770393354240/f46L2-cG_normal.jpg" TargetMode="External" /><Relationship Id="rId707" Type="http://schemas.openxmlformats.org/officeDocument/2006/relationships/hyperlink" Target="http://pbs.twimg.com/profile_images/1191339508484186112/Rx2qNZ0r_normal.jpg" TargetMode="External" /><Relationship Id="rId708" Type="http://schemas.openxmlformats.org/officeDocument/2006/relationships/hyperlink" Target="http://pbs.twimg.com/profile_images/1151702922801143808/yCpupRup_normal.jpg" TargetMode="External" /><Relationship Id="rId709" Type="http://schemas.openxmlformats.org/officeDocument/2006/relationships/hyperlink" Target="http://pbs.twimg.com/profile_images/1116171289901690880/6IyPn8y5_normal.jpg" TargetMode="External" /><Relationship Id="rId710" Type="http://schemas.openxmlformats.org/officeDocument/2006/relationships/hyperlink" Target="http://pbs.twimg.com/profile_images/1140474088873320448/DSbcGAiB_normal.jpg" TargetMode="External" /><Relationship Id="rId711" Type="http://schemas.openxmlformats.org/officeDocument/2006/relationships/hyperlink" Target="http://pbs.twimg.com/profile_images/1154876271513538560/y1LuGOYm_normal.jpg" TargetMode="External" /><Relationship Id="rId712" Type="http://schemas.openxmlformats.org/officeDocument/2006/relationships/hyperlink" Target="http://pbs.twimg.com/profile_images/1159628875183337472/58CAz46W_normal.jpg" TargetMode="External" /><Relationship Id="rId713" Type="http://schemas.openxmlformats.org/officeDocument/2006/relationships/hyperlink" Target="http://pbs.twimg.com/profile_images/923549065983549442/oRodfGAz_normal.jpg" TargetMode="External" /><Relationship Id="rId714" Type="http://schemas.openxmlformats.org/officeDocument/2006/relationships/hyperlink" Target="http://pbs.twimg.com/profile_images/1059168417440129024/dEhfCvkQ_normal.jpg" TargetMode="External" /><Relationship Id="rId715" Type="http://schemas.openxmlformats.org/officeDocument/2006/relationships/hyperlink" Target="http://pbs.twimg.com/profile_images/3212295890/8a2c15a8ba9882379aa3e8fe733e9081_normal.jpeg" TargetMode="External" /><Relationship Id="rId716" Type="http://schemas.openxmlformats.org/officeDocument/2006/relationships/hyperlink" Target="http://pbs.twimg.com/profile_images/648710640748511232/EwDFBVaZ_normal.jpg" TargetMode="External" /><Relationship Id="rId717" Type="http://schemas.openxmlformats.org/officeDocument/2006/relationships/hyperlink" Target="http://pbs.twimg.com/profile_images/946233014824128513/ShS2eo8B_normal.jpg" TargetMode="External" /><Relationship Id="rId718" Type="http://schemas.openxmlformats.org/officeDocument/2006/relationships/hyperlink" Target="http://pbs.twimg.com/profile_images/858099397489504256/b-9OyRkq_normal.jpg" TargetMode="External" /><Relationship Id="rId719" Type="http://schemas.openxmlformats.org/officeDocument/2006/relationships/hyperlink" Target="http://pbs.twimg.com/profile_images/1162783907999338499/phn5DuvT_normal.jpg" TargetMode="External" /><Relationship Id="rId720" Type="http://schemas.openxmlformats.org/officeDocument/2006/relationships/hyperlink" Target="http://pbs.twimg.com/profile_images/1174193840716156933/DSZkBOHc_normal.jpg" TargetMode="External" /><Relationship Id="rId721" Type="http://schemas.openxmlformats.org/officeDocument/2006/relationships/hyperlink" Target="http://pbs.twimg.com/profile_images/940366704760246272/ugFeMIrS_normal.jpg" TargetMode="External" /><Relationship Id="rId722" Type="http://schemas.openxmlformats.org/officeDocument/2006/relationships/hyperlink" Target="http://pbs.twimg.com/profile_images/1110148208334782464/2iW3BZxF_normal.jpg" TargetMode="External" /><Relationship Id="rId723" Type="http://schemas.openxmlformats.org/officeDocument/2006/relationships/hyperlink" Target="http://pbs.twimg.com/profile_images/1177046210944917509/_KKOuYas_normal.jpg" TargetMode="External" /><Relationship Id="rId724" Type="http://schemas.openxmlformats.org/officeDocument/2006/relationships/hyperlink" Target="http://pbs.twimg.com/profile_images/1073818435757400064/rTcYNz6T_normal.jpg" TargetMode="External" /><Relationship Id="rId725" Type="http://schemas.openxmlformats.org/officeDocument/2006/relationships/hyperlink" Target="http://pbs.twimg.com/profile_images/676096406172471296/ikGNYDMz_normal.jpg" TargetMode="External" /><Relationship Id="rId726" Type="http://schemas.openxmlformats.org/officeDocument/2006/relationships/hyperlink" Target="http://pbs.twimg.com/profile_images/1177607987189301248/PKnkVqtU_normal.jpg" TargetMode="External" /><Relationship Id="rId727" Type="http://schemas.openxmlformats.org/officeDocument/2006/relationships/hyperlink" Target="http://pbs.twimg.com/profile_images/1177492658526142464/tBMSxoCR_normal.jpg" TargetMode="External" /><Relationship Id="rId728" Type="http://schemas.openxmlformats.org/officeDocument/2006/relationships/hyperlink" Target="http://pbs.twimg.com/profile_images/1103522481992880130/jlOkrY7t_normal.jpg" TargetMode="External" /><Relationship Id="rId729" Type="http://schemas.openxmlformats.org/officeDocument/2006/relationships/hyperlink" Target="http://pbs.twimg.com/profile_images/1157667540417548289/qMSJ55qG_normal.jpg" TargetMode="External" /><Relationship Id="rId730" Type="http://schemas.openxmlformats.org/officeDocument/2006/relationships/hyperlink" Target="http://pbs.twimg.com/profile_images/1181791696830390272/Sv8wOGjP_normal.jpg" TargetMode="External" /><Relationship Id="rId731" Type="http://schemas.openxmlformats.org/officeDocument/2006/relationships/hyperlink" Target="http://pbs.twimg.com/profile_images/111482472/I_just_Jizzed_in_My_Pants_normal.jpg" TargetMode="External" /><Relationship Id="rId732" Type="http://schemas.openxmlformats.org/officeDocument/2006/relationships/hyperlink" Target="http://pbs.twimg.com/profile_images/1006707726523617281/lnbpwGNP_normal.jpg" TargetMode="External" /><Relationship Id="rId733" Type="http://schemas.openxmlformats.org/officeDocument/2006/relationships/hyperlink" Target="http://pbs.twimg.com/profile_images/1009126526200270851/GjTUhPQx_normal.jpg" TargetMode="External" /><Relationship Id="rId734" Type="http://schemas.openxmlformats.org/officeDocument/2006/relationships/hyperlink" Target="http://abs.twimg.com/sticky/default_profile_images/default_profile_normal.png" TargetMode="External" /><Relationship Id="rId735" Type="http://schemas.openxmlformats.org/officeDocument/2006/relationships/hyperlink" Target="http://pbs.twimg.com/profile_images/1009409822784217089/VDZdBZ3x_normal.jpg" TargetMode="External" /><Relationship Id="rId736" Type="http://schemas.openxmlformats.org/officeDocument/2006/relationships/hyperlink" Target="http://pbs.twimg.com/profile_images/1042950830524121088/FLJBOOeB_normal.jpg" TargetMode="External" /><Relationship Id="rId737" Type="http://schemas.openxmlformats.org/officeDocument/2006/relationships/hyperlink" Target="http://pbs.twimg.com/profile_images/1183906353590558720/FomiZ6Zs_normal.jpg" TargetMode="External" /><Relationship Id="rId738" Type="http://schemas.openxmlformats.org/officeDocument/2006/relationships/hyperlink" Target="http://pbs.twimg.com/profile_images/785966656543596544/Zvkc9aNh_normal.jpg" TargetMode="External" /><Relationship Id="rId739" Type="http://schemas.openxmlformats.org/officeDocument/2006/relationships/hyperlink" Target="http://pbs.twimg.com/profile_images/1178883203043643393/lDJj10t__normal.jpg" TargetMode="External" /><Relationship Id="rId740" Type="http://schemas.openxmlformats.org/officeDocument/2006/relationships/hyperlink" Target="http://pbs.twimg.com/profile_images/1185514091214970880/F0dSyc_i_normal.jpg" TargetMode="External" /><Relationship Id="rId741" Type="http://schemas.openxmlformats.org/officeDocument/2006/relationships/hyperlink" Target="http://pbs.twimg.com/profile_images/1181141519018991616/jrSCVxPN_normal.jpg" TargetMode="External" /><Relationship Id="rId742" Type="http://schemas.openxmlformats.org/officeDocument/2006/relationships/hyperlink" Target="http://pbs.twimg.com/profile_images/954451857044398081/xkfP6faI_normal.jpg" TargetMode="External" /><Relationship Id="rId743" Type="http://schemas.openxmlformats.org/officeDocument/2006/relationships/hyperlink" Target="http://pbs.twimg.com/profile_images/835643103293943809/zlP0oqUi_normal.jpg" TargetMode="External" /><Relationship Id="rId744" Type="http://schemas.openxmlformats.org/officeDocument/2006/relationships/hyperlink" Target="http://pbs.twimg.com/profile_images/1139398254544556032/iVfX-pUx_normal.jpg" TargetMode="External" /><Relationship Id="rId745" Type="http://schemas.openxmlformats.org/officeDocument/2006/relationships/hyperlink" Target="http://pbs.twimg.com/profile_images/1164933254975283200/tuiNWPrZ_normal.jpg" TargetMode="External" /><Relationship Id="rId746" Type="http://schemas.openxmlformats.org/officeDocument/2006/relationships/hyperlink" Target="http://pbs.twimg.com/profile_images/1065018289884061697/DWnQPjOy_normal.jpg" TargetMode="External" /><Relationship Id="rId747" Type="http://schemas.openxmlformats.org/officeDocument/2006/relationships/hyperlink" Target="http://pbs.twimg.com/profile_images/1183230651455234048/k_5GQ7cB_normal.jpg" TargetMode="External" /><Relationship Id="rId748" Type="http://schemas.openxmlformats.org/officeDocument/2006/relationships/hyperlink" Target="http://pbs.twimg.com/profile_images/1153017875415752704/3QpgC4YA_normal.jpg" TargetMode="External" /><Relationship Id="rId749" Type="http://schemas.openxmlformats.org/officeDocument/2006/relationships/hyperlink" Target="http://pbs.twimg.com/profile_images/1192915447479504897/mjFTem0l_normal.jpg" TargetMode="External" /><Relationship Id="rId750" Type="http://schemas.openxmlformats.org/officeDocument/2006/relationships/hyperlink" Target="http://pbs.twimg.com/profile_images/1172721075609686016/mJBaquy7_normal.jpg" TargetMode="External" /><Relationship Id="rId751" Type="http://schemas.openxmlformats.org/officeDocument/2006/relationships/hyperlink" Target="http://pbs.twimg.com/profile_images/1038623677598904320/a9GZEEBN_normal.jpg" TargetMode="External" /><Relationship Id="rId752" Type="http://schemas.openxmlformats.org/officeDocument/2006/relationships/hyperlink" Target="http://pbs.twimg.com/profile_images/1174303038909140993/MsebXomS_normal.jpg" TargetMode="External" /><Relationship Id="rId753" Type="http://schemas.openxmlformats.org/officeDocument/2006/relationships/hyperlink" Target="http://pbs.twimg.com/profile_images/936120513566527488/rSTsAXex_normal.jpg" TargetMode="External" /><Relationship Id="rId754" Type="http://schemas.openxmlformats.org/officeDocument/2006/relationships/hyperlink" Target="http://pbs.twimg.com/profile_images/1135024741608112132/QOdFvHG8_normal.jpg" TargetMode="External" /><Relationship Id="rId755" Type="http://schemas.openxmlformats.org/officeDocument/2006/relationships/hyperlink" Target="http://pbs.twimg.com/profile_images/1130266308904308736/1J2iSxYR_normal.jpg" TargetMode="External" /><Relationship Id="rId756" Type="http://schemas.openxmlformats.org/officeDocument/2006/relationships/hyperlink" Target="http://pbs.twimg.com/profile_images/1190261821283930112/_wxapkQb_normal.jpg" TargetMode="External" /><Relationship Id="rId757" Type="http://schemas.openxmlformats.org/officeDocument/2006/relationships/hyperlink" Target="http://pbs.twimg.com/profile_images/1187529028938289152/EYCBSCWR_normal.jpg" TargetMode="External" /><Relationship Id="rId758" Type="http://schemas.openxmlformats.org/officeDocument/2006/relationships/hyperlink" Target="http://pbs.twimg.com/profile_images/1140210583477686273/hhAnQDRd_normal.jpg" TargetMode="External" /><Relationship Id="rId759" Type="http://schemas.openxmlformats.org/officeDocument/2006/relationships/hyperlink" Target="http://pbs.twimg.com/profile_images/1178061291266674688/RNz9JSm2_normal.jpg" TargetMode="External" /><Relationship Id="rId760" Type="http://schemas.openxmlformats.org/officeDocument/2006/relationships/hyperlink" Target="http://pbs.twimg.com/profile_images/1121059037238448130/uBQjrQNG_normal.jpg" TargetMode="External" /><Relationship Id="rId761" Type="http://schemas.openxmlformats.org/officeDocument/2006/relationships/hyperlink" Target="http://pbs.twimg.com/profile_images/195454480/Jorge_normal.jpg" TargetMode="External" /><Relationship Id="rId762" Type="http://schemas.openxmlformats.org/officeDocument/2006/relationships/hyperlink" Target="http://pbs.twimg.com/profile_images/1179016408040005632/5LafgLR4_normal.jpg" TargetMode="External" /><Relationship Id="rId763" Type="http://schemas.openxmlformats.org/officeDocument/2006/relationships/hyperlink" Target="http://pbs.twimg.com/profile_images/973571146649079810/Fl3R7_7F_normal.jpg" TargetMode="External" /><Relationship Id="rId764" Type="http://schemas.openxmlformats.org/officeDocument/2006/relationships/hyperlink" Target="http://pbs.twimg.com/profile_images/672036189273120768/4_Esv2H4_normal.jpg" TargetMode="External" /><Relationship Id="rId765" Type="http://schemas.openxmlformats.org/officeDocument/2006/relationships/hyperlink" Target="http://pbs.twimg.com/profile_images/1173778671196180480/YxFntxir_normal.jpg" TargetMode="External" /><Relationship Id="rId766" Type="http://schemas.openxmlformats.org/officeDocument/2006/relationships/hyperlink" Target="http://pbs.twimg.com/profile_images/708895429337829376/AfVhYSMY_normal.jpg" TargetMode="External" /><Relationship Id="rId767" Type="http://schemas.openxmlformats.org/officeDocument/2006/relationships/hyperlink" Target="http://pbs.twimg.com/profile_images/935978578218381312/yyLdFYaV_normal.jpg" TargetMode="External" /><Relationship Id="rId768" Type="http://schemas.openxmlformats.org/officeDocument/2006/relationships/hyperlink" Target="http://pbs.twimg.com/profile_images/1192048236032335872/Gl_V47A0_normal.jpg" TargetMode="External" /><Relationship Id="rId769" Type="http://schemas.openxmlformats.org/officeDocument/2006/relationships/hyperlink" Target="http://pbs.twimg.com/profile_images/1117607772495859712/-L3WTOfT_normal.png" TargetMode="External" /><Relationship Id="rId770" Type="http://schemas.openxmlformats.org/officeDocument/2006/relationships/hyperlink" Target="http://pbs.twimg.com/profile_images/1143267121859686400/U-_O5Sgn_normal.png" TargetMode="External" /><Relationship Id="rId771" Type="http://schemas.openxmlformats.org/officeDocument/2006/relationships/hyperlink" Target="http://pbs.twimg.com/profile_images/1178828255161249792/ITwHaT2-_normal.jpg" TargetMode="External" /><Relationship Id="rId772" Type="http://schemas.openxmlformats.org/officeDocument/2006/relationships/hyperlink" Target="http://pbs.twimg.com/profile_images/1063316802279809026/VW4MMzI3_normal.jpg" TargetMode="External" /><Relationship Id="rId773" Type="http://schemas.openxmlformats.org/officeDocument/2006/relationships/hyperlink" Target="http://pbs.twimg.com/profile_images/1148911326229684224/OcyYH17-_normal.jpg" TargetMode="External" /><Relationship Id="rId774" Type="http://schemas.openxmlformats.org/officeDocument/2006/relationships/hyperlink" Target="http://pbs.twimg.com/profile_images/1178365376960352257/oa6wj1UH_normal.jpg" TargetMode="External" /><Relationship Id="rId775" Type="http://schemas.openxmlformats.org/officeDocument/2006/relationships/hyperlink" Target="http://pbs.twimg.com/profile_images/1023174038351478784/ZrxjQoP2_normal.jpg" TargetMode="External" /><Relationship Id="rId776" Type="http://schemas.openxmlformats.org/officeDocument/2006/relationships/hyperlink" Target="http://pbs.twimg.com/profile_images/1121169434415128576/ItaCruUL_normal.jpg" TargetMode="External" /><Relationship Id="rId777" Type="http://schemas.openxmlformats.org/officeDocument/2006/relationships/hyperlink" Target="http://pbs.twimg.com/profile_images/786376265108365312/U5YQbrYZ_normal.jpg" TargetMode="External" /><Relationship Id="rId778" Type="http://schemas.openxmlformats.org/officeDocument/2006/relationships/hyperlink" Target="http://pbs.twimg.com/profile_images/423990085822853120/tHCORj6Q_normal.jpeg" TargetMode="External" /><Relationship Id="rId779" Type="http://schemas.openxmlformats.org/officeDocument/2006/relationships/hyperlink" Target="http://pbs.twimg.com/profile_images/680891883699056640/sk6TOv_6_normal.jpg" TargetMode="External" /><Relationship Id="rId780" Type="http://schemas.openxmlformats.org/officeDocument/2006/relationships/hyperlink" Target="http://pbs.twimg.com/profile_images/1070102465247244288/yqx24qTM_normal.jpg" TargetMode="External" /><Relationship Id="rId781" Type="http://schemas.openxmlformats.org/officeDocument/2006/relationships/hyperlink" Target="http://a0.twimg.com/profile_images/19314942/airplane_normal.gif" TargetMode="External" /><Relationship Id="rId782" Type="http://schemas.openxmlformats.org/officeDocument/2006/relationships/hyperlink" Target="http://pbs.twimg.com/profile_images/1111673242266320896/hkekbegG_normal.jpg" TargetMode="External" /><Relationship Id="rId783" Type="http://schemas.openxmlformats.org/officeDocument/2006/relationships/hyperlink" Target="http://pbs.twimg.com/profile_images/931547749132124161/rkgyl_aR_normal.jpg" TargetMode="External" /><Relationship Id="rId784" Type="http://schemas.openxmlformats.org/officeDocument/2006/relationships/hyperlink" Target="http://pbs.twimg.com/profile_images/1157799577652625408/l9Y3VUKd_normal.jpg" TargetMode="External" /><Relationship Id="rId785" Type="http://schemas.openxmlformats.org/officeDocument/2006/relationships/hyperlink" Target="http://pbs.twimg.com/profile_images/758661461119864833/8GtJeNXp_normal.jpg" TargetMode="External" /><Relationship Id="rId786" Type="http://schemas.openxmlformats.org/officeDocument/2006/relationships/hyperlink" Target="http://pbs.twimg.com/profile_images/1157041971531149312/fbeKbkmU_normal.jpg" TargetMode="External" /><Relationship Id="rId787" Type="http://schemas.openxmlformats.org/officeDocument/2006/relationships/hyperlink" Target="http://pbs.twimg.com/profile_images/1118765291062710272/ggOI4wi__normal.jpg" TargetMode="External" /><Relationship Id="rId788" Type="http://schemas.openxmlformats.org/officeDocument/2006/relationships/hyperlink" Target="http://pbs.twimg.com/profile_images/1111673289116655621/__V4ReCW_normal.jpg" TargetMode="External" /><Relationship Id="rId789" Type="http://schemas.openxmlformats.org/officeDocument/2006/relationships/hyperlink" Target="http://pbs.twimg.com/profile_images/1120733675317075968/1DaSOLw6_normal.jpg" TargetMode="External" /><Relationship Id="rId790" Type="http://schemas.openxmlformats.org/officeDocument/2006/relationships/hyperlink" Target="http://pbs.twimg.com/profile_images/1180307487850815488/u_idW9gY_normal.jpg" TargetMode="External" /><Relationship Id="rId791" Type="http://schemas.openxmlformats.org/officeDocument/2006/relationships/hyperlink" Target="http://pbs.twimg.com/profile_images/1180343795738648576/lDEHjm3g_normal.jpg" TargetMode="External" /><Relationship Id="rId792" Type="http://schemas.openxmlformats.org/officeDocument/2006/relationships/hyperlink" Target="http://pbs.twimg.com/profile_images/1179175182788960256/afWEnDP5_normal.jpg" TargetMode="External" /><Relationship Id="rId793" Type="http://schemas.openxmlformats.org/officeDocument/2006/relationships/hyperlink" Target="http://pbs.twimg.com/profile_images/1167863606173503488/vJeHzg2F_normal.jpg" TargetMode="External" /><Relationship Id="rId794" Type="http://schemas.openxmlformats.org/officeDocument/2006/relationships/hyperlink" Target="http://pbs.twimg.com/profile_images/955538458965032962/mlR0Mr3D_normal.jpg" TargetMode="External" /><Relationship Id="rId795" Type="http://schemas.openxmlformats.org/officeDocument/2006/relationships/hyperlink" Target="http://pbs.twimg.com/profile_images/588841113609351169/H6QvZWgG_normal.jpg" TargetMode="External" /><Relationship Id="rId796" Type="http://schemas.openxmlformats.org/officeDocument/2006/relationships/hyperlink" Target="http://pbs.twimg.com/profile_images/633374428097679360/8mjmf234_normal.jpg" TargetMode="External" /><Relationship Id="rId797" Type="http://schemas.openxmlformats.org/officeDocument/2006/relationships/hyperlink" Target="http://pbs.twimg.com/profile_images/1175751112676335618/tncleKDU_normal.jpg" TargetMode="External" /><Relationship Id="rId798" Type="http://schemas.openxmlformats.org/officeDocument/2006/relationships/hyperlink" Target="http://pbs.twimg.com/profile_images/1176160222286503936/Dvu12EVQ_normal.jpg" TargetMode="External" /><Relationship Id="rId799" Type="http://schemas.openxmlformats.org/officeDocument/2006/relationships/hyperlink" Target="http://pbs.twimg.com/profile_images/697195172925304832/t5nik0jk_normal.jpg" TargetMode="External" /><Relationship Id="rId800" Type="http://schemas.openxmlformats.org/officeDocument/2006/relationships/hyperlink" Target="http://pbs.twimg.com/profile_images/703321604567101440/984obsut_normal.jpg" TargetMode="External" /><Relationship Id="rId801" Type="http://schemas.openxmlformats.org/officeDocument/2006/relationships/hyperlink" Target="http://pbs.twimg.com/profile_images/1182298622899232771/61Fa_MH4_normal.jpg" TargetMode="External" /><Relationship Id="rId802" Type="http://schemas.openxmlformats.org/officeDocument/2006/relationships/hyperlink" Target="http://pbs.twimg.com/profile_images/851543367716671489/2bEZ_jI1_normal.jpg" TargetMode="External" /><Relationship Id="rId803" Type="http://schemas.openxmlformats.org/officeDocument/2006/relationships/hyperlink" Target="http://pbs.twimg.com/profile_images/859864563092738050/Cff7fdEk_normal.jpg" TargetMode="External" /><Relationship Id="rId804" Type="http://schemas.openxmlformats.org/officeDocument/2006/relationships/hyperlink" Target="http://abs.twimg.com/sticky/default_profile_images/default_profile_normal.png" TargetMode="External" /><Relationship Id="rId805" Type="http://schemas.openxmlformats.org/officeDocument/2006/relationships/hyperlink" Target="http://pbs.twimg.com/profile_images/1157663021365436416/CPSL_-Du_normal.jpg" TargetMode="External" /><Relationship Id="rId806" Type="http://schemas.openxmlformats.org/officeDocument/2006/relationships/hyperlink" Target="http://pbs.twimg.com/profile_images/572633552958840832/cOMACaJ3_normal.jpeg" TargetMode="External" /><Relationship Id="rId807" Type="http://schemas.openxmlformats.org/officeDocument/2006/relationships/hyperlink" Target="http://pbs.twimg.com/profile_images/1173993443594592257/GOWlT-ND_normal.jpg" TargetMode="External" /><Relationship Id="rId808" Type="http://schemas.openxmlformats.org/officeDocument/2006/relationships/hyperlink" Target="http://pbs.twimg.com/profile_images/1177385733960720384/gtOJZzDD_normal.jpg" TargetMode="External" /><Relationship Id="rId809" Type="http://schemas.openxmlformats.org/officeDocument/2006/relationships/hyperlink" Target="http://pbs.twimg.com/profile_images/1184648239938785283/iyxz8yYU_normal.jpg" TargetMode="External" /><Relationship Id="rId810" Type="http://schemas.openxmlformats.org/officeDocument/2006/relationships/hyperlink" Target="http://pbs.twimg.com/profile_images/1060605387219656704/i_EpXqyR_normal.jpg" TargetMode="External" /><Relationship Id="rId811" Type="http://schemas.openxmlformats.org/officeDocument/2006/relationships/hyperlink" Target="http://pbs.twimg.com/profile_images/872968392835293187/Eed7aj2A_normal.jpg" TargetMode="External" /><Relationship Id="rId812" Type="http://schemas.openxmlformats.org/officeDocument/2006/relationships/hyperlink" Target="http://pbs.twimg.com/profile_images/2604086615/5pi5yaikfi858vajej1b_normal.jpeg" TargetMode="External" /><Relationship Id="rId813" Type="http://schemas.openxmlformats.org/officeDocument/2006/relationships/hyperlink" Target="http://pbs.twimg.com/profile_images/1178688209808773121/BBD4k1b5_normal.jpg" TargetMode="External" /><Relationship Id="rId814" Type="http://schemas.openxmlformats.org/officeDocument/2006/relationships/hyperlink" Target="http://abs.twimg.com/sticky/default_profile_images/default_profile_normal.png" TargetMode="External" /><Relationship Id="rId815" Type="http://schemas.openxmlformats.org/officeDocument/2006/relationships/hyperlink" Target="http://abs.twimg.com/sticky/default_profile_images/default_profile_normal.png" TargetMode="External" /><Relationship Id="rId816" Type="http://schemas.openxmlformats.org/officeDocument/2006/relationships/hyperlink" Target="http://pbs.twimg.com/profile_images/855643127541104640/zd0D0r2D_normal.jpg" TargetMode="External" /><Relationship Id="rId817" Type="http://schemas.openxmlformats.org/officeDocument/2006/relationships/hyperlink" Target="http://pbs.twimg.com/profile_images/974048391020908545/Sjv1mYtG_normal.jpg" TargetMode="External" /><Relationship Id="rId818" Type="http://schemas.openxmlformats.org/officeDocument/2006/relationships/hyperlink" Target="http://pbs.twimg.com/profile_images/1116800639198060549/sl3M3Xu5_normal.png" TargetMode="External" /><Relationship Id="rId819" Type="http://schemas.openxmlformats.org/officeDocument/2006/relationships/hyperlink" Target="http://pbs.twimg.com/profile_images/829117894202007553/YJkhdijS_normal.jpg" TargetMode="External" /><Relationship Id="rId820" Type="http://schemas.openxmlformats.org/officeDocument/2006/relationships/hyperlink" Target="http://pbs.twimg.com/profile_images/892980444781621248/vWEVTogP_normal.jpg" TargetMode="External" /><Relationship Id="rId821" Type="http://schemas.openxmlformats.org/officeDocument/2006/relationships/hyperlink" Target="http://pbs.twimg.com/profile_images/842464347049754624/iiPAd7Qp_normal.jpg" TargetMode="External" /><Relationship Id="rId822" Type="http://schemas.openxmlformats.org/officeDocument/2006/relationships/hyperlink" Target="http://pbs.twimg.com/profile_images/1102788597415989250/k7xSa-jM_normal.jpg" TargetMode="External" /><Relationship Id="rId823" Type="http://schemas.openxmlformats.org/officeDocument/2006/relationships/hyperlink" Target="http://pbs.twimg.com/profile_images/718904169105530880/cQNFIJYp_normal.jpg" TargetMode="External" /><Relationship Id="rId824" Type="http://schemas.openxmlformats.org/officeDocument/2006/relationships/hyperlink" Target="http://pbs.twimg.com/profile_images/1061545613353869315/YcFrSO8g_normal.jpg" TargetMode="External" /><Relationship Id="rId825" Type="http://schemas.openxmlformats.org/officeDocument/2006/relationships/hyperlink" Target="http://pbs.twimg.com/profile_images/1023997863229939713/letCl-CB_normal.jpg" TargetMode="External" /><Relationship Id="rId826" Type="http://schemas.openxmlformats.org/officeDocument/2006/relationships/hyperlink" Target="http://pbs.twimg.com/profile_images/923270783253778432/GwEusH4B_normal.jpg" TargetMode="External" /><Relationship Id="rId827" Type="http://schemas.openxmlformats.org/officeDocument/2006/relationships/hyperlink" Target="http://pbs.twimg.com/profile_images/1166151385571717120/_Ul6BeBz_normal.jpg" TargetMode="External" /><Relationship Id="rId828" Type="http://schemas.openxmlformats.org/officeDocument/2006/relationships/hyperlink" Target="http://pbs.twimg.com/profile_images/1192803252678512640/kDhneF1R_normal.jpg" TargetMode="External" /><Relationship Id="rId829" Type="http://schemas.openxmlformats.org/officeDocument/2006/relationships/hyperlink" Target="http://pbs.twimg.com/profile_images/1183788931554467841/zpc90Bwk_normal.jpg" TargetMode="External" /><Relationship Id="rId830" Type="http://schemas.openxmlformats.org/officeDocument/2006/relationships/hyperlink" Target="http://abs.twimg.com/sticky/default_profile_images/default_profile_normal.png" TargetMode="External" /><Relationship Id="rId831" Type="http://schemas.openxmlformats.org/officeDocument/2006/relationships/hyperlink" Target="http://pbs.twimg.com/profile_images/1181766013676711936/zTtGLiff_normal.jpg" TargetMode="External" /><Relationship Id="rId832" Type="http://schemas.openxmlformats.org/officeDocument/2006/relationships/hyperlink" Target="http://pbs.twimg.com/profile_images/1182377972482752514/u_3VDckI_normal.jpg" TargetMode="External" /><Relationship Id="rId833" Type="http://schemas.openxmlformats.org/officeDocument/2006/relationships/hyperlink" Target="http://pbs.twimg.com/profile_images/864454653848592384/6tYRaY6v_normal.jpg" TargetMode="External" /><Relationship Id="rId834" Type="http://schemas.openxmlformats.org/officeDocument/2006/relationships/hyperlink" Target="http://pbs.twimg.com/profile_images/1170512704487903232/VCNNbMse_normal.jpg" TargetMode="External" /><Relationship Id="rId835" Type="http://schemas.openxmlformats.org/officeDocument/2006/relationships/hyperlink" Target="http://pbs.twimg.com/profile_images/604299847533920256/rqNlXlHE_normal.jpg" TargetMode="External" /><Relationship Id="rId836" Type="http://schemas.openxmlformats.org/officeDocument/2006/relationships/hyperlink" Target="http://pbs.twimg.com/profile_images/1091916650759290880/Xn92FG-e_normal.jpg" TargetMode="External" /><Relationship Id="rId837" Type="http://schemas.openxmlformats.org/officeDocument/2006/relationships/hyperlink" Target="http://pbs.twimg.com/profile_images/1190754912491180032/Y6Foo7ci_normal.jpg" TargetMode="External" /><Relationship Id="rId838" Type="http://schemas.openxmlformats.org/officeDocument/2006/relationships/hyperlink" Target="http://pbs.twimg.com/profile_images/1177223890508091392/SyDUtQTI_normal.jpg" TargetMode="External" /><Relationship Id="rId839" Type="http://schemas.openxmlformats.org/officeDocument/2006/relationships/hyperlink" Target="http://pbs.twimg.com/profile_images/976330524560994304/9neT-Xri_normal.jpg" TargetMode="External" /><Relationship Id="rId840" Type="http://schemas.openxmlformats.org/officeDocument/2006/relationships/hyperlink" Target="http://pbs.twimg.com/profile_images/1160128834982707202/f7ZULeeT_normal.jpg" TargetMode="External" /><Relationship Id="rId841" Type="http://schemas.openxmlformats.org/officeDocument/2006/relationships/hyperlink" Target="http://pbs.twimg.com/profile_images/1180337596968259584/9RPUUoSG_normal.jpg" TargetMode="External" /><Relationship Id="rId842" Type="http://schemas.openxmlformats.org/officeDocument/2006/relationships/hyperlink" Target="http://pbs.twimg.com/profile_images/620685719514689536/bTzdk_Yj_normal.png" TargetMode="External" /><Relationship Id="rId843" Type="http://schemas.openxmlformats.org/officeDocument/2006/relationships/hyperlink" Target="http://pbs.twimg.com/profile_images/948619307747106816/nidVvZkl_normal.jpg" TargetMode="External" /><Relationship Id="rId844" Type="http://schemas.openxmlformats.org/officeDocument/2006/relationships/hyperlink" Target="http://pbs.twimg.com/profile_images/719630897394286593/p5w9uwOd_normal.jpg" TargetMode="External" /><Relationship Id="rId845" Type="http://schemas.openxmlformats.org/officeDocument/2006/relationships/hyperlink" Target="http://pbs.twimg.com/profile_images/1148327122869481472/OW0Z6kA__normal.png" TargetMode="External" /><Relationship Id="rId846" Type="http://schemas.openxmlformats.org/officeDocument/2006/relationships/hyperlink" Target="http://pbs.twimg.com/profile_images/1094776906715549697/sozI7hSe_normal.jpg" TargetMode="External" /><Relationship Id="rId847" Type="http://schemas.openxmlformats.org/officeDocument/2006/relationships/hyperlink" Target="http://pbs.twimg.com/profile_images/1141160201795489793/A6wYrl4F_normal.jpg" TargetMode="External" /><Relationship Id="rId848" Type="http://schemas.openxmlformats.org/officeDocument/2006/relationships/hyperlink" Target="http://pbs.twimg.com/profile_images/981956002739179520/Hb6GpCT9_normal.jpg" TargetMode="External" /><Relationship Id="rId849" Type="http://schemas.openxmlformats.org/officeDocument/2006/relationships/hyperlink" Target="http://pbs.twimg.com/profile_images/1009097162104246272/07rvgUrd_normal.jpg" TargetMode="External" /><Relationship Id="rId850" Type="http://schemas.openxmlformats.org/officeDocument/2006/relationships/hyperlink" Target="http://pbs.twimg.com/profile_images/978374385533796352/L6O3bvoK_normal.jpg" TargetMode="External" /><Relationship Id="rId851" Type="http://schemas.openxmlformats.org/officeDocument/2006/relationships/hyperlink" Target="http://pbs.twimg.com/profile_images/844612396991733761/t7mlXdlH_normal.jpg" TargetMode="External" /><Relationship Id="rId852" Type="http://schemas.openxmlformats.org/officeDocument/2006/relationships/hyperlink" Target="http://abs.twimg.com/sticky/default_profile_images/default_profile_normal.png" TargetMode="External" /><Relationship Id="rId853" Type="http://schemas.openxmlformats.org/officeDocument/2006/relationships/hyperlink" Target="http://pbs.twimg.com/profile_images/1021877773248475137/SuR-kj5N_normal.jpg" TargetMode="External" /><Relationship Id="rId854" Type="http://schemas.openxmlformats.org/officeDocument/2006/relationships/hyperlink" Target="http://pbs.twimg.com/profile_images/1186158744679436288/OxygtbzW_normal.jpg" TargetMode="External" /><Relationship Id="rId855" Type="http://schemas.openxmlformats.org/officeDocument/2006/relationships/hyperlink" Target="http://pbs.twimg.com/profile_images/1145195333972090880/f9pS-mQF_normal.jpg" TargetMode="External" /><Relationship Id="rId856" Type="http://schemas.openxmlformats.org/officeDocument/2006/relationships/hyperlink" Target="http://pbs.twimg.com/profile_images/1082899332733460481/D3C5WdXo_normal.jpg" TargetMode="External" /><Relationship Id="rId857" Type="http://schemas.openxmlformats.org/officeDocument/2006/relationships/hyperlink" Target="http://pbs.twimg.com/profile_images/1098326869257175040/MWGZJaWQ_normal.jpg" TargetMode="External" /><Relationship Id="rId858" Type="http://schemas.openxmlformats.org/officeDocument/2006/relationships/hyperlink" Target="http://pbs.twimg.com/profile_images/620011370440970240/SgZWb8mr_normal.jpg" TargetMode="External" /><Relationship Id="rId859" Type="http://schemas.openxmlformats.org/officeDocument/2006/relationships/hyperlink" Target="http://pbs.twimg.com/profile_images/1163885911471509504/otv1Uzx6_normal.jpg" TargetMode="External" /><Relationship Id="rId860" Type="http://schemas.openxmlformats.org/officeDocument/2006/relationships/hyperlink" Target="http://pbs.twimg.com/profile_images/1176627194539499525/5Mf0NMdG_normal.jpg" TargetMode="External" /><Relationship Id="rId861" Type="http://schemas.openxmlformats.org/officeDocument/2006/relationships/hyperlink" Target="http://pbs.twimg.com/profile_images/1189565327472021508/FqC5RZGB_normal.jpg" TargetMode="External" /><Relationship Id="rId862" Type="http://schemas.openxmlformats.org/officeDocument/2006/relationships/hyperlink" Target="http://pbs.twimg.com/profile_images/1131427062999396352/K8mRmuLs_normal.jpg" TargetMode="External" /><Relationship Id="rId863" Type="http://schemas.openxmlformats.org/officeDocument/2006/relationships/hyperlink" Target="http://pbs.twimg.com/profile_images/1178302688758550529/onoCMQVK_normal.jpg" TargetMode="External" /><Relationship Id="rId864" Type="http://schemas.openxmlformats.org/officeDocument/2006/relationships/hyperlink" Target="http://pbs.twimg.com/profile_images/1181460935812104192/Suu9UqGC_normal.jpg" TargetMode="External" /><Relationship Id="rId865" Type="http://schemas.openxmlformats.org/officeDocument/2006/relationships/hyperlink" Target="http://pbs.twimg.com/profile_images/534388380402855936/qgSAMg_w_normal.jpeg" TargetMode="External" /><Relationship Id="rId866" Type="http://schemas.openxmlformats.org/officeDocument/2006/relationships/hyperlink" Target="http://pbs.twimg.com/profile_images/1114898884742901762/z7Wz2XR3_normal.jpg" TargetMode="External" /><Relationship Id="rId867" Type="http://schemas.openxmlformats.org/officeDocument/2006/relationships/hyperlink" Target="http://pbs.twimg.com/profile_images/1189632208111308802/h09ZJFOT_normal.jpg" TargetMode="External" /><Relationship Id="rId868" Type="http://schemas.openxmlformats.org/officeDocument/2006/relationships/hyperlink" Target="http://pbs.twimg.com/profile_images/1103361364007907328/CsI-oCur_normal.jpg" TargetMode="External" /><Relationship Id="rId869" Type="http://schemas.openxmlformats.org/officeDocument/2006/relationships/hyperlink" Target="http://pbs.twimg.com/profile_images/1166748760405348352/jGO6Yqfh_normal.jpg" TargetMode="External" /><Relationship Id="rId870" Type="http://schemas.openxmlformats.org/officeDocument/2006/relationships/hyperlink" Target="http://pbs.twimg.com/profile_images/1154866084006248454/g_Uv4gmU_normal.jpg" TargetMode="External" /><Relationship Id="rId871" Type="http://schemas.openxmlformats.org/officeDocument/2006/relationships/hyperlink" Target="http://pbs.twimg.com/profile_images/1080562577082527744/R2rt_i50_normal.jpg" TargetMode="External" /><Relationship Id="rId872" Type="http://schemas.openxmlformats.org/officeDocument/2006/relationships/hyperlink" Target="http://pbs.twimg.com/profile_images/378800000527954250/8fafbb8ae32236ab5349ff6f54dbc9e6_normal.jpeg" TargetMode="External" /><Relationship Id="rId873" Type="http://schemas.openxmlformats.org/officeDocument/2006/relationships/hyperlink" Target="http://pbs.twimg.com/profile_images/1029735311058718721/dXEd80bb_normal.jpg" TargetMode="External" /><Relationship Id="rId874" Type="http://schemas.openxmlformats.org/officeDocument/2006/relationships/hyperlink" Target="http://pbs.twimg.com/profile_images/1004784103479218181/Hb22divN_normal.jpg" TargetMode="External" /><Relationship Id="rId875" Type="http://schemas.openxmlformats.org/officeDocument/2006/relationships/hyperlink" Target="http://pbs.twimg.com/profile_images/1156819763525541888/9McqmTGj_normal.jpg" TargetMode="External" /><Relationship Id="rId876" Type="http://schemas.openxmlformats.org/officeDocument/2006/relationships/hyperlink" Target="http://pbs.twimg.com/profile_images/1075429951757869056/mUKC1ot9_normal.jpg" TargetMode="External" /><Relationship Id="rId877" Type="http://schemas.openxmlformats.org/officeDocument/2006/relationships/hyperlink" Target="http://pbs.twimg.com/profile_images/1054387673526345730/3rQO3Evv_normal.jpg" TargetMode="External" /><Relationship Id="rId878" Type="http://schemas.openxmlformats.org/officeDocument/2006/relationships/hyperlink" Target="http://pbs.twimg.com/profile_images/1131114261940449280/8_8X32aL_normal.png" TargetMode="External" /><Relationship Id="rId879" Type="http://schemas.openxmlformats.org/officeDocument/2006/relationships/hyperlink" Target="http://pbs.twimg.com/profile_images/1088369887754383360/B8lguPBS_normal.jpg" TargetMode="External" /><Relationship Id="rId880" Type="http://schemas.openxmlformats.org/officeDocument/2006/relationships/hyperlink" Target="http://pbs.twimg.com/profile_images/849722194745860096/Cu3C1Bf5_normal.jpg" TargetMode="External" /><Relationship Id="rId881" Type="http://schemas.openxmlformats.org/officeDocument/2006/relationships/hyperlink" Target="http://pbs.twimg.com/profile_images/652312324292739072/cjFc_mPq_normal.jpg" TargetMode="External" /><Relationship Id="rId882" Type="http://schemas.openxmlformats.org/officeDocument/2006/relationships/hyperlink" Target="http://pbs.twimg.com/profile_images/1179010149035335680/94oGLjvH_normal.jpg" TargetMode="External" /><Relationship Id="rId883" Type="http://schemas.openxmlformats.org/officeDocument/2006/relationships/hyperlink" Target="http://pbs.twimg.com/profile_images/1160182820695941121/yLeckn0q_normal.jpg" TargetMode="External" /><Relationship Id="rId884" Type="http://schemas.openxmlformats.org/officeDocument/2006/relationships/hyperlink" Target="http://pbs.twimg.com/profile_images/941660590589620225/K8qTe9MT_normal.jpg" TargetMode="External" /><Relationship Id="rId885" Type="http://schemas.openxmlformats.org/officeDocument/2006/relationships/hyperlink" Target="http://pbs.twimg.com/profile_images/376115582/orlando_2009_100_normal.JPG" TargetMode="External" /><Relationship Id="rId886" Type="http://schemas.openxmlformats.org/officeDocument/2006/relationships/hyperlink" Target="http://pbs.twimg.com/profile_images/968880480962654209/rwV32z_t_normal.jpg" TargetMode="External" /><Relationship Id="rId887" Type="http://schemas.openxmlformats.org/officeDocument/2006/relationships/hyperlink" Target="http://pbs.twimg.com/profile_images/3178159097/bd3994c7837df60377379ab26e18238e_normal.jpeg" TargetMode="External" /><Relationship Id="rId888" Type="http://schemas.openxmlformats.org/officeDocument/2006/relationships/hyperlink" Target="http://pbs.twimg.com/profile_images/1172061130635776000/oDXQAhAL_normal.jpg" TargetMode="External" /><Relationship Id="rId889" Type="http://schemas.openxmlformats.org/officeDocument/2006/relationships/hyperlink" Target="http://pbs.twimg.com/profile_images/1189943328269320195/ThxANKGw_normal.jpg" TargetMode="External" /><Relationship Id="rId890" Type="http://schemas.openxmlformats.org/officeDocument/2006/relationships/hyperlink" Target="http://pbs.twimg.com/profile_images/928217202238672896/60ZqSzMt_normal.jpg" TargetMode="External" /><Relationship Id="rId891" Type="http://schemas.openxmlformats.org/officeDocument/2006/relationships/hyperlink" Target="http://pbs.twimg.com/profile_images/1109502906535997440/orWWyMCm_normal.jpg" TargetMode="External" /><Relationship Id="rId892" Type="http://schemas.openxmlformats.org/officeDocument/2006/relationships/hyperlink" Target="http://pbs.twimg.com/profile_images/1388813989/IMG_0481_normal.jpg" TargetMode="External" /><Relationship Id="rId893" Type="http://schemas.openxmlformats.org/officeDocument/2006/relationships/hyperlink" Target="http://pbs.twimg.com/profile_images/1106755207118114816/qYIeerlA_normal.jpg" TargetMode="External" /><Relationship Id="rId894" Type="http://schemas.openxmlformats.org/officeDocument/2006/relationships/hyperlink" Target="http://pbs.twimg.com/profile_images/378800000509926956/fb52756cc89f8e1ff4ef9a2b2c3f41f0_normal.jpeg" TargetMode="External" /><Relationship Id="rId895" Type="http://schemas.openxmlformats.org/officeDocument/2006/relationships/hyperlink" Target="http://pbs.twimg.com/profile_images/1133003926943490048/DtgH0bm1_normal.png" TargetMode="External" /><Relationship Id="rId896" Type="http://schemas.openxmlformats.org/officeDocument/2006/relationships/hyperlink" Target="http://pbs.twimg.com/profile_images/1183502383491338241/-mS3mMx0_normal.jpg" TargetMode="External" /><Relationship Id="rId897" Type="http://schemas.openxmlformats.org/officeDocument/2006/relationships/hyperlink" Target="http://pbs.twimg.com/profile_images/1012078768012210176/rMTurRwL_normal.jpg" TargetMode="External" /><Relationship Id="rId898" Type="http://schemas.openxmlformats.org/officeDocument/2006/relationships/hyperlink" Target="http://pbs.twimg.com/profile_images/1189241426380345345/MlI9cjou_normal.jpg" TargetMode="External" /><Relationship Id="rId899" Type="http://schemas.openxmlformats.org/officeDocument/2006/relationships/hyperlink" Target="http://pbs.twimg.com/profile_images/868429673008693248/yLh-Kr-Y_normal.jpg" TargetMode="External" /><Relationship Id="rId900" Type="http://schemas.openxmlformats.org/officeDocument/2006/relationships/hyperlink" Target="http://pbs.twimg.com/profile_images/2450433607/image_normal.jpg" TargetMode="External" /><Relationship Id="rId901" Type="http://schemas.openxmlformats.org/officeDocument/2006/relationships/hyperlink" Target="http://pbs.twimg.com/profile_images/793550877357252608/mpVvA_u8_normal.jpg" TargetMode="External" /><Relationship Id="rId902" Type="http://schemas.openxmlformats.org/officeDocument/2006/relationships/hyperlink" Target="http://pbs.twimg.com/profile_images/1166363726980767745/KbbgAZA6_normal.jpg" TargetMode="External" /><Relationship Id="rId903" Type="http://schemas.openxmlformats.org/officeDocument/2006/relationships/hyperlink" Target="http://pbs.twimg.com/profile_images/578194464453308416/sMl5EGvh_normal.jpeg" TargetMode="External" /><Relationship Id="rId904" Type="http://schemas.openxmlformats.org/officeDocument/2006/relationships/hyperlink" Target="https://twitter.com/stevieareuokay" TargetMode="External" /><Relationship Id="rId905" Type="http://schemas.openxmlformats.org/officeDocument/2006/relationships/hyperlink" Target="https://twitter.com/elcidsunset" TargetMode="External" /><Relationship Id="rId906" Type="http://schemas.openxmlformats.org/officeDocument/2006/relationships/hyperlink" Target="https://twitter.com/imyourkid" TargetMode="External" /><Relationship Id="rId907" Type="http://schemas.openxmlformats.org/officeDocument/2006/relationships/hyperlink" Target="https://twitter.com/mollypeckler" TargetMode="External" /><Relationship Id="rId908" Type="http://schemas.openxmlformats.org/officeDocument/2006/relationships/hyperlink" Target="https://twitter.com/pot_handbook" TargetMode="External" /><Relationship Id="rId909" Type="http://schemas.openxmlformats.org/officeDocument/2006/relationships/hyperlink" Target="https://twitter.com/daymanforever" TargetMode="External" /><Relationship Id="rId910" Type="http://schemas.openxmlformats.org/officeDocument/2006/relationships/hyperlink" Target="https://twitter.com/whitehouse" TargetMode="External" /><Relationship Id="rId911" Type="http://schemas.openxmlformats.org/officeDocument/2006/relationships/hyperlink" Target="https://twitter.com/willienelson" TargetMode="External" /><Relationship Id="rId912" Type="http://schemas.openxmlformats.org/officeDocument/2006/relationships/hyperlink" Target="https://twitter.com/gmiwhpodcast" TargetMode="External" /><Relationship Id="rId913" Type="http://schemas.openxmlformats.org/officeDocument/2006/relationships/hyperlink" Target="https://twitter.com/pier__pizza" TargetMode="External" /><Relationship Id="rId914" Type="http://schemas.openxmlformats.org/officeDocument/2006/relationships/hyperlink" Target="https://twitter.com/napolen" TargetMode="External" /><Relationship Id="rId915" Type="http://schemas.openxmlformats.org/officeDocument/2006/relationships/hyperlink" Target="https://twitter.com/courtneyblewis" TargetMode="External" /><Relationship Id="rId916" Type="http://schemas.openxmlformats.org/officeDocument/2006/relationships/hyperlink" Target="https://twitter.com/themrreynolds" TargetMode="External" /><Relationship Id="rId917" Type="http://schemas.openxmlformats.org/officeDocument/2006/relationships/hyperlink" Target="https://twitter.com/barackobama" TargetMode="External" /><Relationship Id="rId918" Type="http://schemas.openxmlformats.org/officeDocument/2006/relationships/hyperlink" Target="https://twitter.com/spoke_media" TargetMode="External" /><Relationship Id="rId919" Type="http://schemas.openxmlformats.org/officeDocument/2006/relationships/hyperlink" Target="https://twitter.com/javierhasse" TargetMode="External" /><Relationship Id="rId920" Type="http://schemas.openxmlformats.org/officeDocument/2006/relationships/hyperlink" Target="https://twitter.com/benzinga" TargetMode="External" /><Relationship Id="rId921" Type="http://schemas.openxmlformats.org/officeDocument/2006/relationships/hyperlink" Target="https://twitter.com/bzcannabis" TargetMode="External" /><Relationship Id="rId922" Type="http://schemas.openxmlformats.org/officeDocument/2006/relationships/hyperlink" Target="https://twitter.com/k122n" TargetMode="External" /><Relationship Id="rId923" Type="http://schemas.openxmlformats.org/officeDocument/2006/relationships/hyperlink" Target="https://twitter.com/tanveerkalo" TargetMode="External" /><Relationship Id="rId924" Type="http://schemas.openxmlformats.org/officeDocument/2006/relationships/hyperlink" Target="https://twitter.com/seti_x_" TargetMode="External" /><Relationship Id="rId925" Type="http://schemas.openxmlformats.org/officeDocument/2006/relationships/hyperlink" Target="https://twitter.com/saadaonline" TargetMode="External" /><Relationship Id="rId926" Type="http://schemas.openxmlformats.org/officeDocument/2006/relationships/hyperlink" Target="https://twitter.com/anirvan" TargetMode="External" /><Relationship Id="rId927" Type="http://schemas.openxmlformats.org/officeDocument/2006/relationships/hyperlink" Target="https://twitter.com/mimosaishere" TargetMode="External" /><Relationship Id="rId928" Type="http://schemas.openxmlformats.org/officeDocument/2006/relationships/hyperlink" Target="https://twitter.com/yeomaine" TargetMode="External" /><Relationship Id="rId929" Type="http://schemas.openxmlformats.org/officeDocument/2006/relationships/hyperlink" Target="https://twitter.com/jordanpeele" TargetMode="External" /><Relationship Id="rId930" Type="http://schemas.openxmlformats.org/officeDocument/2006/relationships/hyperlink" Target="https://twitter.com/robbinsgroupllc" TargetMode="External" /><Relationship Id="rId931" Type="http://schemas.openxmlformats.org/officeDocument/2006/relationships/hyperlink" Target="https://twitter.com/willemneus" TargetMode="External" /><Relationship Id="rId932" Type="http://schemas.openxmlformats.org/officeDocument/2006/relationships/hyperlink" Target="https://twitter.com/berniesanders" TargetMode="External" /><Relationship Id="rId933" Type="http://schemas.openxmlformats.org/officeDocument/2006/relationships/hyperlink" Target="https://twitter.com/gpchlorinator" TargetMode="External" /><Relationship Id="rId934" Type="http://schemas.openxmlformats.org/officeDocument/2006/relationships/hyperlink" Target="https://twitter.com/ras_g" TargetMode="External" /><Relationship Id="rId935" Type="http://schemas.openxmlformats.org/officeDocument/2006/relationships/hyperlink" Target="https://twitter.com/im_your_kid" TargetMode="External" /><Relationship Id="rId936" Type="http://schemas.openxmlformats.org/officeDocument/2006/relationships/hyperlink" Target="https://twitter.com/b4f35a2a51f34e1" TargetMode="External" /><Relationship Id="rId937" Type="http://schemas.openxmlformats.org/officeDocument/2006/relationships/hyperlink" Target="https://twitter.com/sethrogen" TargetMode="External" /><Relationship Id="rId938" Type="http://schemas.openxmlformats.org/officeDocument/2006/relationships/hyperlink" Target="https://twitter.com/dvsblast" TargetMode="External" /><Relationship Id="rId939" Type="http://schemas.openxmlformats.org/officeDocument/2006/relationships/hyperlink" Target="https://twitter.com/faceofbass" TargetMode="External" /><Relationship Id="rId940" Type="http://schemas.openxmlformats.org/officeDocument/2006/relationships/hyperlink" Target="https://twitter.com/incredibowl" TargetMode="External" /><Relationship Id="rId941" Type="http://schemas.openxmlformats.org/officeDocument/2006/relationships/hyperlink" Target="https://twitter.com/theadamdunnshow" TargetMode="External" /><Relationship Id="rId942" Type="http://schemas.openxmlformats.org/officeDocument/2006/relationships/hyperlink" Target="https://twitter.com/andrewsteven" TargetMode="External" /><Relationship Id="rId943" Type="http://schemas.openxmlformats.org/officeDocument/2006/relationships/hyperlink" Target="https://twitter.com/modemmex" TargetMode="External" /><Relationship Id="rId944" Type="http://schemas.openxmlformats.org/officeDocument/2006/relationships/hyperlink" Target="https://twitter.com/kelly_petch" TargetMode="External" /><Relationship Id="rId945" Type="http://schemas.openxmlformats.org/officeDocument/2006/relationships/hyperlink" Target="https://twitter.com/nathzjason110" TargetMode="External" /><Relationship Id="rId946" Type="http://schemas.openxmlformats.org/officeDocument/2006/relationships/hyperlink" Target="https://twitter.com/zoesaldana" TargetMode="External" /><Relationship Id="rId947" Type="http://schemas.openxmlformats.org/officeDocument/2006/relationships/hyperlink" Target="https://twitter.com/artsupport10" TargetMode="External" /><Relationship Id="rId948" Type="http://schemas.openxmlformats.org/officeDocument/2006/relationships/hyperlink" Target="https://twitter.com/estherlamarr" TargetMode="External" /><Relationship Id="rId949" Type="http://schemas.openxmlformats.org/officeDocument/2006/relationships/hyperlink" Target="https://twitter.com/daniel_oladipo7" TargetMode="External" /><Relationship Id="rId950" Type="http://schemas.openxmlformats.org/officeDocument/2006/relationships/hyperlink" Target="https://twitter.com/prestoneli2" TargetMode="External" /><Relationship Id="rId951" Type="http://schemas.openxmlformats.org/officeDocument/2006/relationships/hyperlink" Target="https://twitter.com/pikachuevie" TargetMode="External" /><Relationship Id="rId952" Type="http://schemas.openxmlformats.org/officeDocument/2006/relationships/hyperlink" Target="https://twitter.com/knimbis" TargetMode="External" /><Relationship Id="rId953" Type="http://schemas.openxmlformats.org/officeDocument/2006/relationships/hyperlink" Target="https://twitter.com/jamie1km" TargetMode="External" /><Relationship Id="rId954" Type="http://schemas.openxmlformats.org/officeDocument/2006/relationships/hyperlink" Target="https://twitter.com/schnizzzle" TargetMode="External" /><Relationship Id="rId955" Type="http://schemas.openxmlformats.org/officeDocument/2006/relationships/hyperlink" Target="https://twitter.com/johnjohnboy721" TargetMode="External" /><Relationship Id="rId956" Type="http://schemas.openxmlformats.org/officeDocument/2006/relationships/hyperlink" Target="https://twitter.com/beseofficial" TargetMode="External" /><Relationship Id="rId957" Type="http://schemas.openxmlformats.org/officeDocument/2006/relationships/hyperlink" Target="https://twitter.com/goombata" TargetMode="External" /><Relationship Id="rId958" Type="http://schemas.openxmlformats.org/officeDocument/2006/relationships/hyperlink" Target="https://twitter.com/anticlmax1" TargetMode="External" /><Relationship Id="rId959" Type="http://schemas.openxmlformats.org/officeDocument/2006/relationships/hyperlink" Target="https://twitter.com/christellmarjo" TargetMode="External" /><Relationship Id="rId960" Type="http://schemas.openxmlformats.org/officeDocument/2006/relationships/hyperlink" Target="https://twitter.com/katerickey5" TargetMode="External" /><Relationship Id="rId961" Type="http://schemas.openxmlformats.org/officeDocument/2006/relationships/hyperlink" Target="https://twitter.com/goob_irl" TargetMode="External" /><Relationship Id="rId962" Type="http://schemas.openxmlformats.org/officeDocument/2006/relationships/hyperlink" Target="https://twitter.com/nalabear420" TargetMode="External" /><Relationship Id="rId963" Type="http://schemas.openxmlformats.org/officeDocument/2006/relationships/hyperlink" Target="https://twitter.com/queenleclerc" TargetMode="External" /><Relationship Id="rId964" Type="http://schemas.openxmlformats.org/officeDocument/2006/relationships/hyperlink" Target="https://twitter.com/jamesmcewan2016" TargetMode="External" /><Relationship Id="rId965" Type="http://schemas.openxmlformats.org/officeDocument/2006/relationships/hyperlink" Target="https://twitter.com/the_jenr" TargetMode="External" /><Relationship Id="rId966" Type="http://schemas.openxmlformats.org/officeDocument/2006/relationships/hyperlink" Target="https://twitter.com/cookhm81" TargetMode="External" /><Relationship Id="rId967" Type="http://schemas.openxmlformats.org/officeDocument/2006/relationships/hyperlink" Target="https://twitter.com/javierlavadogo1" TargetMode="External" /><Relationship Id="rId968" Type="http://schemas.openxmlformats.org/officeDocument/2006/relationships/hyperlink" Target="https://twitter.com/bluedragon97216" TargetMode="External" /><Relationship Id="rId969" Type="http://schemas.openxmlformats.org/officeDocument/2006/relationships/hyperlink" Target="https://twitter.com/vito_c_a" TargetMode="External" /><Relationship Id="rId970" Type="http://schemas.openxmlformats.org/officeDocument/2006/relationships/hyperlink" Target="https://twitter.com/rociosan1303" TargetMode="External" /><Relationship Id="rId971" Type="http://schemas.openxmlformats.org/officeDocument/2006/relationships/hyperlink" Target="https://twitter.com/lalo1979" TargetMode="External" /><Relationship Id="rId972" Type="http://schemas.openxmlformats.org/officeDocument/2006/relationships/hyperlink" Target="https://twitter.com/le_mortel_noir" TargetMode="External" /><Relationship Id="rId973" Type="http://schemas.openxmlformats.org/officeDocument/2006/relationships/hyperlink" Target="https://twitter.com/starladyqvill" TargetMode="External" /><Relationship Id="rId974" Type="http://schemas.openxmlformats.org/officeDocument/2006/relationships/hyperlink" Target="https://twitter.com/titanprime8" TargetMode="External" /><Relationship Id="rId975" Type="http://schemas.openxmlformats.org/officeDocument/2006/relationships/hyperlink" Target="https://twitter.com/orgmastron" TargetMode="External" /><Relationship Id="rId976" Type="http://schemas.openxmlformats.org/officeDocument/2006/relationships/hyperlink" Target="https://twitter.com/rudy__phelps" TargetMode="External" /><Relationship Id="rId977" Type="http://schemas.openxmlformats.org/officeDocument/2006/relationships/hyperlink" Target="https://twitter.com/jessenr42502751" TargetMode="External" /><Relationship Id="rId978" Type="http://schemas.openxmlformats.org/officeDocument/2006/relationships/hyperlink" Target="https://twitter.com/dominikharb1" TargetMode="External" /><Relationship Id="rId979" Type="http://schemas.openxmlformats.org/officeDocument/2006/relationships/hyperlink" Target="https://twitter.com/mariotardon" TargetMode="External" /><Relationship Id="rId980" Type="http://schemas.openxmlformats.org/officeDocument/2006/relationships/hyperlink" Target="https://twitter.com/keekokhan" TargetMode="External" /><Relationship Id="rId981" Type="http://schemas.openxmlformats.org/officeDocument/2006/relationships/hyperlink" Target="https://twitter.com/theamazingniko" TargetMode="External" /><Relationship Id="rId982" Type="http://schemas.openxmlformats.org/officeDocument/2006/relationships/hyperlink" Target="https://twitter.com/stemmy2" TargetMode="External" /><Relationship Id="rId983" Type="http://schemas.openxmlformats.org/officeDocument/2006/relationships/hyperlink" Target="https://twitter.com/kazv27" TargetMode="External" /><Relationship Id="rId984" Type="http://schemas.openxmlformats.org/officeDocument/2006/relationships/hyperlink" Target="https://twitter.com/ljs214" TargetMode="External" /><Relationship Id="rId985" Type="http://schemas.openxmlformats.org/officeDocument/2006/relationships/hyperlink" Target="https://twitter.com/fairywitchgirl" TargetMode="External" /><Relationship Id="rId986" Type="http://schemas.openxmlformats.org/officeDocument/2006/relationships/hyperlink" Target="https://twitter.com/drocktrot" TargetMode="External" /><Relationship Id="rId987" Type="http://schemas.openxmlformats.org/officeDocument/2006/relationships/hyperlink" Target="https://twitter.com/blasnavara" TargetMode="External" /><Relationship Id="rId988" Type="http://schemas.openxmlformats.org/officeDocument/2006/relationships/hyperlink" Target="https://twitter.com/iamdavidalves" TargetMode="External" /><Relationship Id="rId989" Type="http://schemas.openxmlformats.org/officeDocument/2006/relationships/hyperlink" Target="https://twitter.com/cru182" TargetMode="External" /><Relationship Id="rId990" Type="http://schemas.openxmlformats.org/officeDocument/2006/relationships/hyperlink" Target="https://twitter.com/lilyshelp1" TargetMode="External" /><Relationship Id="rId991" Type="http://schemas.openxmlformats.org/officeDocument/2006/relationships/hyperlink" Target="https://twitter.com/cotyfour0" TargetMode="External" /><Relationship Id="rId992" Type="http://schemas.openxmlformats.org/officeDocument/2006/relationships/hyperlink" Target="https://twitter.com/humanxtrashcan" TargetMode="External" /><Relationship Id="rId993" Type="http://schemas.openxmlformats.org/officeDocument/2006/relationships/hyperlink" Target="https://twitter.com/redwood87" TargetMode="External" /><Relationship Id="rId994" Type="http://schemas.openxmlformats.org/officeDocument/2006/relationships/hyperlink" Target="https://twitter.com/tamika44135676" TargetMode="External" /><Relationship Id="rId995" Type="http://schemas.openxmlformats.org/officeDocument/2006/relationships/hyperlink" Target="https://twitter.com/captnoobiepants" TargetMode="External" /><Relationship Id="rId996" Type="http://schemas.openxmlformats.org/officeDocument/2006/relationships/hyperlink" Target="https://twitter.com/zoesaldanafanp" TargetMode="External" /><Relationship Id="rId997" Type="http://schemas.openxmlformats.org/officeDocument/2006/relationships/hyperlink" Target="https://twitter.com/joserivera613" TargetMode="External" /><Relationship Id="rId998" Type="http://schemas.openxmlformats.org/officeDocument/2006/relationships/hyperlink" Target="https://twitter.com/thedullahman1" TargetMode="External" /><Relationship Id="rId999" Type="http://schemas.openxmlformats.org/officeDocument/2006/relationships/hyperlink" Target="https://twitter.com/footietwits" TargetMode="External" /><Relationship Id="rId1000" Type="http://schemas.openxmlformats.org/officeDocument/2006/relationships/hyperlink" Target="https://twitter.com/mrandremarc" TargetMode="External" /><Relationship Id="rId1001" Type="http://schemas.openxmlformats.org/officeDocument/2006/relationships/hyperlink" Target="https://twitter.com/monkeymasuda" TargetMode="External" /><Relationship Id="rId1002" Type="http://schemas.openxmlformats.org/officeDocument/2006/relationships/hyperlink" Target="https://twitter.com/estefan02360596" TargetMode="External" /><Relationship Id="rId1003" Type="http://schemas.openxmlformats.org/officeDocument/2006/relationships/hyperlink" Target="https://twitter.com/jorgeovallep" TargetMode="External" /><Relationship Id="rId1004" Type="http://schemas.openxmlformats.org/officeDocument/2006/relationships/hyperlink" Target="https://twitter.com/glenny1016" TargetMode="External" /><Relationship Id="rId1005" Type="http://schemas.openxmlformats.org/officeDocument/2006/relationships/hyperlink" Target="https://twitter.com/betuelmorales" TargetMode="External" /><Relationship Id="rId1006" Type="http://schemas.openxmlformats.org/officeDocument/2006/relationships/hyperlink" Target="https://twitter.com/dephdareaper" TargetMode="External" /><Relationship Id="rId1007" Type="http://schemas.openxmlformats.org/officeDocument/2006/relationships/hyperlink" Target="https://twitter.com/highergtv" TargetMode="External" /><Relationship Id="rId1008" Type="http://schemas.openxmlformats.org/officeDocument/2006/relationships/hyperlink" Target="https://twitter.com/jdot_bd" TargetMode="External" /><Relationship Id="rId1009" Type="http://schemas.openxmlformats.org/officeDocument/2006/relationships/hyperlink" Target="https://twitter.com/jerzv" TargetMode="External" /><Relationship Id="rId1010" Type="http://schemas.openxmlformats.org/officeDocument/2006/relationships/hyperlink" Target="https://twitter.com/diangelobiaa" TargetMode="External" /><Relationship Id="rId1011" Type="http://schemas.openxmlformats.org/officeDocument/2006/relationships/hyperlink" Target="https://twitter.com/laketahoevibes" TargetMode="External" /><Relationship Id="rId1012" Type="http://schemas.openxmlformats.org/officeDocument/2006/relationships/hyperlink" Target="https://twitter.com/jeison361hd" TargetMode="External" /><Relationship Id="rId1013" Type="http://schemas.openxmlformats.org/officeDocument/2006/relationships/hyperlink" Target="https://twitter.com/jebition" TargetMode="External" /><Relationship Id="rId1014" Type="http://schemas.openxmlformats.org/officeDocument/2006/relationships/hyperlink" Target="https://twitter.com/india09281978" TargetMode="External" /><Relationship Id="rId1015" Type="http://schemas.openxmlformats.org/officeDocument/2006/relationships/hyperlink" Target="https://twitter.com/starseedacademy" TargetMode="External" /><Relationship Id="rId1016" Type="http://schemas.openxmlformats.org/officeDocument/2006/relationships/hyperlink" Target="https://twitter.com/jgarmanns" TargetMode="External" /><Relationship Id="rId1017" Type="http://schemas.openxmlformats.org/officeDocument/2006/relationships/hyperlink" Target="https://twitter.com/a0giri_" TargetMode="External" /><Relationship Id="rId1018" Type="http://schemas.openxmlformats.org/officeDocument/2006/relationships/hyperlink" Target="https://twitter.com/rohirrimaltun" TargetMode="External" /><Relationship Id="rId1019" Type="http://schemas.openxmlformats.org/officeDocument/2006/relationships/hyperlink" Target="https://twitter.com/itsmechula" TargetMode="External" /><Relationship Id="rId1020" Type="http://schemas.openxmlformats.org/officeDocument/2006/relationships/hyperlink" Target="https://twitter.com/jdanyq" TargetMode="External" /><Relationship Id="rId1021" Type="http://schemas.openxmlformats.org/officeDocument/2006/relationships/hyperlink" Target="https://twitter.com/misskreyol" TargetMode="External" /><Relationship Id="rId1022" Type="http://schemas.openxmlformats.org/officeDocument/2006/relationships/hyperlink" Target="https://twitter.com/zombogombo" TargetMode="External" /><Relationship Id="rId1023" Type="http://schemas.openxmlformats.org/officeDocument/2006/relationships/hyperlink" Target="https://twitter.com/thegeekacademy_" TargetMode="External" /><Relationship Id="rId1024" Type="http://schemas.openxmlformats.org/officeDocument/2006/relationships/hyperlink" Target="https://twitter.com/zoesaledana" TargetMode="External" /><Relationship Id="rId1025" Type="http://schemas.openxmlformats.org/officeDocument/2006/relationships/hyperlink" Target="https://twitter.com/ben_cormican" TargetMode="External" /><Relationship Id="rId1026" Type="http://schemas.openxmlformats.org/officeDocument/2006/relationships/hyperlink" Target="https://twitter.com/brett_dakin" TargetMode="External" /><Relationship Id="rId1027" Type="http://schemas.openxmlformats.org/officeDocument/2006/relationships/hyperlink" Target="https://twitter.com/dylanbrickner" TargetMode="External" /><Relationship Id="rId1028" Type="http://schemas.openxmlformats.org/officeDocument/2006/relationships/hyperlink" Target="https://twitter.com/emmzlayy" TargetMode="External" /><Relationship Id="rId1029" Type="http://schemas.openxmlformats.org/officeDocument/2006/relationships/hyperlink" Target="https://twitter.com/dylannicely" TargetMode="External" /><Relationship Id="rId1030" Type="http://schemas.openxmlformats.org/officeDocument/2006/relationships/hyperlink" Target="https://twitter.com/jergmehoff" TargetMode="External" /><Relationship Id="rId1031" Type="http://schemas.openxmlformats.org/officeDocument/2006/relationships/hyperlink" Target="https://twitter.com/parks_emily_" TargetMode="External" /><Relationship Id="rId1032" Type="http://schemas.openxmlformats.org/officeDocument/2006/relationships/hyperlink" Target="https://twitter.com/blacky9115" TargetMode="External" /><Relationship Id="rId1033" Type="http://schemas.openxmlformats.org/officeDocument/2006/relationships/hyperlink" Target="https://twitter.com/djmattmuzik" TargetMode="External" /><Relationship Id="rId1034" Type="http://schemas.openxmlformats.org/officeDocument/2006/relationships/hyperlink" Target="https://twitter.com/ajustphaight" TargetMode="External" /><Relationship Id="rId1035" Type="http://schemas.openxmlformats.org/officeDocument/2006/relationships/hyperlink" Target="https://twitter.com/perupotprincess" TargetMode="External" /><Relationship Id="rId1036" Type="http://schemas.openxmlformats.org/officeDocument/2006/relationships/hyperlink" Target="https://twitter.com/hampanyheter" TargetMode="External" /><Relationship Id="rId1037" Type="http://schemas.openxmlformats.org/officeDocument/2006/relationships/hyperlink" Target="https://twitter.com/miguelnoble" TargetMode="External" /><Relationship Id="rId1038" Type="http://schemas.openxmlformats.org/officeDocument/2006/relationships/hyperlink" Target="https://twitter.com/lil_jrice" TargetMode="External" /><Relationship Id="rId1039" Type="http://schemas.openxmlformats.org/officeDocument/2006/relationships/hyperlink" Target="https://twitter.com/jason_pdx" TargetMode="External" /><Relationship Id="rId1040" Type="http://schemas.openxmlformats.org/officeDocument/2006/relationships/hyperlink" Target="https://twitter.com/chanceknits" TargetMode="External" /><Relationship Id="rId1041" Type="http://schemas.openxmlformats.org/officeDocument/2006/relationships/hyperlink" Target="https://twitter.com/animeprincess06" TargetMode="External" /><Relationship Id="rId1042" Type="http://schemas.openxmlformats.org/officeDocument/2006/relationships/hyperlink" Target="https://twitter.com/osujace" TargetMode="External" /><Relationship Id="rId1043" Type="http://schemas.openxmlformats.org/officeDocument/2006/relationships/hyperlink" Target="https://twitter.com/roshamhany" TargetMode="External" /><Relationship Id="rId1044" Type="http://schemas.openxmlformats.org/officeDocument/2006/relationships/hyperlink" Target="https://twitter.com/mschrn" TargetMode="External" /><Relationship Id="rId1045" Type="http://schemas.openxmlformats.org/officeDocument/2006/relationships/hyperlink" Target="https://twitter.com/wolfiememes" TargetMode="External" /><Relationship Id="rId1046" Type="http://schemas.openxmlformats.org/officeDocument/2006/relationships/hyperlink" Target="https://twitter.com/wolfiecomedy" TargetMode="External" /><Relationship Id="rId1047" Type="http://schemas.openxmlformats.org/officeDocument/2006/relationships/hyperlink" Target="https://twitter.com/kelitos_way" TargetMode="External" /><Relationship Id="rId1048" Type="http://schemas.openxmlformats.org/officeDocument/2006/relationships/hyperlink" Target="https://twitter.com/wangpup__" TargetMode="External" /><Relationship Id="rId1049" Type="http://schemas.openxmlformats.org/officeDocument/2006/relationships/hyperlink" Target="https://twitter.com/hrnsxj" TargetMode="External" /><Relationship Id="rId1050" Type="http://schemas.openxmlformats.org/officeDocument/2006/relationships/hyperlink" Target="https://twitter.com/mara_liz_" TargetMode="External" /><Relationship Id="rId1051" Type="http://schemas.openxmlformats.org/officeDocument/2006/relationships/hyperlink" Target="https://twitter.com/palmafinserv" TargetMode="External" /><Relationship Id="rId1052" Type="http://schemas.openxmlformats.org/officeDocument/2006/relationships/hyperlink" Target="https://twitter.com/jmcoss2" TargetMode="External" /><Relationship Id="rId1053" Type="http://schemas.openxmlformats.org/officeDocument/2006/relationships/hyperlink" Target="https://twitter.com/leafly" TargetMode="External" /><Relationship Id="rId1054" Type="http://schemas.openxmlformats.org/officeDocument/2006/relationships/hyperlink" Target="https://twitter.com/high_times_mag" TargetMode="External" /><Relationship Id="rId1055" Type="http://schemas.openxmlformats.org/officeDocument/2006/relationships/hyperlink" Target="https://twitter.com/vice" TargetMode="External" /><Relationship Id="rId1056" Type="http://schemas.openxmlformats.org/officeDocument/2006/relationships/hyperlink" Target="https://twitter.com/justlikeanovel" TargetMode="External" /><Relationship Id="rId1057" Type="http://schemas.openxmlformats.org/officeDocument/2006/relationships/hyperlink" Target="https://twitter.com/wmcannabis" TargetMode="External" /><Relationship Id="rId1058" Type="http://schemas.openxmlformats.org/officeDocument/2006/relationships/hyperlink" Target="https://twitter.com/moroneyes" TargetMode="External" /><Relationship Id="rId1059" Type="http://schemas.openxmlformats.org/officeDocument/2006/relationships/hyperlink" Target="https://twitter.com/mjcrjdrvrsoonrf" TargetMode="External" /><Relationship Id="rId1060" Type="http://schemas.openxmlformats.org/officeDocument/2006/relationships/hyperlink" Target="https://twitter.com/zoewilder" TargetMode="External" /><Relationship Id="rId1061" Type="http://schemas.openxmlformats.org/officeDocument/2006/relationships/hyperlink" Target="https://twitter.com/forceghostbrad" TargetMode="External" /><Relationship Id="rId1062" Type="http://schemas.openxmlformats.org/officeDocument/2006/relationships/hyperlink" Target="https://twitter.com/puffco" TargetMode="External" /><Relationship Id="rId1063" Type="http://schemas.openxmlformats.org/officeDocument/2006/relationships/hyperlink" Target="https://twitter.com/laganjaestranja" TargetMode="External" /><Relationship Id="rId1064" Type="http://schemas.openxmlformats.org/officeDocument/2006/relationships/hyperlink" Target="https://twitter.com/hail_mary_j" TargetMode="External" /><Relationship Id="rId1065" Type="http://schemas.openxmlformats.org/officeDocument/2006/relationships/hyperlink" Target="https://twitter.com/jaredeasley" TargetMode="External" /><Relationship Id="rId1066" Type="http://schemas.openxmlformats.org/officeDocument/2006/relationships/hyperlink" Target="https://twitter.com/podcastmovement" TargetMode="External" /><Relationship Id="rId1067" Type="http://schemas.openxmlformats.org/officeDocument/2006/relationships/hyperlink" Target="https://twitter.com/bigthumbterry" TargetMode="External" /><Relationship Id="rId1068" Type="http://schemas.openxmlformats.org/officeDocument/2006/relationships/hyperlink" Target="https://twitter.com/tommychong" TargetMode="External" /><Relationship Id="rId1069" Type="http://schemas.openxmlformats.org/officeDocument/2006/relationships/hyperlink" Target="https://twitter.com/gettingdoug" TargetMode="External" /><Relationship Id="rId1070" Type="http://schemas.openxmlformats.org/officeDocument/2006/relationships/hyperlink" Target="https://twitter.com/corralvalerie" TargetMode="External" /><Relationship Id="rId1071" Type="http://schemas.openxmlformats.org/officeDocument/2006/relationships/hyperlink" Target="https://twitter.com/mgretailer" TargetMode="External" /><Relationship Id="rId1072" Type="http://schemas.openxmlformats.org/officeDocument/2006/relationships/hyperlink" Target="https://twitter.com/gla" TargetMode="External" /><Relationship Id="rId1073" Type="http://schemas.openxmlformats.org/officeDocument/2006/relationships/hyperlink" Target="https://twitter.com/doubleblindmag" TargetMode="External" /><Relationship Id="rId1074" Type="http://schemas.openxmlformats.org/officeDocument/2006/relationships/hyperlink" Target="https://twitter.com/jimbelushi" TargetMode="External" /><Relationship Id="rId1075" Type="http://schemas.openxmlformats.org/officeDocument/2006/relationships/hyperlink" Target="https://twitter.com/misstabstevens" TargetMode="External" /><Relationship Id="rId1076" Type="http://schemas.openxmlformats.org/officeDocument/2006/relationships/hyperlink" Target="https://twitter.com/gldleaf" TargetMode="External" /><Relationship Id="rId1077" Type="http://schemas.openxmlformats.org/officeDocument/2006/relationships/hyperlink" Target="https://twitter.com/bloomfarmscbd" TargetMode="External" /><Relationship Id="rId1078" Type="http://schemas.openxmlformats.org/officeDocument/2006/relationships/hyperlink" Target="https://twitter.com/petnesscbd" TargetMode="External" /><Relationship Id="rId1079" Type="http://schemas.openxmlformats.org/officeDocument/2006/relationships/hyperlink" Target="https://twitter.com/nicotortorella" TargetMode="External" /><Relationship Id="rId1080" Type="http://schemas.openxmlformats.org/officeDocument/2006/relationships/hyperlink" Target="https://twitter.com/makeandmary" TargetMode="External" /><Relationship Id="rId1081" Type="http://schemas.openxmlformats.org/officeDocument/2006/relationships/hyperlink" Target="https://twitter.com/britneyultra" TargetMode="External" /><Relationship Id="rId1082" Type="http://schemas.openxmlformats.org/officeDocument/2006/relationships/hyperlink" Target="https://twitter.com/inez992" TargetMode="External" /><Relationship Id="rId1083" Type="http://schemas.openxmlformats.org/officeDocument/2006/relationships/hyperlink" Target="https://twitter.com/alyssa_jezelle" TargetMode="External" /><Relationship Id="rId1084" Type="http://schemas.openxmlformats.org/officeDocument/2006/relationships/hyperlink" Target="https://twitter.com/samtuthill" TargetMode="External" /><Relationship Id="rId1085" Type="http://schemas.openxmlformats.org/officeDocument/2006/relationships/hyperlink" Target="https://twitter.com/toddcastpodcast" TargetMode="External" /><Relationship Id="rId1086" Type="http://schemas.openxmlformats.org/officeDocument/2006/relationships/hyperlink" Target="https://twitter.com/nonnamarijuana" TargetMode="External" /><Relationship Id="rId1087" Type="http://schemas.openxmlformats.org/officeDocument/2006/relationships/hyperlink" Target="https://twitter.com/wammsantacruz" TargetMode="External" /><Relationship Id="rId1088" Type="http://schemas.openxmlformats.org/officeDocument/2006/relationships/hyperlink" Target="https://twitter.com/detroitdeedee" TargetMode="External" /><Relationship Id="rId1089" Type="http://schemas.openxmlformats.org/officeDocument/2006/relationships/hyperlink" Target="https://twitter.com/djmightymi" TargetMode="External" /><Relationship Id="rId1090" Type="http://schemas.openxmlformats.org/officeDocument/2006/relationships/hyperlink" Target="https://twitter.com/gabrus" TargetMode="External" /><Relationship Id="rId1091" Type="http://schemas.openxmlformats.org/officeDocument/2006/relationships/hyperlink" Target="https://twitter.com/wwntfcd" TargetMode="External" /><Relationship Id="rId1092" Type="http://schemas.openxmlformats.org/officeDocument/2006/relationships/hyperlink" Target="https://twitter.com/lkfuehrerjr" TargetMode="External" /><Relationship Id="rId1093" Type="http://schemas.openxmlformats.org/officeDocument/2006/relationships/hyperlink" Target="https://twitter.com/headgum" TargetMode="External" /><Relationship Id="rId1094" Type="http://schemas.openxmlformats.org/officeDocument/2006/relationships/hyperlink" Target="https://twitter.com/jacobfitzroy" TargetMode="External" /><Relationship Id="rId1095" Type="http://schemas.openxmlformats.org/officeDocument/2006/relationships/hyperlink" Target="https://twitter.com/dooshbagazine" TargetMode="External" /><Relationship Id="rId1096" Type="http://schemas.openxmlformats.org/officeDocument/2006/relationships/hyperlink" Target="https://twitter.com/ron_spaced" TargetMode="External" /><Relationship Id="rId1097" Type="http://schemas.openxmlformats.org/officeDocument/2006/relationships/hyperlink" Target="https://twitter.com/heresaprotip" TargetMode="External" /><Relationship Id="rId1098" Type="http://schemas.openxmlformats.org/officeDocument/2006/relationships/hyperlink" Target="https://twitter.com/dutchmass" TargetMode="External" /><Relationship Id="rId1099" Type="http://schemas.openxmlformats.org/officeDocument/2006/relationships/hyperlink" Target="https://twitter.com/nikkiallenpoe" TargetMode="External" /><Relationship Id="rId1100" Type="http://schemas.openxmlformats.org/officeDocument/2006/relationships/hyperlink" Target="https://twitter.com/frostypeaches" TargetMode="External" /><Relationship Id="rId1101" Type="http://schemas.openxmlformats.org/officeDocument/2006/relationships/hyperlink" Target="https://twitter.com/stillill1187" TargetMode="External" /><Relationship Id="rId1102" Type="http://schemas.openxmlformats.org/officeDocument/2006/relationships/hyperlink" Target="https://twitter.com/ftmb_podcast" TargetMode="External" /><Relationship Id="rId1103" Type="http://schemas.openxmlformats.org/officeDocument/2006/relationships/hyperlink" Target="https://twitter.com/freedomisgreen" TargetMode="External" /><Relationship Id="rId1104" Type="http://schemas.openxmlformats.org/officeDocument/2006/relationships/hyperlink" Target="https://twitter.com/jdiaz103169" TargetMode="External" /><Relationship Id="rId1105" Type="http://schemas.openxmlformats.org/officeDocument/2006/relationships/hyperlink" Target="https://twitter.com/trezz718" TargetMode="External" /><Relationship Id="rId1106" Type="http://schemas.openxmlformats.org/officeDocument/2006/relationships/hyperlink" Target="https://twitter.com/robertabertric1" TargetMode="External" /><Relationship Id="rId1107" Type="http://schemas.openxmlformats.org/officeDocument/2006/relationships/hyperlink" Target="https://twitter.com/cannabisencyclo" TargetMode="External" /><Relationship Id="rId1108" Type="http://schemas.openxmlformats.org/officeDocument/2006/relationships/hyperlink" Target="https://twitter.com/even_pete" TargetMode="External" /><Relationship Id="rId1109" Type="http://schemas.openxmlformats.org/officeDocument/2006/relationships/hyperlink" Target="https://twitter.com/imtooeffinghigh" TargetMode="External" /><Relationship Id="rId1110" Type="http://schemas.openxmlformats.org/officeDocument/2006/relationships/hyperlink" Target="https://twitter.com/jmazz1111" TargetMode="External" /><Relationship Id="rId1111" Type="http://schemas.openxmlformats.org/officeDocument/2006/relationships/hyperlink" Target="https://twitter.com/elisemcd420" TargetMode="External" /><Relationship Id="rId1112" Type="http://schemas.openxmlformats.org/officeDocument/2006/relationships/hyperlink" Target="https://twitter.com/civilized_life" TargetMode="External" /><Relationship Id="rId1113" Type="http://schemas.openxmlformats.org/officeDocument/2006/relationships/hyperlink" Target="https://twitter.com/bruvs" TargetMode="External" /><Relationship Id="rId1114" Type="http://schemas.openxmlformats.org/officeDocument/2006/relationships/hyperlink" Target="https://twitter.com/alexhalperin" TargetMode="External" /><Relationship Id="rId1115" Type="http://schemas.openxmlformats.org/officeDocument/2006/relationships/hyperlink" Target="https://twitter.com/weedweeknews" TargetMode="External" /><Relationship Id="rId1116" Type="http://schemas.openxmlformats.org/officeDocument/2006/relationships/hyperlink" Target="https://twitter.com/jordanharbinger" TargetMode="External" /><Relationship Id="rId1117" Type="http://schemas.openxmlformats.org/officeDocument/2006/relationships/hyperlink" Target="https://twitter.com/thepitchshow" TargetMode="External" /><Relationship Id="rId1118" Type="http://schemas.openxmlformats.org/officeDocument/2006/relationships/hyperlink" Target="https://twitter.com/thealicemoon" TargetMode="External" /><Relationship Id="rId1119" Type="http://schemas.openxmlformats.org/officeDocument/2006/relationships/hyperlink" Target="https://twitter.com/dougbenson" TargetMode="External" /><Relationship Id="rId1120" Type="http://schemas.openxmlformats.org/officeDocument/2006/relationships/hyperlink" Target="https://twitter.com/mazedaakter2" TargetMode="External" /><Relationship Id="rId1121" Type="http://schemas.openxmlformats.org/officeDocument/2006/relationships/hyperlink" Target="https://twitter.com/96584400b" TargetMode="External" /><Relationship Id="rId1122" Type="http://schemas.openxmlformats.org/officeDocument/2006/relationships/hyperlink" Target="https://twitter.com/celestiedbestie" TargetMode="External" /><Relationship Id="rId1123" Type="http://schemas.openxmlformats.org/officeDocument/2006/relationships/hyperlink" Target="https://twitter.com/groovyshally" TargetMode="External" /><Relationship Id="rId1124" Type="http://schemas.openxmlformats.org/officeDocument/2006/relationships/hyperlink" Target="https://twitter.com/pppaly" TargetMode="External" /><Relationship Id="rId1125" Type="http://schemas.openxmlformats.org/officeDocument/2006/relationships/hyperlink" Target="https://twitter.com/mazzkhaos" TargetMode="External" /><Relationship Id="rId1126" Type="http://schemas.openxmlformats.org/officeDocument/2006/relationships/hyperlink" Target="https://twitter.com/ssssss2knocks" TargetMode="External" /><Relationship Id="rId1127" Type="http://schemas.openxmlformats.org/officeDocument/2006/relationships/hyperlink" Target="https://twitter.com/willyt_ribbs" TargetMode="External" /><Relationship Id="rId1128" Type="http://schemas.openxmlformats.org/officeDocument/2006/relationships/hyperlink" Target="https://twitter.com/chocolatemommy_" TargetMode="External" /><Relationship Id="rId1129" Type="http://schemas.openxmlformats.org/officeDocument/2006/relationships/hyperlink" Target="https://twitter.com/warrenbobrow1" TargetMode="External" /><Relationship Id="rId1130" Type="http://schemas.openxmlformats.org/officeDocument/2006/relationships/hyperlink" Target="https://twitter.com/weedandgrub" TargetMode="External" /><Relationship Id="rId1131" Type="http://schemas.openxmlformats.org/officeDocument/2006/relationships/hyperlink" Target="https://twitter.com/thisismaryjane_" TargetMode="External" /><Relationship Id="rId1132" Type="http://schemas.openxmlformats.org/officeDocument/2006/relationships/hyperlink" Target="https://twitter.com/glazerboohoohoo" TargetMode="External" /><Relationship Id="rId1133" Type="http://schemas.openxmlformats.org/officeDocument/2006/relationships/hyperlink" Target="https://twitter.com/canna_media" TargetMode="External" /><Relationship Id="rId1134" Type="http://schemas.openxmlformats.org/officeDocument/2006/relationships/hyperlink" Target="https://twitter.com/leland_rad" TargetMode="External" /><Relationship Id="rId1135" Type="http://schemas.openxmlformats.org/officeDocument/2006/relationships/hyperlink" Target="https://twitter.com/badlin" TargetMode="External" /><Relationship Id="rId1136" Type="http://schemas.openxmlformats.org/officeDocument/2006/relationships/hyperlink" Target="https://twitter.com/davidrdowns" TargetMode="External" /><Relationship Id="rId1137" Type="http://schemas.openxmlformats.org/officeDocument/2006/relationships/hyperlink" Target="https://twitter.com/randieseljay" TargetMode="External" /><Relationship Id="rId1138" Type="http://schemas.openxmlformats.org/officeDocument/2006/relationships/hyperlink" Target="https://twitter.com/vinniechant" TargetMode="External" /><Relationship Id="rId1139" Type="http://schemas.openxmlformats.org/officeDocument/2006/relationships/hyperlink" Target="https://twitter.com/pinballdreams" TargetMode="External" /><Relationship Id="rId1140" Type="http://schemas.openxmlformats.org/officeDocument/2006/relationships/hyperlink" Target="https://twitter.com/applepodcasts" TargetMode="External" /><Relationship Id="rId1141" Type="http://schemas.openxmlformats.org/officeDocument/2006/relationships/hyperlink" Target="https://twitter.com/weare_campfire" TargetMode="External" /><Relationship Id="rId1142" Type="http://schemas.openxmlformats.org/officeDocument/2006/relationships/hyperlink" Target="https://twitter.com/cheechmarin" TargetMode="External" /><Relationship Id="rId1143" Type="http://schemas.openxmlformats.org/officeDocument/2006/relationships/hyperlink" Target="https://twitter.com/gmiwh" TargetMode="External" /><Relationship Id="rId1144" Type="http://schemas.openxmlformats.org/officeDocument/2006/relationships/hyperlink" Target="https://twitter.com/viceland" TargetMode="External" /><Relationship Id="rId1145" Type="http://schemas.openxmlformats.org/officeDocument/2006/relationships/hyperlink" Target="https://twitter.com/derekm07" TargetMode="External" /><Relationship Id="rId1146" Type="http://schemas.openxmlformats.org/officeDocument/2006/relationships/hyperlink" Target="https://twitter.com/rx_lxxv" TargetMode="External" /><Relationship Id="rId1147" Type="http://schemas.openxmlformats.org/officeDocument/2006/relationships/hyperlink" Target="https://twitter.com/charluv2011" TargetMode="External" /><Relationship Id="rId1148" Type="http://schemas.openxmlformats.org/officeDocument/2006/relationships/hyperlink" Target="https://twitter.com/medmarijuanabiz" TargetMode="External" /><Relationship Id="rId1149" Type="http://schemas.openxmlformats.org/officeDocument/2006/relationships/hyperlink" Target="https://twitter.com/sir_blobfish" TargetMode="External" /><Relationship Id="rId1150" Type="http://schemas.openxmlformats.org/officeDocument/2006/relationships/hyperlink" Target="https://twitter.com/kylemace22" TargetMode="External" /><Relationship Id="rId1151" Type="http://schemas.openxmlformats.org/officeDocument/2006/relationships/hyperlink" Target="https://twitter.com/heinschristian" TargetMode="External" /><Relationship Id="rId1152" Type="http://schemas.openxmlformats.org/officeDocument/2006/relationships/hyperlink" Target="https://twitter.com/zoesbrasill" TargetMode="External" /><Relationship Id="rId1153" Type="http://schemas.openxmlformats.org/officeDocument/2006/relationships/hyperlink" Target="https://twitter.com/saiyanmarley" TargetMode="External" /><Relationship Id="rId1154" Type="http://schemas.openxmlformats.org/officeDocument/2006/relationships/hyperlink" Target="https://twitter.com/littlemisspoops" TargetMode="External" /><Relationship Id="rId1155" Type="http://schemas.openxmlformats.org/officeDocument/2006/relationships/hyperlink" Target="https://twitter.com/praveween" TargetMode="External" /><Relationship Id="rId1156" Type="http://schemas.openxmlformats.org/officeDocument/2006/relationships/hyperlink" Target="https://twitter.com/timchamberlain" TargetMode="External" /><Relationship Id="rId1157" Type="http://schemas.openxmlformats.org/officeDocument/2006/relationships/hyperlink" Target="https://twitter.com/oleraflores" TargetMode="External" /><Relationship Id="rId1158" Type="http://schemas.openxmlformats.org/officeDocument/2006/relationships/hyperlink" Target="https://twitter.com/coralreefer420" TargetMode="External" /><Relationship Id="rId1159" Type="http://schemas.openxmlformats.org/officeDocument/2006/relationships/hyperlink" Target="https://twitter.com/davidchiarelli" TargetMode="External" /><Relationship Id="rId1160" Type="http://schemas.openxmlformats.org/officeDocument/2006/relationships/hyperlink" Target="https://twitter.com/wesstubbs" TargetMode="External" /><Relationship Id="rId1161" Type="http://schemas.openxmlformats.org/officeDocument/2006/relationships/hyperlink" Target="https://twitter.com/sakenaribena" TargetMode="External" /><Relationship Id="rId1162" Type="http://schemas.openxmlformats.org/officeDocument/2006/relationships/hyperlink" Target="https://twitter.com/therealljohnny1" TargetMode="External" /><Relationship Id="rId1163" Type="http://schemas.openxmlformats.org/officeDocument/2006/relationships/hyperlink" Target="https://twitter.com/brownbearballin" TargetMode="External" /><Relationship Id="rId1164" Type="http://schemas.openxmlformats.org/officeDocument/2006/relationships/hyperlink" Target="https://twitter.com/simmithinks" TargetMode="External" /><Relationship Id="rId1165" Type="http://schemas.openxmlformats.org/officeDocument/2006/relationships/hyperlink" Target="https://twitter.com/ck1gamer" TargetMode="External" /><Relationship Id="rId1166" Type="http://schemas.openxmlformats.org/officeDocument/2006/relationships/hyperlink" Target="https://twitter.com/nor_cotics" TargetMode="External" /><Relationship Id="rId1167" Type="http://schemas.openxmlformats.org/officeDocument/2006/relationships/hyperlink" Target="https://twitter.com/sundancek1d" TargetMode="External" /><Relationship Id="rId1168" Type="http://schemas.openxmlformats.org/officeDocument/2006/relationships/hyperlink" Target="https://twitter.com/majicjuan24" TargetMode="External" /><Relationship Id="rId1169" Type="http://schemas.openxmlformats.org/officeDocument/2006/relationships/hyperlink" Target="https://twitter.com/cavwins" TargetMode="External" /><Relationship Id="rId1170" Type="http://schemas.openxmlformats.org/officeDocument/2006/relationships/hyperlink" Target="https://twitter.com/kamikazejose" TargetMode="External" /><Relationship Id="rId1171" Type="http://schemas.openxmlformats.org/officeDocument/2006/relationships/hyperlink" Target="https://twitter.com/manishakrishnan" TargetMode="External" /><Relationship Id="rId1172" Type="http://schemas.openxmlformats.org/officeDocument/2006/relationships/hyperlink" Target="https://twitter.com/mcdaintbq" TargetMode="External" /><Relationship Id="rId1173" Type="http://schemas.openxmlformats.org/officeDocument/2006/relationships/hyperlink" Target="https://twitter.com/princesskreet" TargetMode="External" /><Relationship Id="rId1174" Type="http://schemas.openxmlformats.org/officeDocument/2006/relationships/hyperlink" Target="https://twitter.com/alyciajones1" TargetMode="External" /><Relationship Id="rId1175" Type="http://schemas.openxmlformats.org/officeDocument/2006/relationships/hyperlink" Target="https://twitter.com/smilingwarrior7" TargetMode="External" /><Relationship Id="rId1176" Type="http://schemas.openxmlformats.org/officeDocument/2006/relationships/hyperlink" Target="https://twitter.com/hixxon09" TargetMode="External" /><Relationship Id="rId1177" Type="http://schemas.openxmlformats.org/officeDocument/2006/relationships/hyperlink" Target="https://twitter.com/vocnederland" TargetMode="External" /><Relationship Id="rId1178" Type="http://schemas.openxmlformats.org/officeDocument/2006/relationships/hyperlink" Target="https://twitter.com/javitall" TargetMode="External" /><Relationship Id="rId1179" Type="http://schemas.openxmlformats.org/officeDocument/2006/relationships/hyperlink" Target="https://twitter.com/john_kenney" TargetMode="External" /><Relationship Id="rId1180" Type="http://schemas.openxmlformats.org/officeDocument/2006/relationships/hyperlink" Target="https://twitter.com/apaintedlyfe" TargetMode="External" /><Relationship Id="rId1181" Type="http://schemas.openxmlformats.org/officeDocument/2006/relationships/hyperlink" Target="https://twitter.com/blackowt" TargetMode="External" /><Relationship Id="rId1182" Type="http://schemas.openxmlformats.org/officeDocument/2006/relationships/hyperlink" Target="https://twitter.com/dominiquekdoug1" TargetMode="External" /><Relationship Id="rId1183" Type="http://schemas.openxmlformats.org/officeDocument/2006/relationships/hyperlink" Target="https://twitter.com/hermansjoep" TargetMode="External" /><Relationship Id="rId1184" Type="http://schemas.openxmlformats.org/officeDocument/2006/relationships/hyperlink" Target="https://twitter.com/tbaykinetics" TargetMode="External" /><Relationship Id="rId1185" Type="http://schemas.openxmlformats.org/officeDocument/2006/relationships/hyperlink" Target="https://twitter.com/faisalejaz" TargetMode="External" /><Relationship Id="rId1186" Type="http://schemas.openxmlformats.org/officeDocument/2006/relationships/hyperlink" Target="https://twitter.com/kendranicholson" TargetMode="External" /><Relationship Id="rId1187" Type="http://schemas.openxmlformats.org/officeDocument/2006/relationships/hyperlink" Target="https://twitter.com/rebeccasaah" TargetMode="External" /><Relationship Id="rId1188" Type="http://schemas.openxmlformats.org/officeDocument/2006/relationships/hyperlink" Target="https://twitter.com/drjkhokhar" TargetMode="External" /><Relationship Id="rId1189" Type="http://schemas.openxmlformats.org/officeDocument/2006/relationships/hyperlink" Target="https://twitter.com/ericvondran" TargetMode="External" /><Relationship Id="rId1190" Type="http://schemas.openxmlformats.org/officeDocument/2006/relationships/hyperlink" Target="https://twitter.com/icebergslim1047" TargetMode="External" /><Relationship Id="rId1191" Type="http://schemas.openxmlformats.org/officeDocument/2006/relationships/hyperlink" Target="https://twitter.com/supercottrell" TargetMode="External" /><Relationship Id="rId1192" Type="http://schemas.openxmlformats.org/officeDocument/2006/relationships/hyperlink" Target="https://twitter.com/kcrw" TargetMode="External" /><Relationship Id="rId1193" Type="http://schemas.openxmlformats.org/officeDocument/2006/relationships/hyperlink" Target="https://twitter.com/npr" TargetMode="External" /><Relationship Id="rId1194" Type="http://schemas.openxmlformats.org/officeDocument/2006/relationships/hyperlink" Target="https://twitter.com/jaymansays" TargetMode="External" /><Relationship Id="rId1195" Type="http://schemas.openxmlformats.org/officeDocument/2006/relationships/comments" Target="../comments2.xml" /><Relationship Id="rId1196" Type="http://schemas.openxmlformats.org/officeDocument/2006/relationships/vmlDrawing" Target="../drawings/vmlDrawing2.vml" /><Relationship Id="rId1197" Type="http://schemas.openxmlformats.org/officeDocument/2006/relationships/table" Target="../tables/table2.xml" /><Relationship Id="rId119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sked.kr/imyourkid" TargetMode="External" /><Relationship Id="rId2" Type="http://schemas.openxmlformats.org/officeDocument/2006/relationships/hyperlink" Target="https://headgum.com/high-and-mighty/228-cannabis-history-with-david-bienenstock-and-abdullah-saeed" TargetMode="External" /><Relationship Id="rId3" Type="http://schemas.openxmlformats.org/officeDocument/2006/relationships/hyperlink" Target="https://megaphone.link/SPM7022728780" TargetMode="External" /><Relationship Id="rId4" Type="http://schemas.openxmlformats.org/officeDocument/2006/relationships/hyperlink" Target="https://podcasts.apple.com/us/podcast/great-moments-in-weed-history/id1350064353?i=1000448671319" TargetMode="External" /><Relationship Id="rId5" Type="http://schemas.openxmlformats.org/officeDocument/2006/relationships/hyperlink" Target="https://twitter.com/weare_campfire/status/1173996295859703808" TargetMode="External" /><Relationship Id="rId6" Type="http://schemas.openxmlformats.org/officeDocument/2006/relationships/hyperlink" Target="https://podcasts.apple.com/us/podcast/ep-244-david-bienenstock-abdullah-saeed-getting-doug/id716402907?i=1000451049589" TargetMode="External" /><Relationship Id="rId7" Type="http://schemas.openxmlformats.org/officeDocument/2006/relationships/hyperlink" Target="https://megaphone.link/SPM2258453106" TargetMode="External" /><Relationship Id="rId8" Type="http://schemas.openxmlformats.org/officeDocument/2006/relationships/hyperlink" Target="https://twitter.com/gmiwhpodcast/status/1169306687892672512" TargetMode="External" /><Relationship Id="rId9" Type="http://schemas.openxmlformats.org/officeDocument/2006/relationships/hyperlink" Target="http://theshitshow.la/" TargetMode="External" /><Relationship Id="rId10" Type="http://schemas.openxmlformats.org/officeDocument/2006/relationships/hyperlink" Target="https://www.instagram.com/p/B17FeT0BpwG/?igshid=dd3ac8de4ru7" TargetMode="External" /><Relationship Id="rId11" Type="http://schemas.openxmlformats.org/officeDocument/2006/relationships/hyperlink" Target="https://twitter.com/i/web/status/1190458793391341569" TargetMode="External" /><Relationship Id="rId12" Type="http://schemas.openxmlformats.org/officeDocument/2006/relationships/hyperlink" Target="https://twitter.com/i/web/status/1177168416303718401" TargetMode="External" /><Relationship Id="rId13" Type="http://schemas.openxmlformats.org/officeDocument/2006/relationships/hyperlink" Target="https://headgum.com/high-and-mighty/228-cannabis-history-with-david-bienenstock-and-abdullah-saeed" TargetMode="External" /><Relationship Id="rId14" Type="http://schemas.openxmlformats.org/officeDocument/2006/relationships/hyperlink" Target="https://megaphone.link/SPM7022728780" TargetMode="External" /><Relationship Id="rId15" Type="http://schemas.openxmlformats.org/officeDocument/2006/relationships/hyperlink" Target="https://twitter.com/weare_campfire/status/1173996295859703808" TargetMode="External" /><Relationship Id="rId16" Type="http://schemas.openxmlformats.org/officeDocument/2006/relationships/hyperlink" Target="https://podcasts.apple.com/us/podcast/great-moments-in-weed-history/id1350064353?i=1000448671319" TargetMode="External" /><Relationship Id="rId17" Type="http://schemas.openxmlformats.org/officeDocument/2006/relationships/hyperlink" Target="https://megaphone.link/SPM2258453106" TargetMode="External" /><Relationship Id="rId18" Type="http://schemas.openxmlformats.org/officeDocument/2006/relationships/hyperlink" Target="https://podcasts.apple.com/us/podcast/ep-244-david-bienenstock-abdullah-saeed-getting-doug/id716402907?i=1000451049589" TargetMode="External" /><Relationship Id="rId19" Type="http://schemas.openxmlformats.org/officeDocument/2006/relationships/hyperlink" Target="https://twitter.com/gmiwhpodcast/status/1169306687892672512" TargetMode="External" /><Relationship Id="rId20" Type="http://schemas.openxmlformats.org/officeDocument/2006/relationships/hyperlink" Target="https://twitter.com/i/web/status/1189543749514399744" TargetMode="External" /><Relationship Id="rId21" Type="http://schemas.openxmlformats.org/officeDocument/2006/relationships/hyperlink" Target="https://podcasts.apple.com/us/podcast/barack-obamas-weed-years/id1350064353?i=1000448671319" TargetMode="External" /><Relationship Id="rId22" Type="http://schemas.openxmlformats.org/officeDocument/2006/relationships/hyperlink" Target="https://twitter.com/i/web/status/1173996295859703808" TargetMode="External" /><Relationship Id="rId23" Type="http://schemas.openxmlformats.org/officeDocument/2006/relationships/hyperlink" Target="http://theshitshow.la/" TargetMode="External" /><Relationship Id="rId24" Type="http://schemas.openxmlformats.org/officeDocument/2006/relationships/hyperlink" Target="https://www.instagram.com/p/B17FeT0BpwG/?igshid=dd3ac8de4ru7" TargetMode="External" /><Relationship Id="rId25" Type="http://schemas.openxmlformats.org/officeDocument/2006/relationships/hyperlink" Target="https://cms.megaphone.fm/channel/SPM3190486670?selected=SPM4708096140" TargetMode="External" /><Relationship Id="rId26" Type="http://schemas.openxmlformats.org/officeDocument/2006/relationships/hyperlink" Target="https://twitter.com/gmiwhpodcast/status/1182657332091727874" TargetMode="External" /><Relationship Id="rId27" Type="http://schemas.openxmlformats.org/officeDocument/2006/relationships/hyperlink" Target="https://podcasts.apple.com/us/podcast/chronic-relief-with-rachel-wolfson/id1460419552?i=1000451402738" TargetMode="External" /><Relationship Id="rId28" Type="http://schemas.openxmlformats.org/officeDocument/2006/relationships/hyperlink" Target="https://www.instagram.com/p/B2qZSU5F6-q/" TargetMode="External" /><Relationship Id="rId29" Type="http://schemas.openxmlformats.org/officeDocument/2006/relationships/hyperlink" Target="https://twitter.com/i/web/status/1174925730058096641" TargetMode="External" /><Relationship Id="rId30" Type="http://schemas.openxmlformats.org/officeDocument/2006/relationships/hyperlink" Target="https://www.youtube.com/adamdunnshow" TargetMode="External" /><Relationship Id="rId31" Type="http://schemas.openxmlformats.org/officeDocument/2006/relationships/hyperlink" Target="https://www.instagram.com/p/B2ny9GEA8-3/" TargetMode="External" /><Relationship Id="rId32" Type="http://schemas.openxmlformats.org/officeDocument/2006/relationships/hyperlink" Target="https://www.instagram.com/p/B2ny9GEA8-3/?igshid=11ciywv5umcv9" TargetMode="External" /><Relationship Id="rId33" Type="http://schemas.openxmlformats.org/officeDocument/2006/relationships/hyperlink" Target="https://twitter.com/gmiwhpodcast/status/1189893041366196226" TargetMode="External" /><Relationship Id="rId34" Type="http://schemas.openxmlformats.org/officeDocument/2006/relationships/hyperlink" Target="https://twitter.com/i/web/status/1187538348711137283" TargetMode="External" /><Relationship Id="rId35" Type="http://schemas.openxmlformats.org/officeDocument/2006/relationships/hyperlink" Target="https://twitter.com/i/web/status/1187555933838168064" TargetMode="External" /><Relationship Id="rId36" Type="http://schemas.openxmlformats.org/officeDocument/2006/relationships/hyperlink" Target="https://twitter.com/i/web/status/1187570859789049856" TargetMode="External" /><Relationship Id="rId37" Type="http://schemas.openxmlformats.org/officeDocument/2006/relationships/hyperlink" Target="https://twitter.com/i/web/status/1187571757592432640" TargetMode="External" /><Relationship Id="rId38" Type="http://schemas.openxmlformats.org/officeDocument/2006/relationships/hyperlink" Target="http://www.benzinga.com/z/14385043" TargetMode="External" /><Relationship Id="rId39" Type="http://schemas.openxmlformats.org/officeDocument/2006/relationships/hyperlink" Target="https://asked.kr/imyourkid"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3476</v>
      </c>
      <c r="BB2" s="13" t="s">
        <v>3498</v>
      </c>
      <c r="BC2" s="13" t="s">
        <v>3499</v>
      </c>
      <c r="BD2" s="119" t="s">
        <v>4280</v>
      </c>
      <c r="BE2" s="119" t="s">
        <v>4281</v>
      </c>
      <c r="BF2" s="119" t="s">
        <v>4282</v>
      </c>
      <c r="BG2" s="119" t="s">
        <v>4283</v>
      </c>
      <c r="BH2" s="119" t="s">
        <v>4284</v>
      </c>
      <c r="BI2" s="119" t="s">
        <v>4285</v>
      </c>
      <c r="BJ2" s="119" t="s">
        <v>4286</v>
      </c>
      <c r="BK2" s="119" t="s">
        <v>4287</v>
      </c>
      <c r="BL2" s="119" t="s">
        <v>4288</v>
      </c>
    </row>
    <row r="3" spans="1:64" ht="15" customHeight="1">
      <c r="A3" s="64" t="s">
        <v>212</v>
      </c>
      <c r="B3" s="64" t="s">
        <v>448</v>
      </c>
      <c r="C3" s="65" t="s">
        <v>4411</v>
      </c>
      <c r="D3" s="66">
        <v>5.333333333333334</v>
      </c>
      <c r="E3" s="67" t="s">
        <v>136</v>
      </c>
      <c r="F3" s="68">
        <v>27.333333333333332</v>
      </c>
      <c r="G3" s="65"/>
      <c r="H3" s="69"/>
      <c r="I3" s="70"/>
      <c r="J3" s="70"/>
      <c r="K3" s="34" t="s">
        <v>65</v>
      </c>
      <c r="L3" s="71">
        <v>3</v>
      </c>
      <c r="M3" s="71"/>
      <c r="N3" s="72"/>
      <c r="O3" s="78" t="s">
        <v>503</v>
      </c>
      <c r="P3" s="80">
        <v>43710.88940972222</v>
      </c>
      <c r="Q3" s="78" t="s">
        <v>505</v>
      </c>
      <c r="R3" s="78" t="s">
        <v>661</v>
      </c>
      <c r="S3" s="78" t="s">
        <v>702</v>
      </c>
      <c r="T3" s="78"/>
      <c r="U3" s="78"/>
      <c r="V3" s="83" t="s">
        <v>745</v>
      </c>
      <c r="W3" s="80">
        <v>43710.88940972222</v>
      </c>
      <c r="X3" s="83" t="s">
        <v>966</v>
      </c>
      <c r="Y3" s="78"/>
      <c r="Z3" s="78"/>
      <c r="AA3" s="84" t="s">
        <v>1273</v>
      </c>
      <c r="AB3" s="84" t="s">
        <v>1580</v>
      </c>
      <c r="AC3" s="78" t="b">
        <v>0</v>
      </c>
      <c r="AD3" s="78">
        <v>0</v>
      </c>
      <c r="AE3" s="84" t="s">
        <v>1602</v>
      </c>
      <c r="AF3" s="78" t="b">
        <v>0</v>
      </c>
      <c r="AG3" s="78" t="s">
        <v>1625</v>
      </c>
      <c r="AH3" s="78"/>
      <c r="AI3" s="84" t="s">
        <v>1603</v>
      </c>
      <c r="AJ3" s="78" t="b">
        <v>0</v>
      </c>
      <c r="AK3" s="78">
        <v>0</v>
      </c>
      <c r="AL3" s="84" t="s">
        <v>1603</v>
      </c>
      <c r="AM3" s="78" t="s">
        <v>1633</v>
      </c>
      <c r="AN3" s="78" t="b">
        <v>0</v>
      </c>
      <c r="AO3" s="84" t="s">
        <v>1580</v>
      </c>
      <c r="AP3" s="78" t="s">
        <v>176</v>
      </c>
      <c r="AQ3" s="78">
        <v>0</v>
      </c>
      <c r="AR3" s="78">
        <v>0</v>
      </c>
      <c r="AS3" s="78"/>
      <c r="AT3" s="78"/>
      <c r="AU3" s="78"/>
      <c r="AV3" s="78"/>
      <c r="AW3" s="78"/>
      <c r="AX3" s="78"/>
      <c r="AY3" s="78"/>
      <c r="AZ3" s="78"/>
      <c r="BA3">
        <v>2</v>
      </c>
      <c r="BB3" s="78" t="str">
        <f>REPLACE(INDEX(GroupVertices[Group],MATCH(Edges[[#This Row],[Vertex 1]],GroupVertices[Vertex],0)),1,1,"")</f>
        <v>4</v>
      </c>
      <c r="BC3" s="78" t="str">
        <f>REPLACE(INDEX(GroupVertices[Group],MATCH(Edges[[#This Row],[Vertex 2]],GroupVertices[Vertex],0)),1,1,"")</f>
        <v>4</v>
      </c>
      <c r="BD3" s="48"/>
      <c r="BE3" s="49"/>
      <c r="BF3" s="48"/>
      <c r="BG3" s="49"/>
      <c r="BH3" s="48"/>
      <c r="BI3" s="49"/>
      <c r="BJ3" s="48"/>
      <c r="BK3" s="49"/>
      <c r="BL3" s="48"/>
    </row>
    <row r="4" spans="1:64" ht="15" customHeight="1">
      <c r="A4" s="64" t="s">
        <v>212</v>
      </c>
      <c r="B4" s="64" t="s">
        <v>448</v>
      </c>
      <c r="C4" s="65" t="s">
        <v>4411</v>
      </c>
      <c r="D4" s="66">
        <v>5.333333333333334</v>
      </c>
      <c r="E4" s="67" t="s">
        <v>136</v>
      </c>
      <c r="F4" s="68">
        <v>27.333333333333332</v>
      </c>
      <c r="G4" s="65"/>
      <c r="H4" s="69"/>
      <c r="I4" s="70"/>
      <c r="J4" s="70"/>
      <c r="K4" s="34" t="s">
        <v>65</v>
      </c>
      <c r="L4" s="77">
        <v>4</v>
      </c>
      <c r="M4" s="77"/>
      <c r="N4" s="72"/>
      <c r="O4" s="79" t="s">
        <v>503</v>
      </c>
      <c r="P4" s="81">
        <v>43710.90131944444</v>
      </c>
      <c r="Q4" s="79" t="s">
        <v>506</v>
      </c>
      <c r="R4" s="79" t="s">
        <v>661</v>
      </c>
      <c r="S4" s="79" t="s">
        <v>702</v>
      </c>
      <c r="T4" s="79"/>
      <c r="U4" s="79"/>
      <c r="V4" s="82" t="s">
        <v>745</v>
      </c>
      <c r="W4" s="81">
        <v>43710.90131944444</v>
      </c>
      <c r="X4" s="82" t="s">
        <v>967</v>
      </c>
      <c r="Y4" s="79"/>
      <c r="Z4" s="79"/>
      <c r="AA4" s="85" t="s">
        <v>1274</v>
      </c>
      <c r="AB4" s="85" t="s">
        <v>1580</v>
      </c>
      <c r="AC4" s="79" t="b">
        <v>0</v>
      </c>
      <c r="AD4" s="79">
        <v>0</v>
      </c>
      <c r="AE4" s="85" t="s">
        <v>1602</v>
      </c>
      <c r="AF4" s="79" t="b">
        <v>0</v>
      </c>
      <c r="AG4" s="79" t="s">
        <v>1625</v>
      </c>
      <c r="AH4" s="79"/>
      <c r="AI4" s="85" t="s">
        <v>1603</v>
      </c>
      <c r="AJ4" s="79" t="b">
        <v>0</v>
      </c>
      <c r="AK4" s="79">
        <v>0</v>
      </c>
      <c r="AL4" s="85" t="s">
        <v>1603</v>
      </c>
      <c r="AM4" s="79" t="s">
        <v>1633</v>
      </c>
      <c r="AN4" s="79" t="b">
        <v>0</v>
      </c>
      <c r="AO4" s="85" t="s">
        <v>1580</v>
      </c>
      <c r="AP4" s="79" t="s">
        <v>176</v>
      </c>
      <c r="AQ4" s="79">
        <v>0</v>
      </c>
      <c r="AR4" s="79">
        <v>0</v>
      </c>
      <c r="AS4" s="79"/>
      <c r="AT4" s="79"/>
      <c r="AU4" s="79"/>
      <c r="AV4" s="79"/>
      <c r="AW4" s="79"/>
      <c r="AX4" s="79"/>
      <c r="AY4" s="79"/>
      <c r="AZ4" s="79"/>
      <c r="BA4">
        <v>2</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212</v>
      </c>
      <c r="B5" s="64" t="s">
        <v>449</v>
      </c>
      <c r="C5" s="65" t="s">
        <v>4411</v>
      </c>
      <c r="D5" s="66">
        <v>5.333333333333334</v>
      </c>
      <c r="E5" s="67" t="s">
        <v>136</v>
      </c>
      <c r="F5" s="68">
        <v>27.333333333333332</v>
      </c>
      <c r="G5" s="65"/>
      <c r="H5" s="69"/>
      <c r="I5" s="70"/>
      <c r="J5" s="70"/>
      <c r="K5" s="34" t="s">
        <v>65</v>
      </c>
      <c r="L5" s="77">
        <v>5</v>
      </c>
      <c r="M5" s="77"/>
      <c r="N5" s="72"/>
      <c r="O5" s="79" t="s">
        <v>504</v>
      </c>
      <c r="P5" s="81">
        <v>43710.88940972222</v>
      </c>
      <c r="Q5" s="79" t="s">
        <v>505</v>
      </c>
      <c r="R5" s="79" t="s">
        <v>661</v>
      </c>
      <c r="S5" s="79" t="s">
        <v>702</v>
      </c>
      <c r="T5" s="79"/>
      <c r="U5" s="79"/>
      <c r="V5" s="82" t="s">
        <v>745</v>
      </c>
      <c r="W5" s="81">
        <v>43710.88940972222</v>
      </c>
      <c r="X5" s="82" t="s">
        <v>966</v>
      </c>
      <c r="Y5" s="79"/>
      <c r="Z5" s="79"/>
      <c r="AA5" s="85" t="s">
        <v>1273</v>
      </c>
      <c r="AB5" s="85" t="s">
        <v>1580</v>
      </c>
      <c r="AC5" s="79" t="b">
        <v>0</v>
      </c>
      <c r="AD5" s="79">
        <v>0</v>
      </c>
      <c r="AE5" s="85" t="s">
        <v>1602</v>
      </c>
      <c r="AF5" s="79" t="b">
        <v>0</v>
      </c>
      <c r="AG5" s="79" t="s">
        <v>1625</v>
      </c>
      <c r="AH5" s="79"/>
      <c r="AI5" s="85" t="s">
        <v>1603</v>
      </c>
      <c r="AJ5" s="79" t="b">
        <v>0</v>
      </c>
      <c r="AK5" s="79">
        <v>0</v>
      </c>
      <c r="AL5" s="85" t="s">
        <v>1603</v>
      </c>
      <c r="AM5" s="79" t="s">
        <v>1633</v>
      </c>
      <c r="AN5" s="79" t="b">
        <v>0</v>
      </c>
      <c r="AO5" s="85" t="s">
        <v>1580</v>
      </c>
      <c r="AP5" s="79" t="s">
        <v>176</v>
      </c>
      <c r="AQ5" s="79">
        <v>0</v>
      </c>
      <c r="AR5" s="79">
        <v>0</v>
      </c>
      <c r="AS5" s="79"/>
      <c r="AT5" s="79"/>
      <c r="AU5" s="79"/>
      <c r="AV5" s="79"/>
      <c r="AW5" s="79"/>
      <c r="AX5" s="79"/>
      <c r="AY5" s="79"/>
      <c r="AZ5" s="79"/>
      <c r="BA5">
        <v>2</v>
      </c>
      <c r="BB5" s="78" t="str">
        <f>REPLACE(INDEX(GroupVertices[Group],MATCH(Edges[[#This Row],[Vertex 1]],GroupVertices[Vertex],0)),1,1,"")</f>
        <v>4</v>
      </c>
      <c r="BC5" s="78" t="str">
        <f>REPLACE(INDEX(GroupVertices[Group],MATCH(Edges[[#This Row],[Vertex 2]],GroupVertices[Vertex],0)),1,1,"")</f>
        <v>4</v>
      </c>
      <c r="BD5" s="48">
        <v>0</v>
      </c>
      <c r="BE5" s="49">
        <v>0</v>
      </c>
      <c r="BF5" s="48">
        <v>1</v>
      </c>
      <c r="BG5" s="49">
        <v>3.5714285714285716</v>
      </c>
      <c r="BH5" s="48">
        <v>0</v>
      </c>
      <c r="BI5" s="49">
        <v>0</v>
      </c>
      <c r="BJ5" s="48">
        <v>27</v>
      </c>
      <c r="BK5" s="49">
        <v>96.42857142857143</v>
      </c>
      <c r="BL5" s="48">
        <v>28</v>
      </c>
    </row>
    <row r="6" spans="1:64" ht="15">
      <c r="A6" s="64" t="s">
        <v>212</v>
      </c>
      <c r="B6" s="64" t="s">
        <v>449</v>
      </c>
      <c r="C6" s="65" t="s">
        <v>4411</v>
      </c>
      <c r="D6" s="66">
        <v>5.333333333333334</v>
      </c>
      <c r="E6" s="67" t="s">
        <v>136</v>
      </c>
      <c r="F6" s="68">
        <v>27.333333333333332</v>
      </c>
      <c r="G6" s="65"/>
      <c r="H6" s="69"/>
      <c r="I6" s="70"/>
      <c r="J6" s="70"/>
      <c r="K6" s="34" t="s">
        <v>65</v>
      </c>
      <c r="L6" s="77">
        <v>6</v>
      </c>
      <c r="M6" s="77"/>
      <c r="N6" s="72"/>
      <c r="O6" s="79" t="s">
        <v>504</v>
      </c>
      <c r="P6" s="81">
        <v>43710.90131944444</v>
      </c>
      <c r="Q6" s="79" t="s">
        <v>506</v>
      </c>
      <c r="R6" s="79" t="s">
        <v>661</v>
      </c>
      <c r="S6" s="79" t="s">
        <v>702</v>
      </c>
      <c r="T6" s="79"/>
      <c r="U6" s="79"/>
      <c r="V6" s="82" t="s">
        <v>745</v>
      </c>
      <c r="W6" s="81">
        <v>43710.90131944444</v>
      </c>
      <c r="X6" s="82" t="s">
        <v>967</v>
      </c>
      <c r="Y6" s="79"/>
      <c r="Z6" s="79"/>
      <c r="AA6" s="85" t="s">
        <v>1274</v>
      </c>
      <c r="AB6" s="85" t="s">
        <v>1580</v>
      </c>
      <c r="AC6" s="79" t="b">
        <v>0</v>
      </c>
      <c r="AD6" s="79">
        <v>0</v>
      </c>
      <c r="AE6" s="85" t="s">
        <v>1602</v>
      </c>
      <c r="AF6" s="79" t="b">
        <v>0</v>
      </c>
      <c r="AG6" s="79" t="s">
        <v>1625</v>
      </c>
      <c r="AH6" s="79"/>
      <c r="AI6" s="85" t="s">
        <v>1603</v>
      </c>
      <c r="AJ6" s="79" t="b">
        <v>0</v>
      </c>
      <c r="AK6" s="79">
        <v>0</v>
      </c>
      <c r="AL6" s="85" t="s">
        <v>1603</v>
      </c>
      <c r="AM6" s="79" t="s">
        <v>1633</v>
      </c>
      <c r="AN6" s="79" t="b">
        <v>0</v>
      </c>
      <c r="AO6" s="85" t="s">
        <v>1580</v>
      </c>
      <c r="AP6" s="79" t="s">
        <v>176</v>
      </c>
      <c r="AQ6" s="79">
        <v>0</v>
      </c>
      <c r="AR6" s="79">
        <v>0</v>
      </c>
      <c r="AS6" s="79"/>
      <c r="AT6" s="79"/>
      <c r="AU6" s="79"/>
      <c r="AV6" s="79"/>
      <c r="AW6" s="79"/>
      <c r="AX6" s="79"/>
      <c r="AY6" s="79"/>
      <c r="AZ6" s="79"/>
      <c r="BA6">
        <v>2</v>
      </c>
      <c r="BB6" s="78" t="str">
        <f>REPLACE(INDEX(GroupVertices[Group],MATCH(Edges[[#This Row],[Vertex 1]],GroupVertices[Vertex],0)),1,1,"")</f>
        <v>4</v>
      </c>
      <c r="BC6" s="78" t="str">
        <f>REPLACE(INDEX(GroupVertices[Group],MATCH(Edges[[#This Row],[Vertex 2]],GroupVertices[Vertex],0)),1,1,"")</f>
        <v>4</v>
      </c>
      <c r="BD6" s="48">
        <v>0</v>
      </c>
      <c r="BE6" s="49">
        <v>0</v>
      </c>
      <c r="BF6" s="48">
        <v>1</v>
      </c>
      <c r="BG6" s="49">
        <v>3.5714285714285716</v>
      </c>
      <c r="BH6" s="48">
        <v>0</v>
      </c>
      <c r="BI6" s="49">
        <v>0</v>
      </c>
      <c r="BJ6" s="48">
        <v>27</v>
      </c>
      <c r="BK6" s="49">
        <v>96.42857142857143</v>
      </c>
      <c r="BL6" s="48">
        <v>28</v>
      </c>
    </row>
    <row r="7" spans="1:64" ht="15">
      <c r="A7" s="64" t="s">
        <v>213</v>
      </c>
      <c r="B7" s="64" t="s">
        <v>449</v>
      </c>
      <c r="C7" s="65" t="s">
        <v>4412</v>
      </c>
      <c r="D7" s="66">
        <v>3</v>
      </c>
      <c r="E7" s="67" t="s">
        <v>132</v>
      </c>
      <c r="F7" s="68">
        <v>35</v>
      </c>
      <c r="G7" s="65"/>
      <c r="H7" s="69"/>
      <c r="I7" s="70"/>
      <c r="J7" s="70"/>
      <c r="K7" s="34" t="s">
        <v>65</v>
      </c>
      <c r="L7" s="77">
        <v>7</v>
      </c>
      <c r="M7" s="77"/>
      <c r="N7" s="72"/>
      <c r="O7" s="79" t="s">
        <v>503</v>
      </c>
      <c r="P7" s="81">
        <v>43712.90168981482</v>
      </c>
      <c r="Q7" s="79" t="s">
        <v>507</v>
      </c>
      <c r="R7" s="82" t="s">
        <v>662</v>
      </c>
      <c r="S7" s="79" t="s">
        <v>703</v>
      </c>
      <c r="T7" s="79"/>
      <c r="U7" s="79"/>
      <c r="V7" s="82" t="s">
        <v>746</v>
      </c>
      <c r="W7" s="81">
        <v>43712.90168981482</v>
      </c>
      <c r="X7" s="82" t="s">
        <v>968</v>
      </c>
      <c r="Y7" s="79"/>
      <c r="Z7" s="79"/>
      <c r="AA7" s="85" t="s">
        <v>1275</v>
      </c>
      <c r="AB7" s="79"/>
      <c r="AC7" s="79" t="b">
        <v>0</v>
      </c>
      <c r="AD7" s="79">
        <v>1</v>
      </c>
      <c r="AE7" s="85" t="s">
        <v>1603</v>
      </c>
      <c r="AF7" s="79" t="b">
        <v>1</v>
      </c>
      <c r="AG7" s="79" t="s">
        <v>1625</v>
      </c>
      <c r="AH7" s="79"/>
      <c r="AI7" s="85" t="s">
        <v>1591</v>
      </c>
      <c r="AJ7" s="79" t="b">
        <v>0</v>
      </c>
      <c r="AK7" s="79">
        <v>0</v>
      </c>
      <c r="AL7" s="85" t="s">
        <v>1603</v>
      </c>
      <c r="AM7" s="79" t="s">
        <v>1634</v>
      </c>
      <c r="AN7" s="79" t="b">
        <v>0</v>
      </c>
      <c r="AO7" s="85" t="s">
        <v>1275</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4</v>
      </c>
      <c r="BD7" s="48"/>
      <c r="BE7" s="49"/>
      <c r="BF7" s="48"/>
      <c r="BG7" s="49"/>
      <c r="BH7" s="48"/>
      <c r="BI7" s="49"/>
      <c r="BJ7" s="48"/>
      <c r="BK7" s="49"/>
      <c r="BL7" s="48"/>
    </row>
    <row r="8" spans="1:64" ht="15">
      <c r="A8" s="64" t="s">
        <v>213</v>
      </c>
      <c r="B8" s="64" t="s">
        <v>349</v>
      </c>
      <c r="C8" s="65" t="s">
        <v>4412</v>
      </c>
      <c r="D8" s="66">
        <v>3</v>
      </c>
      <c r="E8" s="67" t="s">
        <v>132</v>
      </c>
      <c r="F8" s="68">
        <v>35</v>
      </c>
      <c r="G8" s="65"/>
      <c r="H8" s="69"/>
      <c r="I8" s="70"/>
      <c r="J8" s="70"/>
      <c r="K8" s="34" t="s">
        <v>65</v>
      </c>
      <c r="L8" s="77">
        <v>8</v>
      </c>
      <c r="M8" s="77"/>
      <c r="N8" s="72"/>
      <c r="O8" s="79" t="s">
        <v>503</v>
      </c>
      <c r="P8" s="81">
        <v>43712.90168981482</v>
      </c>
      <c r="Q8" s="79" t="s">
        <v>507</v>
      </c>
      <c r="R8" s="82" t="s">
        <v>662</v>
      </c>
      <c r="S8" s="79" t="s">
        <v>703</v>
      </c>
      <c r="T8" s="79"/>
      <c r="U8" s="79"/>
      <c r="V8" s="82" t="s">
        <v>746</v>
      </c>
      <c r="W8" s="81">
        <v>43712.90168981482</v>
      </c>
      <c r="X8" s="82" t="s">
        <v>968</v>
      </c>
      <c r="Y8" s="79"/>
      <c r="Z8" s="79"/>
      <c r="AA8" s="85" t="s">
        <v>1275</v>
      </c>
      <c r="AB8" s="79"/>
      <c r="AC8" s="79" t="b">
        <v>0</v>
      </c>
      <c r="AD8" s="79">
        <v>1</v>
      </c>
      <c r="AE8" s="85" t="s">
        <v>1603</v>
      </c>
      <c r="AF8" s="79" t="b">
        <v>1</v>
      </c>
      <c r="AG8" s="79" t="s">
        <v>1625</v>
      </c>
      <c r="AH8" s="79"/>
      <c r="AI8" s="85" t="s">
        <v>1591</v>
      </c>
      <c r="AJ8" s="79" t="b">
        <v>0</v>
      </c>
      <c r="AK8" s="79">
        <v>0</v>
      </c>
      <c r="AL8" s="85" t="s">
        <v>1603</v>
      </c>
      <c r="AM8" s="79" t="s">
        <v>1634</v>
      </c>
      <c r="AN8" s="79" t="b">
        <v>0</v>
      </c>
      <c r="AO8" s="85" t="s">
        <v>1275</v>
      </c>
      <c r="AP8" s="79" t="s">
        <v>176</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v>2</v>
      </c>
      <c r="BE8" s="49">
        <v>9.523809523809524</v>
      </c>
      <c r="BF8" s="48">
        <v>0</v>
      </c>
      <c r="BG8" s="49">
        <v>0</v>
      </c>
      <c r="BH8" s="48">
        <v>0</v>
      </c>
      <c r="BI8" s="49">
        <v>0</v>
      </c>
      <c r="BJ8" s="48">
        <v>19</v>
      </c>
      <c r="BK8" s="49">
        <v>90.47619047619048</v>
      </c>
      <c r="BL8" s="48">
        <v>21</v>
      </c>
    </row>
    <row r="9" spans="1:64" ht="15">
      <c r="A9" s="64" t="s">
        <v>214</v>
      </c>
      <c r="B9" s="64" t="s">
        <v>450</v>
      </c>
      <c r="C9" s="65" t="s">
        <v>4412</v>
      </c>
      <c r="D9" s="66">
        <v>3</v>
      </c>
      <c r="E9" s="67" t="s">
        <v>132</v>
      </c>
      <c r="F9" s="68">
        <v>35</v>
      </c>
      <c r="G9" s="65"/>
      <c r="H9" s="69"/>
      <c r="I9" s="70"/>
      <c r="J9" s="70"/>
      <c r="K9" s="34" t="s">
        <v>65</v>
      </c>
      <c r="L9" s="77">
        <v>9</v>
      </c>
      <c r="M9" s="77"/>
      <c r="N9" s="72"/>
      <c r="O9" s="79" t="s">
        <v>503</v>
      </c>
      <c r="P9" s="81">
        <v>43712.92172453704</v>
      </c>
      <c r="Q9" s="79" t="s">
        <v>508</v>
      </c>
      <c r="R9" s="79"/>
      <c r="S9" s="79"/>
      <c r="T9" s="79" t="s">
        <v>715</v>
      </c>
      <c r="U9" s="79"/>
      <c r="V9" s="82" t="s">
        <v>747</v>
      </c>
      <c r="W9" s="81">
        <v>43712.92172453704</v>
      </c>
      <c r="X9" s="82" t="s">
        <v>969</v>
      </c>
      <c r="Y9" s="79"/>
      <c r="Z9" s="79"/>
      <c r="AA9" s="85" t="s">
        <v>1276</v>
      </c>
      <c r="AB9" s="85" t="s">
        <v>1581</v>
      </c>
      <c r="AC9" s="79" t="b">
        <v>0</v>
      </c>
      <c r="AD9" s="79">
        <v>0</v>
      </c>
      <c r="AE9" s="85" t="s">
        <v>1602</v>
      </c>
      <c r="AF9" s="79" t="b">
        <v>0</v>
      </c>
      <c r="AG9" s="79" t="s">
        <v>1626</v>
      </c>
      <c r="AH9" s="79"/>
      <c r="AI9" s="85" t="s">
        <v>1603</v>
      </c>
      <c r="AJ9" s="79" t="b">
        <v>0</v>
      </c>
      <c r="AK9" s="79">
        <v>0</v>
      </c>
      <c r="AL9" s="85" t="s">
        <v>1603</v>
      </c>
      <c r="AM9" s="79" t="s">
        <v>1634</v>
      </c>
      <c r="AN9" s="79" t="b">
        <v>0</v>
      </c>
      <c r="AO9" s="85" t="s">
        <v>1581</v>
      </c>
      <c r="AP9" s="79" t="s">
        <v>176</v>
      </c>
      <c r="AQ9" s="79">
        <v>0</v>
      </c>
      <c r="AR9" s="79">
        <v>0</v>
      </c>
      <c r="AS9" s="79"/>
      <c r="AT9" s="79"/>
      <c r="AU9" s="79"/>
      <c r="AV9" s="79"/>
      <c r="AW9" s="79"/>
      <c r="AX9" s="79"/>
      <c r="AY9" s="79"/>
      <c r="AZ9" s="79"/>
      <c r="BA9">
        <v>1</v>
      </c>
      <c r="BB9" s="78" t="str">
        <f>REPLACE(INDEX(GroupVertices[Group],MATCH(Edges[[#This Row],[Vertex 1]],GroupVertices[Vertex],0)),1,1,"")</f>
        <v>8</v>
      </c>
      <c r="BC9" s="78" t="str">
        <f>REPLACE(INDEX(GroupVertices[Group],MATCH(Edges[[#This Row],[Vertex 2]],GroupVertices[Vertex],0)),1,1,"")</f>
        <v>8</v>
      </c>
      <c r="BD9" s="48"/>
      <c r="BE9" s="49"/>
      <c r="BF9" s="48"/>
      <c r="BG9" s="49"/>
      <c r="BH9" s="48"/>
      <c r="BI9" s="49"/>
      <c r="BJ9" s="48"/>
      <c r="BK9" s="49"/>
      <c r="BL9" s="48"/>
    </row>
    <row r="10" spans="1:64" ht="15">
      <c r="A10" s="64" t="s">
        <v>214</v>
      </c>
      <c r="B10" s="64" t="s">
        <v>451</v>
      </c>
      <c r="C10" s="65" t="s">
        <v>4412</v>
      </c>
      <c r="D10" s="66">
        <v>3</v>
      </c>
      <c r="E10" s="67" t="s">
        <v>132</v>
      </c>
      <c r="F10" s="68">
        <v>35</v>
      </c>
      <c r="G10" s="65"/>
      <c r="H10" s="69"/>
      <c r="I10" s="70"/>
      <c r="J10" s="70"/>
      <c r="K10" s="34" t="s">
        <v>65</v>
      </c>
      <c r="L10" s="77">
        <v>10</v>
      </c>
      <c r="M10" s="77"/>
      <c r="N10" s="72"/>
      <c r="O10" s="79" t="s">
        <v>503</v>
      </c>
      <c r="P10" s="81">
        <v>43712.92172453704</v>
      </c>
      <c r="Q10" s="79" t="s">
        <v>508</v>
      </c>
      <c r="R10" s="79"/>
      <c r="S10" s="79"/>
      <c r="T10" s="79" t="s">
        <v>715</v>
      </c>
      <c r="U10" s="79"/>
      <c r="V10" s="82" t="s">
        <v>747</v>
      </c>
      <c r="W10" s="81">
        <v>43712.92172453704</v>
      </c>
      <c r="X10" s="82" t="s">
        <v>969</v>
      </c>
      <c r="Y10" s="79"/>
      <c r="Z10" s="79"/>
      <c r="AA10" s="85" t="s">
        <v>1276</v>
      </c>
      <c r="AB10" s="85" t="s">
        <v>1581</v>
      </c>
      <c r="AC10" s="79" t="b">
        <v>0</v>
      </c>
      <c r="AD10" s="79">
        <v>0</v>
      </c>
      <c r="AE10" s="85" t="s">
        <v>1602</v>
      </c>
      <c r="AF10" s="79" t="b">
        <v>0</v>
      </c>
      <c r="AG10" s="79" t="s">
        <v>1626</v>
      </c>
      <c r="AH10" s="79"/>
      <c r="AI10" s="85" t="s">
        <v>1603</v>
      </c>
      <c r="AJ10" s="79" t="b">
        <v>0</v>
      </c>
      <c r="AK10" s="79">
        <v>0</v>
      </c>
      <c r="AL10" s="85" t="s">
        <v>1603</v>
      </c>
      <c r="AM10" s="79" t="s">
        <v>1634</v>
      </c>
      <c r="AN10" s="79" t="b">
        <v>0</v>
      </c>
      <c r="AO10" s="85" t="s">
        <v>1581</v>
      </c>
      <c r="AP10" s="79" t="s">
        <v>176</v>
      </c>
      <c r="AQ10" s="79">
        <v>0</v>
      </c>
      <c r="AR10" s="79">
        <v>0</v>
      </c>
      <c r="AS10" s="79"/>
      <c r="AT10" s="79"/>
      <c r="AU10" s="79"/>
      <c r="AV10" s="79"/>
      <c r="AW10" s="79"/>
      <c r="AX10" s="79"/>
      <c r="AY10" s="79"/>
      <c r="AZ10" s="79"/>
      <c r="BA10">
        <v>1</v>
      </c>
      <c r="BB10" s="78" t="str">
        <f>REPLACE(INDEX(GroupVertices[Group],MATCH(Edges[[#This Row],[Vertex 1]],GroupVertices[Vertex],0)),1,1,"")</f>
        <v>8</v>
      </c>
      <c r="BC10" s="78" t="str">
        <f>REPLACE(INDEX(GroupVertices[Group],MATCH(Edges[[#This Row],[Vertex 2]],GroupVertices[Vertex],0)),1,1,"")</f>
        <v>8</v>
      </c>
      <c r="BD10" s="48"/>
      <c r="BE10" s="49"/>
      <c r="BF10" s="48"/>
      <c r="BG10" s="49"/>
      <c r="BH10" s="48"/>
      <c r="BI10" s="49"/>
      <c r="BJ10" s="48"/>
      <c r="BK10" s="49"/>
      <c r="BL10" s="48"/>
    </row>
    <row r="11" spans="1:64" ht="15">
      <c r="A11" s="64" t="s">
        <v>214</v>
      </c>
      <c r="B11" s="64" t="s">
        <v>340</v>
      </c>
      <c r="C11" s="65" t="s">
        <v>4412</v>
      </c>
      <c r="D11" s="66">
        <v>3</v>
      </c>
      <c r="E11" s="67" t="s">
        <v>132</v>
      </c>
      <c r="F11" s="68">
        <v>35</v>
      </c>
      <c r="G11" s="65"/>
      <c r="H11" s="69"/>
      <c r="I11" s="70"/>
      <c r="J11" s="70"/>
      <c r="K11" s="34" t="s">
        <v>65</v>
      </c>
      <c r="L11" s="77">
        <v>11</v>
      </c>
      <c r="M11" s="77"/>
      <c r="N11" s="72"/>
      <c r="O11" s="79" t="s">
        <v>503</v>
      </c>
      <c r="P11" s="81">
        <v>43712.92172453704</v>
      </c>
      <c r="Q11" s="79" t="s">
        <v>508</v>
      </c>
      <c r="R11" s="79"/>
      <c r="S11" s="79"/>
      <c r="T11" s="79" t="s">
        <v>715</v>
      </c>
      <c r="U11" s="79"/>
      <c r="V11" s="82" t="s">
        <v>747</v>
      </c>
      <c r="W11" s="81">
        <v>43712.92172453704</v>
      </c>
      <c r="X11" s="82" t="s">
        <v>969</v>
      </c>
      <c r="Y11" s="79"/>
      <c r="Z11" s="79"/>
      <c r="AA11" s="85" t="s">
        <v>1276</v>
      </c>
      <c r="AB11" s="85" t="s">
        <v>1581</v>
      </c>
      <c r="AC11" s="79" t="b">
        <v>0</v>
      </c>
      <c r="AD11" s="79">
        <v>0</v>
      </c>
      <c r="AE11" s="85" t="s">
        <v>1602</v>
      </c>
      <c r="AF11" s="79" t="b">
        <v>0</v>
      </c>
      <c r="AG11" s="79" t="s">
        <v>1626</v>
      </c>
      <c r="AH11" s="79"/>
      <c r="AI11" s="85" t="s">
        <v>1603</v>
      </c>
      <c r="AJ11" s="79" t="b">
        <v>0</v>
      </c>
      <c r="AK11" s="79">
        <v>0</v>
      </c>
      <c r="AL11" s="85" t="s">
        <v>1603</v>
      </c>
      <c r="AM11" s="79" t="s">
        <v>1634</v>
      </c>
      <c r="AN11" s="79" t="b">
        <v>0</v>
      </c>
      <c r="AO11" s="85" t="s">
        <v>1581</v>
      </c>
      <c r="AP11" s="79" t="s">
        <v>176</v>
      </c>
      <c r="AQ11" s="79">
        <v>0</v>
      </c>
      <c r="AR11" s="79">
        <v>0</v>
      </c>
      <c r="AS11" s="79"/>
      <c r="AT11" s="79"/>
      <c r="AU11" s="79"/>
      <c r="AV11" s="79"/>
      <c r="AW11" s="79"/>
      <c r="AX11" s="79"/>
      <c r="AY11" s="79"/>
      <c r="AZ11" s="79"/>
      <c r="BA11">
        <v>1</v>
      </c>
      <c r="BB11" s="78" t="str">
        <f>REPLACE(INDEX(GroupVertices[Group],MATCH(Edges[[#This Row],[Vertex 1]],GroupVertices[Vertex],0)),1,1,"")</f>
        <v>8</v>
      </c>
      <c r="BC11" s="78" t="str">
        <f>REPLACE(INDEX(GroupVertices[Group],MATCH(Edges[[#This Row],[Vertex 2]],GroupVertices[Vertex],0)),1,1,"")</f>
        <v>3</v>
      </c>
      <c r="BD11" s="48">
        <v>0</v>
      </c>
      <c r="BE11" s="49">
        <v>0</v>
      </c>
      <c r="BF11" s="48">
        <v>0</v>
      </c>
      <c r="BG11" s="49">
        <v>0</v>
      </c>
      <c r="BH11" s="48">
        <v>0</v>
      </c>
      <c r="BI11" s="49">
        <v>0</v>
      </c>
      <c r="BJ11" s="48">
        <v>5</v>
      </c>
      <c r="BK11" s="49">
        <v>100</v>
      </c>
      <c r="BL11" s="48">
        <v>5</v>
      </c>
    </row>
    <row r="12" spans="1:64" ht="15">
      <c r="A12" s="64" t="s">
        <v>214</v>
      </c>
      <c r="B12" s="64" t="s">
        <v>449</v>
      </c>
      <c r="C12" s="65" t="s">
        <v>4412</v>
      </c>
      <c r="D12" s="66">
        <v>3</v>
      </c>
      <c r="E12" s="67" t="s">
        <v>132</v>
      </c>
      <c r="F12" s="68">
        <v>35</v>
      </c>
      <c r="G12" s="65"/>
      <c r="H12" s="69"/>
      <c r="I12" s="70"/>
      <c r="J12" s="70"/>
      <c r="K12" s="34" t="s">
        <v>65</v>
      </c>
      <c r="L12" s="77">
        <v>12</v>
      </c>
      <c r="M12" s="77"/>
      <c r="N12" s="72"/>
      <c r="O12" s="79" t="s">
        <v>504</v>
      </c>
      <c r="P12" s="81">
        <v>43712.92172453704</v>
      </c>
      <c r="Q12" s="79" t="s">
        <v>508</v>
      </c>
      <c r="R12" s="79"/>
      <c r="S12" s="79"/>
      <c r="T12" s="79" t="s">
        <v>715</v>
      </c>
      <c r="U12" s="79"/>
      <c r="V12" s="82" t="s">
        <v>747</v>
      </c>
      <c r="W12" s="81">
        <v>43712.92172453704</v>
      </c>
      <c r="X12" s="82" t="s">
        <v>969</v>
      </c>
      <c r="Y12" s="79"/>
      <c r="Z12" s="79"/>
      <c r="AA12" s="85" t="s">
        <v>1276</v>
      </c>
      <c r="AB12" s="85" t="s">
        <v>1581</v>
      </c>
      <c r="AC12" s="79" t="b">
        <v>0</v>
      </c>
      <c r="AD12" s="79">
        <v>0</v>
      </c>
      <c r="AE12" s="85" t="s">
        <v>1602</v>
      </c>
      <c r="AF12" s="79" t="b">
        <v>0</v>
      </c>
      <c r="AG12" s="79" t="s">
        <v>1626</v>
      </c>
      <c r="AH12" s="79"/>
      <c r="AI12" s="85" t="s">
        <v>1603</v>
      </c>
      <c r="AJ12" s="79" t="b">
        <v>0</v>
      </c>
      <c r="AK12" s="79">
        <v>0</v>
      </c>
      <c r="AL12" s="85" t="s">
        <v>1603</v>
      </c>
      <c r="AM12" s="79" t="s">
        <v>1634</v>
      </c>
      <c r="AN12" s="79" t="b">
        <v>0</v>
      </c>
      <c r="AO12" s="85" t="s">
        <v>1581</v>
      </c>
      <c r="AP12" s="79" t="s">
        <v>176</v>
      </c>
      <c r="AQ12" s="79">
        <v>0</v>
      </c>
      <c r="AR12" s="79">
        <v>0</v>
      </c>
      <c r="AS12" s="79"/>
      <c r="AT12" s="79"/>
      <c r="AU12" s="79"/>
      <c r="AV12" s="79"/>
      <c r="AW12" s="79"/>
      <c r="AX12" s="79"/>
      <c r="AY12" s="79"/>
      <c r="AZ12" s="79"/>
      <c r="BA12">
        <v>1</v>
      </c>
      <c r="BB12" s="78" t="str">
        <f>REPLACE(INDEX(GroupVertices[Group],MATCH(Edges[[#This Row],[Vertex 1]],GroupVertices[Vertex],0)),1,1,"")</f>
        <v>8</v>
      </c>
      <c r="BC12" s="78" t="str">
        <f>REPLACE(INDEX(GroupVertices[Group],MATCH(Edges[[#This Row],[Vertex 2]],GroupVertices[Vertex],0)),1,1,"")</f>
        <v>4</v>
      </c>
      <c r="BD12" s="48"/>
      <c r="BE12" s="49"/>
      <c r="BF12" s="48"/>
      <c r="BG12" s="49"/>
      <c r="BH12" s="48"/>
      <c r="BI12" s="49"/>
      <c r="BJ12" s="48"/>
      <c r="BK12" s="49"/>
      <c r="BL12" s="48"/>
    </row>
    <row r="13" spans="1:64" ht="15">
      <c r="A13" s="64" t="s">
        <v>215</v>
      </c>
      <c r="B13" s="64" t="s">
        <v>452</v>
      </c>
      <c r="C13" s="65" t="s">
        <v>4412</v>
      </c>
      <c r="D13" s="66">
        <v>3</v>
      </c>
      <c r="E13" s="67" t="s">
        <v>132</v>
      </c>
      <c r="F13" s="68">
        <v>35</v>
      </c>
      <c r="G13" s="65"/>
      <c r="H13" s="69"/>
      <c r="I13" s="70"/>
      <c r="J13" s="70"/>
      <c r="K13" s="34" t="s">
        <v>65</v>
      </c>
      <c r="L13" s="77">
        <v>13</v>
      </c>
      <c r="M13" s="77"/>
      <c r="N13" s="72"/>
      <c r="O13" s="79" t="s">
        <v>503</v>
      </c>
      <c r="P13" s="81">
        <v>43713.26629629629</v>
      </c>
      <c r="Q13" s="79" t="s">
        <v>509</v>
      </c>
      <c r="R13" s="79"/>
      <c r="S13" s="79"/>
      <c r="T13" s="79"/>
      <c r="U13" s="79"/>
      <c r="V13" s="82" t="s">
        <v>748</v>
      </c>
      <c r="W13" s="81">
        <v>43713.26629629629</v>
      </c>
      <c r="X13" s="82" t="s">
        <v>970</v>
      </c>
      <c r="Y13" s="79"/>
      <c r="Z13" s="79"/>
      <c r="AA13" s="85" t="s">
        <v>1277</v>
      </c>
      <c r="AB13" s="85" t="s">
        <v>1582</v>
      </c>
      <c r="AC13" s="79" t="b">
        <v>0</v>
      </c>
      <c r="AD13" s="79">
        <v>0</v>
      </c>
      <c r="AE13" s="85" t="s">
        <v>1602</v>
      </c>
      <c r="AF13" s="79" t="b">
        <v>0</v>
      </c>
      <c r="AG13" s="79" t="s">
        <v>1625</v>
      </c>
      <c r="AH13" s="79"/>
      <c r="AI13" s="85" t="s">
        <v>1603</v>
      </c>
      <c r="AJ13" s="79" t="b">
        <v>0</v>
      </c>
      <c r="AK13" s="79">
        <v>0</v>
      </c>
      <c r="AL13" s="85" t="s">
        <v>1603</v>
      </c>
      <c r="AM13" s="79" t="s">
        <v>1634</v>
      </c>
      <c r="AN13" s="79" t="b">
        <v>0</v>
      </c>
      <c r="AO13" s="85" t="s">
        <v>1582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0</v>
      </c>
      <c r="BG13" s="49">
        <v>0</v>
      </c>
      <c r="BH13" s="48">
        <v>0</v>
      </c>
      <c r="BI13" s="49">
        <v>0</v>
      </c>
      <c r="BJ13" s="48">
        <v>6</v>
      </c>
      <c r="BK13" s="49">
        <v>100</v>
      </c>
      <c r="BL13" s="48">
        <v>6</v>
      </c>
    </row>
    <row r="14" spans="1:64" ht="15">
      <c r="A14" s="64" t="s">
        <v>215</v>
      </c>
      <c r="B14" s="64" t="s">
        <v>449</v>
      </c>
      <c r="C14" s="65" t="s">
        <v>4412</v>
      </c>
      <c r="D14" s="66">
        <v>3</v>
      </c>
      <c r="E14" s="67" t="s">
        <v>132</v>
      </c>
      <c r="F14" s="68">
        <v>35</v>
      </c>
      <c r="G14" s="65"/>
      <c r="H14" s="69"/>
      <c r="I14" s="70"/>
      <c r="J14" s="70"/>
      <c r="K14" s="34" t="s">
        <v>65</v>
      </c>
      <c r="L14" s="77">
        <v>14</v>
      </c>
      <c r="M14" s="77"/>
      <c r="N14" s="72"/>
      <c r="O14" s="79" t="s">
        <v>504</v>
      </c>
      <c r="P14" s="81">
        <v>43713.26629629629</v>
      </c>
      <c r="Q14" s="79" t="s">
        <v>509</v>
      </c>
      <c r="R14" s="79"/>
      <c r="S14" s="79"/>
      <c r="T14" s="79"/>
      <c r="U14" s="79"/>
      <c r="V14" s="82" t="s">
        <v>748</v>
      </c>
      <c r="W14" s="81">
        <v>43713.26629629629</v>
      </c>
      <c r="X14" s="82" t="s">
        <v>970</v>
      </c>
      <c r="Y14" s="79"/>
      <c r="Z14" s="79"/>
      <c r="AA14" s="85" t="s">
        <v>1277</v>
      </c>
      <c r="AB14" s="85" t="s">
        <v>1582</v>
      </c>
      <c r="AC14" s="79" t="b">
        <v>0</v>
      </c>
      <c r="AD14" s="79">
        <v>0</v>
      </c>
      <c r="AE14" s="85" t="s">
        <v>1602</v>
      </c>
      <c r="AF14" s="79" t="b">
        <v>0</v>
      </c>
      <c r="AG14" s="79" t="s">
        <v>1625</v>
      </c>
      <c r="AH14" s="79"/>
      <c r="AI14" s="85" t="s">
        <v>1603</v>
      </c>
      <c r="AJ14" s="79" t="b">
        <v>0</v>
      </c>
      <c r="AK14" s="79">
        <v>0</v>
      </c>
      <c r="AL14" s="85" t="s">
        <v>1603</v>
      </c>
      <c r="AM14" s="79" t="s">
        <v>1634</v>
      </c>
      <c r="AN14" s="79" t="b">
        <v>0</v>
      </c>
      <c r="AO14" s="85" t="s">
        <v>1582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216</v>
      </c>
      <c r="B15" s="64" t="s">
        <v>449</v>
      </c>
      <c r="C15" s="65" t="s">
        <v>4412</v>
      </c>
      <c r="D15" s="66">
        <v>3</v>
      </c>
      <c r="E15" s="67" t="s">
        <v>132</v>
      </c>
      <c r="F15" s="68">
        <v>35</v>
      </c>
      <c r="G15" s="65"/>
      <c r="H15" s="69"/>
      <c r="I15" s="70"/>
      <c r="J15" s="70"/>
      <c r="K15" s="34" t="s">
        <v>65</v>
      </c>
      <c r="L15" s="77">
        <v>15</v>
      </c>
      <c r="M15" s="77"/>
      <c r="N15" s="72"/>
      <c r="O15" s="79" t="s">
        <v>504</v>
      </c>
      <c r="P15" s="81">
        <v>43713.416921296295</v>
      </c>
      <c r="Q15" s="79" t="s">
        <v>510</v>
      </c>
      <c r="R15" s="79"/>
      <c r="S15" s="79"/>
      <c r="T15" s="79"/>
      <c r="U15" s="79"/>
      <c r="V15" s="82" t="s">
        <v>749</v>
      </c>
      <c r="W15" s="81">
        <v>43713.416921296295</v>
      </c>
      <c r="X15" s="82" t="s">
        <v>971</v>
      </c>
      <c r="Y15" s="79"/>
      <c r="Z15" s="79"/>
      <c r="AA15" s="85" t="s">
        <v>1278</v>
      </c>
      <c r="AB15" s="85" t="s">
        <v>1583</v>
      </c>
      <c r="AC15" s="79" t="b">
        <v>0</v>
      </c>
      <c r="AD15" s="79">
        <v>0</v>
      </c>
      <c r="AE15" s="85" t="s">
        <v>1602</v>
      </c>
      <c r="AF15" s="79" t="b">
        <v>0</v>
      </c>
      <c r="AG15" s="79" t="s">
        <v>1625</v>
      </c>
      <c r="AH15" s="79"/>
      <c r="AI15" s="85" t="s">
        <v>1603</v>
      </c>
      <c r="AJ15" s="79" t="b">
        <v>0</v>
      </c>
      <c r="AK15" s="79">
        <v>0</v>
      </c>
      <c r="AL15" s="85" t="s">
        <v>1603</v>
      </c>
      <c r="AM15" s="79" t="s">
        <v>1634</v>
      </c>
      <c r="AN15" s="79" t="b">
        <v>0</v>
      </c>
      <c r="AO15" s="85" t="s">
        <v>1583</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v>0</v>
      </c>
      <c r="BE15" s="49">
        <v>0</v>
      </c>
      <c r="BF15" s="48">
        <v>0</v>
      </c>
      <c r="BG15" s="49">
        <v>0</v>
      </c>
      <c r="BH15" s="48">
        <v>0</v>
      </c>
      <c r="BI15" s="49">
        <v>0</v>
      </c>
      <c r="BJ15" s="48">
        <v>10</v>
      </c>
      <c r="BK15" s="49">
        <v>100</v>
      </c>
      <c r="BL15" s="48">
        <v>10</v>
      </c>
    </row>
    <row r="16" spans="1:64" ht="15">
      <c r="A16" s="64" t="s">
        <v>217</v>
      </c>
      <c r="B16" s="64" t="s">
        <v>453</v>
      </c>
      <c r="C16" s="65" t="s">
        <v>4412</v>
      </c>
      <c r="D16" s="66">
        <v>3</v>
      </c>
      <c r="E16" s="67" t="s">
        <v>132</v>
      </c>
      <c r="F16" s="68">
        <v>35</v>
      </c>
      <c r="G16" s="65"/>
      <c r="H16" s="69"/>
      <c r="I16" s="70"/>
      <c r="J16" s="70"/>
      <c r="K16" s="34" t="s">
        <v>65</v>
      </c>
      <c r="L16" s="77">
        <v>16</v>
      </c>
      <c r="M16" s="77"/>
      <c r="N16" s="72"/>
      <c r="O16" s="79" t="s">
        <v>503</v>
      </c>
      <c r="P16" s="81">
        <v>43713.62304398148</v>
      </c>
      <c r="Q16" s="79" t="s">
        <v>511</v>
      </c>
      <c r="R16" s="82" t="s">
        <v>663</v>
      </c>
      <c r="S16" s="79" t="s">
        <v>704</v>
      </c>
      <c r="T16" s="79"/>
      <c r="U16" s="79"/>
      <c r="V16" s="82" t="s">
        <v>750</v>
      </c>
      <c r="W16" s="81">
        <v>43713.62304398148</v>
      </c>
      <c r="X16" s="82" t="s">
        <v>972</v>
      </c>
      <c r="Y16" s="79"/>
      <c r="Z16" s="79"/>
      <c r="AA16" s="85" t="s">
        <v>1279</v>
      </c>
      <c r="AB16" s="79"/>
      <c r="AC16" s="79" t="b">
        <v>0</v>
      </c>
      <c r="AD16" s="79">
        <v>3</v>
      </c>
      <c r="AE16" s="85" t="s">
        <v>1603</v>
      </c>
      <c r="AF16" s="79" t="b">
        <v>0</v>
      </c>
      <c r="AG16" s="79" t="s">
        <v>1625</v>
      </c>
      <c r="AH16" s="79"/>
      <c r="AI16" s="85" t="s">
        <v>1603</v>
      </c>
      <c r="AJ16" s="79" t="b">
        <v>0</v>
      </c>
      <c r="AK16" s="79">
        <v>0</v>
      </c>
      <c r="AL16" s="85" t="s">
        <v>1603</v>
      </c>
      <c r="AM16" s="79" t="s">
        <v>1634</v>
      </c>
      <c r="AN16" s="79" t="b">
        <v>0</v>
      </c>
      <c r="AO16" s="85" t="s">
        <v>1279</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217</v>
      </c>
      <c r="B17" s="64" t="s">
        <v>349</v>
      </c>
      <c r="C17" s="65" t="s">
        <v>4412</v>
      </c>
      <c r="D17" s="66">
        <v>3</v>
      </c>
      <c r="E17" s="67" t="s">
        <v>132</v>
      </c>
      <c r="F17" s="68">
        <v>35</v>
      </c>
      <c r="G17" s="65"/>
      <c r="H17" s="69"/>
      <c r="I17" s="70"/>
      <c r="J17" s="70"/>
      <c r="K17" s="34" t="s">
        <v>65</v>
      </c>
      <c r="L17" s="77">
        <v>17</v>
      </c>
      <c r="M17" s="77"/>
      <c r="N17" s="72"/>
      <c r="O17" s="79" t="s">
        <v>503</v>
      </c>
      <c r="P17" s="81">
        <v>43713.62304398148</v>
      </c>
      <c r="Q17" s="79" t="s">
        <v>511</v>
      </c>
      <c r="R17" s="82" t="s">
        <v>663</v>
      </c>
      <c r="S17" s="79" t="s">
        <v>704</v>
      </c>
      <c r="T17" s="79"/>
      <c r="U17" s="79"/>
      <c r="V17" s="82" t="s">
        <v>750</v>
      </c>
      <c r="W17" s="81">
        <v>43713.62304398148</v>
      </c>
      <c r="X17" s="82" t="s">
        <v>972</v>
      </c>
      <c r="Y17" s="79"/>
      <c r="Z17" s="79"/>
      <c r="AA17" s="85" t="s">
        <v>1279</v>
      </c>
      <c r="AB17" s="79"/>
      <c r="AC17" s="79" t="b">
        <v>0</v>
      </c>
      <c r="AD17" s="79">
        <v>3</v>
      </c>
      <c r="AE17" s="85" t="s">
        <v>1603</v>
      </c>
      <c r="AF17" s="79" t="b">
        <v>0</v>
      </c>
      <c r="AG17" s="79" t="s">
        <v>1625</v>
      </c>
      <c r="AH17" s="79"/>
      <c r="AI17" s="85" t="s">
        <v>1603</v>
      </c>
      <c r="AJ17" s="79" t="b">
        <v>0</v>
      </c>
      <c r="AK17" s="79">
        <v>0</v>
      </c>
      <c r="AL17" s="85" t="s">
        <v>1603</v>
      </c>
      <c r="AM17" s="79" t="s">
        <v>1634</v>
      </c>
      <c r="AN17" s="79" t="b">
        <v>0</v>
      </c>
      <c r="AO17" s="85" t="s">
        <v>1279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217</v>
      </c>
      <c r="B18" s="64" t="s">
        <v>449</v>
      </c>
      <c r="C18" s="65" t="s">
        <v>4412</v>
      </c>
      <c r="D18" s="66">
        <v>3</v>
      </c>
      <c r="E18" s="67" t="s">
        <v>132</v>
      </c>
      <c r="F18" s="68">
        <v>35</v>
      </c>
      <c r="G18" s="65"/>
      <c r="H18" s="69"/>
      <c r="I18" s="70"/>
      <c r="J18" s="70"/>
      <c r="K18" s="34" t="s">
        <v>65</v>
      </c>
      <c r="L18" s="77">
        <v>18</v>
      </c>
      <c r="M18" s="77"/>
      <c r="N18" s="72"/>
      <c r="O18" s="79" t="s">
        <v>503</v>
      </c>
      <c r="P18" s="81">
        <v>43713.62304398148</v>
      </c>
      <c r="Q18" s="79" t="s">
        <v>511</v>
      </c>
      <c r="R18" s="82" t="s">
        <v>663</v>
      </c>
      <c r="S18" s="79" t="s">
        <v>704</v>
      </c>
      <c r="T18" s="79"/>
      <c r="U18" s="79"/>
      <c r="V18" s="82" t="s">
        <v>750</v>
      </c>
      <c r="W18" s="81">
        <v>43713.62304398148</v>
      </c>
      <c r="X18" s="82" t="s">
        <v>972</v>
      </c>
      <c r="Y18" s="79"/>
      <c r="Z18" s="79"/>
      <c r="AA18" s="85" t="s">
        <v>1279</v>
      </c>
      <c r="AB18" s="79"/>
      <c r="AC18" s="79" t="b">
        <v>0</v>
      </c>
      <c r="AD18" s="79">
        <v>3</v>
      </c>
      <c r="AE18" s="85" t="s">
        <v>1603</v>
      </c>
      <c r="AF18" s="79" t="b">
        <v>0</v>
      </c>
      <c r="AG18" s="79" t="s">
        <v>1625</v>
      </c>
      <c r="AH18" s="79"/>
      <c r="AI18" s="85" t="s">
        <v>1603</v>
      </c>
      <c r="AJ18" s="79" t="b">
        <v>0</v>
      </c>
      <c r="AK18" s="79">
        <v>0</v>
      </c>
      <c r="AL18" s="85" t="s">
        <v>1603</v>
      </c>
      <c r="AM18" s="79" t="s">
        <v>1634</v>
      </c>
      <c r="AN18" s="79" t="b">
        <v>0</v>
      </c>
      <c r="AO18" s="85" t="s">
        <v>1279</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4</v>
      </c>
      <c r="BD18" s="48"/>
      <c r="BE18" s="49"/>
      <c r="BF18" s="48"/>
      <c r="BG18" s="49"/>
      <c r="BH18" s="48"/>
      <c r="BI18" s="49"/>
      <c r="BJ18" s="48"/>
      <c r="BK18" s="49"/>
      <c r="BL18" s="48"/>
    </row>
    <row r="19" spans="1:64" ht="15">
      <c r="A19" s="64" t="s">
        <v>217</v>
      </c>
      <c r="B19" s="64" t="s">
        <v>389</v>
      </c>
      <c r="C19" s="65" t="s">
        <v>4412</v>
      </c>
      <c r="D19" s="66">
        <v>3</v>
      </c>
      <c r="E19" s="67" t="s">
        <v>132</v>
      </c>
      <c r="F19" s="68">
        <v>35</v>
      </c>
      <c r="G19" s="65"/>
      <c r="H19" s="69"/>
      <c r="I19" s="70"/>
      <c r="J19" s="70"/>
      <c r="K19" s="34" t="s">
        <v>65</v>
      </c>
      <c r="L19" s="77">
        <v>19</v>
      </c>
      <c r="M19" s="77"/>
      <c r="N19" s="72"/>
      <c r="O19" s="79" t="s">
        <v>503</v>
      </c>
      <c r="P19" s="81">
        <v>43713.62304398148</v>
      </c>
      <c r="Q19" s="79" t="s">
        <v>511</v>
      </c>
      <c r="R19" s="82" t="s">
        <v>663</v>
      </c>
      <c r="S19" s="79" t="s">
        <v>704</v>
      </c>
      <c r="T19" s="79"/>
      <c r="U19" s="79"/>
      <c r="V19" s="82" t="s">
        <v>750</v>
      </c>
      <c r="W19" s="81">
        <v>43713.62304398148</v>
      </c>
      <c r="X19" s="82" t="s">
        <v>972</v>
      </c>
      <c r="Y19" s="79"/>
      <c r="Z19" s="79"/>
      <c r="AA19" s="85" t="s">
        <v>1279</v>
      </c>
      <c r="AB19" s="79"/>
      <c r="AC19" s="79" t="b">
        <v>0</v>
      </c>
      <c r="AD19" s="79">
        <v>3</v>
      </c>
      <c r="AE19" s="85" t="s">
        <v>1603</v>
      </c>
      <c r="AF19" s="79" t="b">
        <v>0</v>
      </c>
      <c r="AG19" s="79" t="s">
        <v>1625</v>
      </c>
      <c r="AH19" s="79"/>
      <c r="AI19" s="85" t="s">
        <v>1603</v>
      </c>
      <c r="AJ19" s="79" t="b">
        <v>0</v>
      </c>
      <c r="AK19" s="79">
        <v>0</v>
      </c>
      <c r="AL19" s="85" t="s">
        <v>1603</v>
      </c>
      <c r="AM19" s="79" t="s">
        <v>1634</v>
      </c>
      <c r="AN19" s="79" t="b">
        <v>0</v>
      </c>
      <c r="AO19" s="85" t="s">
        <v>1279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v>5</v>
      </c>
      <c r="BE19" s="49">
        <v>12.5</v>
      </c>
      <c r="BF19" s="48">
        <v>1</v>
      </c>
      <c r="BG19" s="49">
        <v>2.5</v>
      </c>
      <c r="BH19" s="48">
        <v>0</v>
      </c>
      <c r="BI19" s="49">
        <v>0</v>
      </c>
      <c r="BJ19" s="48">
        <v>34</v>
      </c>
      <c r="BK19" s="49">
        <v>85</v>
      </c>
      <c r="BL19" s="48">
        <v>40</v>
      </c>
    </row>
    <row r="20" spans="1:64" ht="15">
      <c r="A20" s="64" t="s">
        <v>217</v>
      </c>
      <c r="B20" s="64" t="s">
        <v>340</v>
      </c>
      <c r="C20" s="65" t="s">
        <v>4412</v>
      </c>
      <c r="D20" s="66">
        <v>3</v>
      </c>
      <c r="E20" s="67" t="s">
        <v>132</v>
      </c>
      <c r="F20" s="68">
        <v>35</v>
      </c>
      <c r="G20" s="65"/>
      <c r="H20" s="69"/>
      <c r="I20" s="70"/>
      <c r="J20" s="70"/>
      <c r="K20" s="34" t="s">
        <v>65</v>
      </c>
      <c r="L20" s="77">
        <v>20</v>
      </c>
      <c r="M20" s="77"/>
      <c r="N20" s="72"/>
      <c r="O20" s="79" t="s">
        <v>503</v>
      </c>
      <c r="P20" s="81">
        <v>43713.62304398148</v>
      </c>
      <c r="Q20" s="79" t="s">
        <v>511</v>
      </c>
      <c r="R20" s="82" t="s">
        <v>663</v>
      </c>
      <c r="S20" s="79" t="s">
        <v>704</v>
      </c>
      <c r="T20" s="79"/>
      <c r="U20" s="79"/>
      <c r="V20" s="82" t="s">
        <v>750</v>
      </c>
      <c r="W20" s="81">
        <v>43713.62304398148</v>
      </c>
      <c r="X20" s="82" t="s">
        <v>972</v>
      </c>
      <c r="Y20" s="79"/>
      <c r="Z20" s="79"/>
      <c r="AA20" s="85" t="s">
        <v>1279</v>
      </c>
      <c r="AB20" s="79"/>
      <c r="AC20" s="79" t="b">
        <v>0</v>
      </c>
      <c r="AD20" s="79">
        <v>3</v>
      </c>
      <c r="AE20" s="85" t="s">
        <v>1603</v>
      </c>
      <c r="AF20" s="79" t="b">
        <v>0</v>
      </c>
      <c r="AG20" s="79" t="s">
        <v>1625</v>
      </c>
      <c r="AH20" s="79"/>
      <c r="AI20" s="85" t="s">
        <v>1603</v>
      </c>
      <c r="AJ20" s="79" t="b">
        <v>0</v>
      </c>
      <c r="AK20" s="79">
        <v>0</v>
      </c>
      <c r="AL20" s="85" t="s">
        <v>1603</v>
      </c>
      <c r="AM20" s="79" t="s">
        <v>1634</v>
      </c>
      <c r="AN20" s="79" t="b">
        <v>0</v>
      </c>
      <c r="AO20" s="85" t="s">
        <v>1279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218</v>
      </c>
      <c r="B21" s="64" t="s">
        <v>454</v>
      </c>
      <c r="C21" s="65" t="s">
        <v>4412</v>
      </c>
      <c r="D21" s="66">
        <v>3</v>
      </c>
      <c r="E21" s="67" t="s">
        <v>132</v>
      </c>
      <c r="F21" s="68">
        <v>35</v>
      </c>
      <c r="G21" s="65"/>
      <c r="H21" s="69"/>
      <c r="I21" s="70"/>
      <c r="J21" s="70"/>
      <c r="K21" s="34" t="s">
        <v>65</v>
      </c>
      <c r="L21" s="77">
        <v>21</v>
      </c>
      <c r="M21" s="77"/>
      <c r="N21" s="72"/>
      <c r="O21" s="79" t="s">
        <v>503</v>
      </c>
      <c r="P21" s="81">
        <v>43713.79931712963</v>
      </c>
      <c r="Q21" s="79" t="s">
        <v>512</v>
      </c>
      <c r="R21" s="82" t="s">
        <v>664</v>
      </c>
      <c r="S21" s="79" t="s">
        <v>705</v>
      </c>
      <c r="T21" s="79" t="s">
        <v>716</v>
      </c>
      <c r="U21" s="79"/>
      <c r="V21" s="82" t="s">
        <v>751</v>
      </c>
      <c r="W21" s="81">
        <v>43713.79931712963</v>
      </c>
      <c r="X21" s="82" t="s">
        <v>973</v>
      </c>
      <c r="Y21" s="79"/>
      <c r="Z21" s="79"/>
      <c r="AA21" s="85" t="s">
        <v>1280</v>
      </c>
      <c r="AB21" s="79"/>
      <c r="AC21" s="79" t="b">
        <v>0</v>
      </c>
      <c r="AD21" s="79">
        <v>3</v>
      </c>
      <c r="AE21" s="85" t="s">
        <v>1603</v>
      </c>
      <c r="AF21" s="79" t="b">
        <v>0</v>
      </c>
      <c r="AG21" s="79" t="s">
        <v>1625</v>
      </c>
      <c r="AH21" s="79"/>
      <c r="AI21" s="85" t="s">
        <v>1603</v>
      </c>
      <c r="AJ21" s="79" t="b">
        <v>0</v>
      </c>
      <c r="AK21" s="79">
        <v>1</v>
      </c>
      <c r="AL21" s="85" t="s">
        <v>1603</v>
      </c>
      <c r="AM21" s="79" t="s">
        <v>1635</v>
      </c>
      <c r="AN21" s="79" t="b">
        <v>0</v>
      </c>
      <c r="AO21" s="85" t="s">
        <v>1280</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1</v>
      </c>
      <c r="BG21" s="49">
        <v>3.4482758620689653</v>
      </c>
      <c r="BH21" s="48">
        <v>0</v>
      </c>
      <c r="BI21" s="49">
        <v>0</v>
      </c>
      <c r="BJ21" s="48">
        <v>28</v>
      </c>
      <c r="BK21" s="49">
        <v>96.55172413793103</v>
      </c>
      <c r="BL21" s="48">
        <v>29</v>
      </c>
    </row>
    <row r="22" spans="1:64" ht="15">
      <c r="A22" s="64" t="s">
        <v>219</v>
      </c>
      <c r="B22" s="64" t="s">
        <v>454</v>
      </c>
      <c r="C22" s="65" t="s">
        <v>4412</v>
      </c>
      <c r="D22" s="66">
        <v>3</v>
      </c>
      <c r="E22" s="67" t="s">
        <v>132</v>
      </c>
      <c r="F22" s="68">
        <v>35</v>
      </c>
      <c r="G22" s="65"/>
      <c r="H22" s="69"/>
      <c r="I22" s="70"/>
      <c r="J22" s="70"/>
      <c r="K22" s="34" t="s">
        <v>65</v>
      </c>
      <c r="L22" s="77">
        <v>22</v>
      </c>
      <c r="M22" s="77"/>
      <c r="N22" s="72"/>
      <c r="O22" s="79" t="s">
        <v>503</v>
      </c>
      <c r="P22" s="81">
        <v>43713.801030092596</v>
      </c>
      <c r="Q22" s="79" t="s">
        <v>513</v>
      </c>
      <c r="R22" s="79"/>
      <c r="S22" s="79"/>
      <c r="T22" s="79" t="s">
        <v>717</v>
      </c>
      <c r="U22" s="79"/>
      <c r="V22" s="82" t="s">
        <v>752</v>
      </c>
      <c r="W22" s="81">
        <v>43713.801030092596</v>
      </c>
      <c r="X22" s="82" t="s">
        <v>974</v>
      </c>
      <c r="Y22" s="79"/>
      <c r="Z22" s="79"/>
      <c r="AA22" s="85" t="s">
        <v>1281</v>
      </c>
      <c r="AB22" s="79"/>
      <c r="AC22" s="79" t="b">
        <v>0</v>
      </c>
      <c r="AD22" s="79">
        <v>0</v>
      </c>
      <c r="AE22" s="85" t="s">
        <v>1603</v>
      </c>
      <c r="AF22" s="79" t="b">
        <v>0</v>
      </c>
      <c r="AG22" s="79" t="s">
        <v>1625</v>
      </c>
      <c r="AH22" s="79"/>
      <c r="AI22" s="85" t="s">
        <v>1603</v>
      </c>
      <c r="AJ22" s="79" t="b">
        <v>0</v>
      </c>
      <c r="AK22" s="79">
        <v>1</v>
      </c>
      <c r="AL22" s="85" t="s">
        <v>1280</v>
      </c>
      <c r="AM22" s="79" t="s">
        <v>1636</v>
      </c>
      <c r="AN22" s="79" t="b">
        <v>0</v>
      </c>
      <c r="AO22" s="85" t="s">
        <v>1280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c r="BE22" s="49"/>
      <c r="BF22" s="48"/>
      <c r="BG22" s="49"/>
      <c r="BH22" s="48"/>
      <c r="BI22" s="49"/>
      <c r="BJ22" s="48"/>
      <c r="BK22" s="49"/>
      <c r="BL22" s="48"/>
    </row>
    <row r="23" spans="1:64" ht="15">
      <c r="A23" s="64" t="s">
        <v>218</v>
      </c>
      <c r="B23" s="64" t="s">
        <v>349</v>
      </c>
      <c r="C23" s="65" t="s">
        <v>4412</v>
      </c>
      <c r="D23" s="66">
        <v>3</v>
      </c>
      <c r="E23" s="67" t="s">
        <v>132</v>
      </c>
      <c r="F23" s="68">
        <v>35</v>
      </c>
      <c r="G23" s="65"/>
      <c r="H23" s="69"/>
      <c r="I23" s="70"/>
      <c r="J23" s="70"/>
      <c r="K23" s="34" t="s">
        <v>65</v>
      </c>
      <c r="L23" s="77">
        <v>23</v>
      </c>
      <c r="M23" s="77"/>
      <c r="N23" s="72"/>
      <c r="O23" s="79" t="s">
        <v>503</v>
      </c>
      <c r="P23" s="81">
        <v>43713.79931712963</v>
      </c>
      <c r="Q23" s="79" t="s">
        <v>512</v>
      </c>
      <c r="R23" s="82" t="s">
        <v>664</v>
      </c>
      <c r="S23" s="79" t="s">
        <v>705</v>
      </c>
      <c r="T23" s="79" t="s">
        <v>716</v>
      </c>
      <c r="U23" s="79"/>
      <c r="V23" s="82" t="s">
        <v>751</v>
      </c>
      <c r="W23" s="81">
        <v>43713.79931712963</v>
      </c>
      <c r="X23" s="82" t="s">
        <v>973</v>
      </c>
      <c r="Y23" s="79"/>
      <c r="Z23" s="79"/>
      <c r="AA23" s="85" t="s">
        <v>1280</v>
      </c>
      <c r="AB23" s="79"/>
      <c r="AC23" s="79" t="b">
        <v>0</v>
      </c>
      <c r="AD23" s="79">
        <v>3</v>
      </c>
      <c r="AE23" s="85" t="s">
        <v>1603</v>
      </c>
      <c r="AF23" s="79" t="b">
        <v>0</v>
      </c>
      <c r="AG23" s="79" t="s">
        <v>1625</v>
      </c>
      <c r="AH23" s="79"/>
      <c r="AI23" s="85" t="s">
        <v>1603</v>
      </c>
      <c r="AJ23" s="79" t="b">
        <v>0</v>
      </c>
      <c r="AK23" s="79">
        <v>1</v>
      </c>
      <c r="AL23" s="85" t="s">
        <v>1603</v>
      </c>
      <c r="AM23" s="79" t="s">
        <v>1635</v>
      </c>
      <c r="AN23" s="79" t="b">
        <v>0</v>
      </c>
      <c r="AO23" s="85" t="s">
        <v>1280</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3</v>
      </c>
      <c r="BD23" s="48"/>
      <c r="BE23" s="49"/>
      <c r="BF23" s="48"/>
      <c r="BG23" s="49"/>
      <c r="BH23" s="48"/>
      <c r="BI23" s="49"/>
      <c r="BJ23" s="48"/>
      <c r="BK23" s="49"/>
      <c r="BL23" s="48"/>
    </row>
    <row r="24" spans="1:64" ht="15">
      <c r="A24" s="64" t="s">
        <v>218</v>
      </c>
      <c r="B24" s="64" t="s">
        <v>449</v>
      </c>
      <c r="C24" s="65" t="s">
        <v>4412</v>
      </c>
      <c r="D24" s="66">
        <v>3</v>
      </c>
      <c r="E24" s="67" t="s">
        <v>132</v>
      </c>
      <c r="F24" s="68">
        <v>35</v>
      </c>
      <c r="G24" s="65"/>
      <c r="H24" s="69"/>
      <c r="I24" s="70"/>
      <c r="J24" s="70"/>
      <c r="K24" s="34" t="s">
        <v>65</v>
      </c>
      <c r="L24" s="77">
        <v>24</v>
      </c>
      <c r="M24" s="77"/>
      <c r="N24" s="72"/>
      <c r="O24" s="79" t="s">
        <v>503</v>
      </c>
      <c r="P24" s="81">
        <v>43713.79931712963</v>
      </c>
      <c r="Q24" s="79" t="s">
        <v>512</v>
      </c>
      <c r="R24" s="82" t="s">
        <v>664</v>
      </c>
      <c r="S24" s="79" t="s">
        <v>705</v>
      </c>
      <c r="T24" s="79" t="s">
        <v>716</v>
      </c>
      <c r="U24" s="79"/>
      <c r="V24" s="82" t="s">
        <v>751</v>
      </c>
      <c r="W24" s="81">
        <v>43713.79931712963</v>
      </c>
      <c r="X24" s="82" t="s">
        <v>973</v>
      </c>
      <c r="Y24" s="79"/>
      <c r="Z24" s="79"/>
      <c r="AA24" s="85" t="s">
        <v>1280</v>
      </c>
      <c r="AB24" s="79"/>
      <c r="AC24" s="79" t="b">
        <v>0</v>
      </c>
      <c r="AD24" s="79">
        <v>3</v>
      </c>
      <c r="AE24" s="85" t="s">
        <v>1603</v>
      </c>
      <c r="AF24" s="79" t="b">
        <v>0</v>
      </c>
      <c r="AG24" s="79" t="s">
        <v>1625</v>
      </c>
      <c r="AH24" s="79"/>
      <c r="AI24" s="85" t="s">
        <v>1603</v>
      </c>
      <c r="AJ24" s="79" t="b">
        <v>0</v>
      </c>
      <c r="AK24" s="79">
        <v>1</v>
      </c>
      <c r="AL24" s="85" t="s">
        <v>1603</v>
      </c>
      <c r="AM24" s="79" t="s">
        <v>1635</v>
      </c>
      <c r="AN24" s="79" t="b">
        <v>0</v>
      </c>
      <c r="AO24" s="85" t="s">
        <v>1280</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4</v>
      </c>
      <c r="BD24" s="48"/>
      <c r="BE24" s="49"/>
      <c r="BF24" s="48"/>
      <c r="BG24" s="49"/>
      <c r="BH24" s="48"/>
      <c r="BI24" s="49"/>
      <c r="BJ24" s="48"/>
      <c r="BK24" s="49"/>
      <c r="BL24" s="48"/>
    </row>
    <row r="25" spans="1:64" ht="15">
      <c r="A25" s="64" t="s">
        <v>218</v>
      </c>
      <c r="B25" s="64" t="s">
        <v>340</v>
      </c>
      <c r="C25" s="65" t="s">
        <v>4412</v>
      </c>
      <c r="D25" s="66">
        <v>3</v>
      </c>
      <c r="E25" s="67" t="s">
        <v>132</v>
      </c>
      <c r="F25" s="68">
        <v>35</v>
      </c>
      <c r="G25" s="65"/>
      <c r="H25" s="69"/>
      <c r="I25" s="70"/>
      <c r="J25" s="70"/>
      <c r="K25" s="34" t="s">
        <v>65</v>
      </c>
      <c r="L25" s="77">
        <v>25</v>
      </c>
      <c r="M25" s="77"/>
      <c r="N25" s="72"/>
      <c r="O25" s="79" t="s">
        <v>503</v>
      </c>
      <c r="P25" s="81">
        <v>43713.79931712963</v>
      </c>
      <c r="Q25" s="79" t="s">
        <v>512</v>
      </c>
      <c r="R25" s="82" t="s">
        <v>664</v>
      </c>
      <c r="S25" s="79" t="s">
        <v>705</v>
      </c>
      <c r="T25" s="79" t="s">
        <v>716</v>
      </c>
      <c r="U25" s="79"/>
      <c r="V25" s="82" t="s">
        <v>751</v>
      </c>
      <c r="W25" s="81">
        <v>43713.79931712963</v>
      </c>
      <c r="X25" s="82" t="s">
        <v>973</v>
      </c>
      <c r="Y25" s="79"/>
      <c r="Z25" s="79"/>
      <c r="AA25" s="85" t="s">
        <v>1280</v>
      </c>
      <c r="AB25" s="79"/>
      <c r="AC25" s="79" t="b">
        <v>0</v>
      </c>
      <c r="AD25" s="79">
        <v>3</v>
      </c>
      <c r="AE25" s="85" t="s">
        <v>1603</v>
      </c>
      <c r="AF25" s="79" t="b">
        <v>0</v>
      </c>
      <c r="AG25" s="79" t="s">
        <v>1625</v>
      </c>
      <c r="AH25" s="79"/>
      <c r="AI25" s="85" t="s">
        <v>1603</v>
      </c>
      <c r="AJ25" s="79" t="b">
        <v>0</v>
      </c>
      <c r="AK25" s="79">
        <v>1</v>
      </c>
      <c r="AL25" s="85" t="s">
        <v>1603</v>
      </c>
      <c r="AM25" s="79" t="s">
        <v>1635</v>
      </c>
      <c r="AN25" s="79" t="b">
        <v>0</v>
      </c>
      <c r="AO25" s="85" t="s">
        <v>1280</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3</v>
      </c>
      <c r="BD25" s="48"/>
      <c r="BE25" s="49"/>
      <c r="BF25" s="48"/>
      <c r="BG25" s="49"/>
      <c r="BH25" s="48"/>
      <c r="BI25" s="49"/>
      <c r="BJ25" s="48"/>
      <c r="BK25" s="49"/>
      <c r="BL25" s="48"/>
    </row>
    <row r="26" spans="1:64" ht="15">
      <c r="A26" s="64" t="s">
        <v>219</v>
      </c>
      <c r="B26" s="64" t="s">
        <v>218</v>
      </c>
      <c r="C26" s="65" t="s">
        <v>4412</v>
      </c>
      <c r="D26" s="66">
        <v>3</v>
      </c>
      <c r="E26" s="67" t="s">
        <v>132</v>
      </c>
      <c r="F26" s="68">
        <v>35</v>
      </c>
      <c r="G26" s="65"/>
      <c r="H26" s="69"/>
      <c r="I26" s="70"/>
      <c r="J26" s="70"/>
      <c r="K26" s="34" t="s">
        <v>65</v>
      </c>
      <c r="L26" s="77">
        <v>26</v>
      </c>
      <c r="M26" s="77"/>
      <c r="N26" s="72"/>
      <c r="O26" s="79" t="s">
        <v>503</v>
      </c>
      <c r="P26" s="81">
        <v>43713.801030092596</v>
      </c>
      <c r="Q26" s="79" t="s">
        <v>513</v>
      </c>
      <c r="R26" s="79"/>
      <c r="S26" s="79"/>
      <c r="T26" s="79" t="s">
        <v>717</v>
      </c>
      <c r="U26" s="79"/>
      <c r="V26" s="82" t="s">
        <v>752</v>
      </c>
      <c r="W26" s="81">
        <v>43713.801030092596</v>
      </c>
      <c r="X26" s="82" t="s">
        <v>974</v>
      </c>
      <c r="Y26" s="79"/>
      <c r="Z26" s="79"/>
      <c r="AA26" s="85" t="s">
        <v>1281</v>
      </c>
      <c r="AB26" s="79"/>
      <c r="AC26" s="79" t="b">
        <v>0</v>
      </c>
      <c r="AD26" s="79">
        <v>0</v>
      </c>
      <c r="AE26" s="85" t="s">
        <v>1603</v>
      </c>
      <c r="AF26" s="79" t="b">
        <v>0</v>
      </c>
      <c r="AG26" s="79" t="s">
        <v>1625</v>
      </c>
      <c r="AH26" s="79"/>
      <c r="AI26" s="85" t="s">
        <v>1603</v>
      </c>
      <c r="AJ26" s="79" t="b">
        <v>0</v>
      </c>
      <c r="AK26" s="79">
        <v>1</v>
      </c>
      <c r="AL26" s="85" t="s">
        <v>1280</v>
      </c>
      <c r="AM26" s="79" t="s">
        <v>1636</v>
      </c>
      <c r="AN26" s="79" t="b">
        <v>0</v>
      </c>
      <c r="AO26" s="85" t="s">
        <v>1280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1</v>
      </c>
      <c r="BG26" s="49">
        <v>4.3478260869565215</v>
      </c>
      <c r="BH26" s="48">
        <v>0</v>
      </c>
      <c r="BI26" s="49">
        <v>0</v>
      </c>
      <c r="BJ26" s="48">
        <v>22</v>
      </c>
      <c r="BK26" s="49">
        <v>95.65217391304348</v>
      </c>
      <c r="BL26" s="48">
        <v>23</v>
      </c>
    </row>
    <row r="27" spans="1:64" ht="15">
      <c r="A27" s="64" t="s">
        <v>220</v>
      </c>
      <c r="B27" s="64" t="s">
        <v>349</v>
      </c>
      <c r="C27" s="65" t="s">
        <v>4412</v>
      </c>
      <c r="D27" s="66">
        <v>3</v>
      </c>
      <c r="E27" s="67" t="s">
        <v>132</v>
      </c>
      <c r="F27" s="68">
        <v>35</v>
      </c>
      <c r="G27" s="65"/>
      <c r="H27" s="69"/>
      <c r="I27" s="70"/>
      <c r="J27" s="70"/>
      <c r="K27" s="34" t="s">
        <v>65</v>
      </c>
      <c r="L27" s="77">
        <v>27</v>
      </c>
      <c r="M27" s="77"/>
      <c r="N27" s="72"/>
      <c r="O27" s="79" t="s">
        <v>503</v>
      </c>
      <c r="P27" s="81">
        <v>43714.63251157408</v>
      </c>
      <c r="Q27" s="79" t="s">
        <v>514</v>
      </c>
      <c r="R27" s="79"/>
      <c r="S27" s="79"/>
      <c r="T27" s="79"/>
      <c r="U27" s="79"/>
      <c r="V27" s="82" t="s">
        <v>753</v>
      </c>
      <c r="W27" s="81">
        <v>43714.63251157408</v>
      </c>
      <c r="X27" s="82" t="s">
        <v>975</v>
      </c>
      <c r="Y27" s="79"/>
      <c r="Z27" s="79"/>
      <c r="AA27" s="85" t="s">
        <v>1282</v>
      </c>
      <c r="AB27" s="79"/>
      <c r="AC27" s="79" t="b">
        <v>0</v>
      </c>
      <c r="AD27" s="79">
        <v>0</v>
      </c>
      <c r="AE27" s="85" t="s">
        <v>1603</v>
      </c>
      <c r="AF27" s="79" t="b">
        <v>0</v>
      </c>
      <c r="AG27" s="79" t="s">
        <v>1625</v>
      </c>
      <c r="AH27" s="79"/>
      <c r="AI27" s="85" t="s">
        <v>1603</v>
      </c>
      <c r="AJ27" s="79" t="b">
        <v>0</v>
      </c>
      <c r="AK27" s="79">
        <v>5</v>
      </c>
      <c r="AL27" s="85" t="s">
        <v>1484</v>
      </c>
      <c r="AM27" s="79" t="s">
        <v>1635</v>
      </c>
      <c r="AN27" s="79" t="b">
        <v>0</v>
      </c>
      <c r="AO27" s="85" t="s">
        <v>1484</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220</v>
      </c>
      <c r="B28" s="64" t="s">
        <v>449</v>
      </c>
      <c r="C28" s="65" t="s">
        <v>4412</v>
      </c>
      <c r="D28" s="66">
        <v>3</v>
      </c>
      <c r="E28" s="67" t="s">
        <v>132</v>
      </c>
      <c r="F28" s="68">
        <v>35</v>
      </c>
      <c r="G28" s="65"/>
      <c r="H28" s="69"/>
      <c r="I28" s="70"/>
      <c r="J28" s="70"/>
      <c r="K28" s="34" t="s">
        <v>65</v>
      </c>
      <c r="L28" s="77">
        <v>28</v>
      </c>
      <c r="M28" s="77"/>
      <c r="N28" s="72"/>
      <c r="O28" s="79" t="s">
        <v>503</v>
      </c>
      <c r="P28" s="81">
        <v>43714.63251157408</v>
      </c>
      <c r="Q28" s="79" t="s">
        <v>514</v>
      </c>
      <c r="R28" s="79"/>
      <c r="S28" s="79"/>
      <c r="T28" s="79"/>
      <c r="U28" s="79"/>
      <c r="V28" s="82" t="s">
        <v>753</v>
      </c>
      <c r="W28" s="81">
        <v>43714.63251157408</v>
      </c>
      <c r="X28" s="82" t="s">
        <v>975</v>
      </c>
      <c r="Y28" s="79"/>
      <c r="Z28" s="79"/>
      <c r="AA28" s="85" t="s">
        <v>1282</v>
      </c>
      <c r="AB28" s="79"/>
      <c r="AC28" s="79" t="b">
        <v>0</v>
      </c>
      <c r="AD28" s="79">
        <v>0</v>
      </c>
      <c r="AE28" s="85" t="s">
        <v>1603</v>
      </c>
      <c r="AF28" s="79" t="b">
        <v>0</v>
      </c>
      <c r="AG28" s="79" t="s">
        <v>1625</v>
      </c>
      <c r="AH28" s="79"/>
      <c r="AI28" s="85" t="s">
        <v>1603</v>
      </c>
      <c r="AJ28" s="79" t="b">
        <v>0</v>
      </c>
      <c r="AK28" s="79">
        <v>5</v>
      </c>
      <c r="AL28" s="85" t="s">
        <v>1484</v>
      </c>
      <c r="AM28" s="79" t="s">
        <v>1635</v>
      </c>
      <c r="AN28" s="79" t="b">
        <v>0</v>
      </c>
      <c r="AO28" s="85" t="s">
        <v>1484</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4</v>
      </c>
      <c r="BD28" s="48"/>
      <c r="BE28" s="49"/>
      <c r="BF28" s="48"/>
      <c r="BG28" s="49"/>
      <c r="BH28" s="48"/>
      <c r="BI28" s="49"/>
      <c r="BJ28" s="48"/>
      <c r="BK28" s="49"/>
      <c r="BL28" s="48"/>
    </row>
    <row r="29" spans="1:64" ht="15">
      <c r="A29" s="64" t="s">
        <v>220</v>
      </c>
      <c r="B29" s="64" t="s">
        <v>389</v>
      </c>
      <c r="C29" s="65" t="s">
        <v>4412</v>
      </c>
      <c r="D29" s="66">
        <v>3</v>
      </c>
      <c r="E29" s="67" t="s">
        <v>132</v>
      </c>
      <c r="F29" s="68">
        <v>35</v>
      </c>
      <c r="G29" s="65"/>
      <c r="H29" s="69"/>
      <c r="I29" s="70"/>
      <c r="J29" s="70"/>
      <c r="K29" s="34" t="s">
        <v>65</v>
      </c>
      <c r="L29" s="77">
        <v>29</v>
      </c>
      <c r="M29" s="77"/>
      <c r="N29" s="72"/>
      <c r="O29" s="79" t="s">
        <v>503</v>
      </c>
      <c r="P29" s="81">
        <v>43714.63251157408</v>
      </c>
      <c r="Q29" s="79" t="s">
        <v>514</v>
      </c>
      <c r="R29" s="79"/>
      <c r="S29" s="79"/>
      <c r="T29" s="79"/>
      <c r="U29" s="79"/>
      <c r="V29" s="82" t="s">
        <v>753</v>
      </c>
      <c r="W29" s="81">
        <v>43714.63251157408</v>
      </c>
      <c r="X29" s="82" t="s">
        <v>975</v>
      </c>
      <c r="Y29" s="79"/>
      <c r="Z29" s="79"/>
      <c r="AA29" s="85" t="s">
        <v>1282</v>
      </c>
      <c r="AB29" s="79"/>
      <c r="AC29" s="79" t="b">
        <v>0</v>
      </c>
      <c r="AD29" s="79">
        <v>0</v>
      </c>
      <c r="AE29" s="85" t="s">
        <v>1603</v>
      </c>
      <c r="AF29" s="79" t="b">
        <v>0</v>
      </c>
      <c r="AG29" s="79" t="s">
        <v>1625</v>
      </c>
      <c r="AH29" s="79"/>
      <c r="AI29" s="85" t="s">
        <v>1603</v>
      </c>
      <c r="AJ29" s="79" t="b">
        <v>0</v>
      </c>
      <c r="AK29" s="79">
        <v>5</v>
      </c>
      <c r="AL29" s="85" t="s">
        <v>1484</v>
      </c>
      <c r="AM29" s="79" t="s">
        <v>1635</v>
      </c>
      <c r="AN29" s="79" t="b">
        <v>0</v>
      </c>
      <c r="AO29" s="85" t="s">
        <v>1484</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220</v>
      </c>
      <c r="B30" s="64" t="s">
        <v>340</v>
      </c>
      <c r="C30" s="65" t="s">
        <v>4412</v>
      </c>
      <c r="D30" s="66">
        <v>3</v>
      </c>
      <c r="E30" s="67" t="s">
        <v>132</v>
      </c>
      <c r="F30" s="68">
        <v>35</v>
      </c>
      <c r="G30" s="65"/>
      <c r="H30" s="69"/>
      <c r="I30" s="70"/>
      <c r="J30" s="70"/>
      <c r="K30" s="34" t="s">
        <v>65</v>
      </c>
      <c r="L30" s="77">
        <v>30</v>
      </c>
      <c r="M30" s="77"/>
      <c r="N30" s="72"/>
      <c r="O30" s="79" t="s">
        <v>503</v>
      </c>
      <c r="P30" s="81">
        <v>43714.63251157408</v>
      </c>
      <c r="Q30" s="79" t="s">
        <v>514</v>
      </c>
      <c r="R30" s="79"/>
      <c r="S30" s="79"/>
      <c r="T30" s="79"/>
      <c r="U30" s="79"/>
      <c r="V30" s="82" t="s">
        <v>753</v>
      </c>
      <c r="W30" s="81">
        <v>43714.63251157408</v>
      </c>
      <c r="X30" s="82" t="s">
        <v>975</v>
      </c>
      <c r="Y30" s="79"/>
      <c r="Z30" s="79"/>
      <c r="AA30" s="85" t="s">
        <v>1282</v>
      </c>
      <c r="AB30" s="79"/>
      <c r="AC30" s="79" t="b">
        <v>0</v>
      </c>
      <c r="AD30" s="79">
        <v>0</v>
      </c>
      <c r="AE30" s="85" t="s">
        <v>1603</v>
      </c>
      <c r="AF30" s="79" t="b">
        <v>0</v>
      </c>
      <c r="AG30" s="79" t="s">
        <v>1625</v>
      </c>
      <c r="AH30" s="79"/>
      <c r="AI30" s="85" t="s">
        <v>1603</v>
      </c>
      <c r="AJ30" s="79" t="b">
        <v>0</v>
      </c>
      <c r="AK30" s="79">
        <v>5</v>
      </c>
      <c r="AL30" s="85" t="s">
        <v>1484</v>
      </c>
      <c r="AM30" s="79" t="s">
        <v>1635</v>
      </c>
      <c r="AN30" s="79" t="b">
        <v>0</v>
      </c>
      <c r="AO30" s="85" t="s">
        <v>1484</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1</v>
      </c>
      <c r="BE30" s="49">
        <v>4.545454545454546</v>
      </c>
      <c r="BF30" s="48">
        <v>0</v>
      </c>
      <c r="BG30" s="49">
        <v>0</v>
      </c>
      <c r="BH30" s="48">
        <v>0</v>
      </c>
      <c r="BI30" s="49">
        <v>0</v>
      </c>
      <c r="BJ30" s="48">
        <v>21</v>
      </c>
      <c r="BK30" s="49">
        <v>95.45454545454545</v>
      </c>
      <c r="BL30" s="48">
        <v>22</v>
      </c>
    </row>
    <row r="31" spans="1:64" ht="15">
      <c r="A31" s="64" t="s">
        <v>221</v>
      </c>
      <c r="B31" s="64" t="s">
        <v>449</v>
      </c>
      <c r="C31" s="65" t="s">
        <v>4412</v>
      </c>
      <c r="D31" s="66">
        <v>3</v>
      </c>
      <c r="E31" s="67" t="s">
        <v>132</v>
      </c>
      <c r="F31" s="68">
        <v>35</v>
      </c>
      <c r="G31" s="65"/>
      <c r="H31" s="69"/>
      <c r="I31" s="70"/>
      <c r="J31" s="70"/>
      <c r="K31" s="34" t="s">
        <v>65</v>
      </c>
      <c r="L31" s="77">
        <v>31</v>
      </c>
      <c r="M31" s="77"/>
      <c r="N31" s="72"/>
      <c r="O31" s="79" t="s">
        <v>503</v>
      </c>
      <c r="P31" s="81">
        <v>43714.760034722225</v>
      </c>
      <c r="Q31" s="79" t="s">
        <v>515</v>
      </c>
      <c r="R31" s="79"/>
      <c r="S31" s="79"/>
      <c r="T31" s="79"/>
      <c r="U31" s="79"/>
      <c r="V31" s="82" t="s">
        <v>754</v>
      </c>
      <c r="W31" s="81">
        <v>43714.760034722225</v>
      </c>
      <c r="X31" s="82" t="s">
        <v>976</v>
      </c>
      <c r="Y31" s="79"/>
      <c r="Z31" s="79"/>
      <c r="AA31" s="85" t="s">
        <v>1283</v>
      </c>
      <c r="AB31" s="79"/>
      <c r="AC31" s="79" t="b">
        <v>0</v>
      </c>
      <c r="AD31" s="79">
        <v>0</v>
      </c>
      <c r="AE31" s="85" t="s">
        <v>1603</v>
      </c>
      <c r="AF31" s="79" t="b">
        <v>0</v>
      </c>
      <c r="AG31" s="79" t="s">
        <v>1625</v>
      </c>
      <c r="AH31" s="79"/>
      <c r="AI31" s="85" t="s">
        <v>1603</v>
      </c>
      <c r="AJ31" s="79" t="b">
        <v>0</v>
      </c>
      <c r="AK31" s="79">
        <v>2</v>
      </c>
      <c r="AL31" s="85" t="s">
        <v>1285</v>
      </c>
      <c r="AM31" s="79" t="s">
        <v>1635</v>
      </c>
      <c r="AN31" s="79" t="b">
        <v>0</v>
      </c>
      <c r="AO31" s="85" t="s">
        <v>1285</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221</v>
      </c>
      <c r="B32" s="64" t="s">
        <v>224</v>
      </c>
      <c r="C32" s="65" t="s">
        <v>4412</v>
      </c>
      <c r="D32" s="66">
        <v>3</v>
      </c>
      <c r="E32" s="67" t="s">
        <v>132</v>
      </c>
      <c r="F32" s="68">
        <v>35</v>
      </c>
      <c r="G32" s="65"/>
      <c r="H32" s="69"/>
      <c r="I32" s="70"/>
      <c r="J32" s="70"/>
      <c r="K32" s="34" t="s">
        <v>65</v>
      </c>
      <c r="L32" s="77">
        <v>32</v>
      </c>
      <c r="M32" s="77"/>
      <c r="N32" s="72"/>
      <c r="O32" s="79" t="s">
        <v>503</v>
      </c>
      <c r="P32" s="81">
        <v>43714.760034722225</v>
      </c>
      <c r="Q32" s="79" t="s">
        <v>515</v>
      </c>
      <c r="R32" s="79"/>
      <c r="S32" s="79"/>
      <c r="T32" s="79"/>
      <c r="U32" s="79"/>
      <c r="V32" s="82" t="s">
        <v>754</v>
      </c>
      <c r="W32" s="81">
        <v>43714.760034722225</v>
      </c>
      <c r="X32" s="82" t="s">
        <v>976</v>
      </c>
      <c r="Y32" s="79"/>
      <c r="Z32" s="79"/>
      <c r="AA32" s="85" t="s">
        <v>1283</v>
      </c>
      <c r="AB32" s="79"/>
      <c r="AC32" s="79" t="b">
        <v>0</v>
      </c>
      <c r="AD32" s="79">
        <v>0</v>
      </c>
      <c r="AE32" s="85" t="s">
        <v>1603</v>
      </c>
      <c r="AF32" s="79" t="b">
        <v>0</v>
      </c>
      <c r="AG32" s="79" t="s">
        <v>1625</v>
      </c>
      <c r="AH32" s="79"/>
      <c r="AI32" s="85" t="s">
        <v>1603</v>
      </c>
      <c r="AJ32" s="79" t="b">
        <v>0</v>
      </c>
      <c r="AK32" s="79">
        <v>2</v>
      </c>
      <c r="AL32" s="85" t="s">
        <v>1285</v>
      </c>
      <c r="AM32" s="79" t="s">
        <v>1635</v>
      </c>
      <c r="AN32" s="79" t="b">
        <v>0</v>
      </c>
      <c r="AO32" s="85" t="s">
        <v>1285</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221</v>
      </c>
      <c r="B33" s="64" t="s">
        <v>223</v>
      </c>
      <c r="C33" s="65" t="s">
        <v>4412</v>
      </c>
      <c r="D33" s="66">
        <v>3</v>
      </c>
      <c r="E33" s="67" t="s">
        <v>132</v>
      </c>
      <c r="F33" s="68">
        <v>35</v>
      </c>
      <c r="G33" s="65"/>
      <c r="H33" s="69"/>
      <c r="I33" s="70"/>
      <c r="J33" s="70"/>
      <c r="K33" s="34" t="s">
        <v>65</v>
      </c>
      <c r="L33" s="77">
        <v>33</v>
      </c>
      <c r="M33" s="77"/>
      <c r="N33" s="72"/>
      <c r="O33" s="79" t="s">
        <v>503</v>
      </c>
      <c r="P33" s="81">
        <v>43714.760034722225</v>
      </c>
      <c r="Q33" s="79" t="s">
        <v>515</v>
      </c>
      <c r="R33" s="79"/>
      <c r="S33" s="79"/>
      <c r="T33" s="79"/>
      <c r="U33" s="79"/>
      <c r="V33" s="82" t="s">
        <v>754</v>
      </c>
      <c r="W33" s="81">
        <v>43714.760034722225</v>
      </c>
      <c r="X33" s="82" t="s">
        <v>976</v>
      </c>
      <c r="Y33" s="79"/>
      <c r="Z33" s="79"/>
      <c r="AA33" s="85" t="s">
        <v>1283</v>
      </c>
      <c r="AB33" s="79"/>
      <c r="AC33" s="79" t="b">
        <v>0</v>
      </c>
      <c r="AD33" s="79">
        <v>0</v>
      </c>
      <c r="AE33" s="85" t="s">
        <v>1603</v>
      </c>
      <c r="AF33" s="79" t="b">
        <v>0</v>
      </c>
      <c r="AG33" s="79" t="s">
        <v>1625</v>
      </c>
      <c r="AH33" s="79"/>
      <c r="AI33" s="85" t="s">
        <v>1603</v>
      </c>
      <c r="AJ33" s="79" t="b">
        <v>0</v>
      </c>
      <c r="AK33" s="79">
        <v>2</v>
      </c>
      <c r="AL33" s="85" t="s">
        <v>1285</v>
      </c>
      <c r="AM33" s="79" t="s">
        <v>1635</v>
      </c>
      <c r="AN33" s="79" t="b">
        <v>0</v>
      </c>
      <c r="AO33" s="85" t="s">
        <v>1285</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0</v>
      </c>
      <c r="BE33" s="49">
        <v>0</v>
      </c>
      <c r="BF33" s="48">
        <v>0</v>
      </c>
      <c r="BG33" s="49">
        <v>0</v>
      </c>
      <c r="BH33" s="48">
        <v>0</v>
      </c>
      <c r="BI33" s="49">
        <v>0</v>
      </c>
      <c r="BJ33" s="48">
        <v>19</v>
      </c>
      <c r="BK33" s="49">
        <v>100</v>
      </c>
      <c r="BL33" s="48">
        <v>19</v>
      </c>
    </row>
    <row r="34" spans="1:64" ht="15">
      <c r="A34" s="64" t="s">
        <v>222</v>
      </c>
      <c r="B34" s="64" t="s">
        <v>449</v>
      </c>
      <c r="C34" s="65" t="s">
        <v>4412</v>
      </c>
      <c r="D34" s="66">
        <v>3</v>
      </c>
      <c r="E34" s="67" t="s">
        <v>132</v>
      </c>
      <c r="F34" s="68">
        <v>35</v>
      </c>
      <c r="G34" s="65"/>
      <c r="H34" s="69"/>
      <c r="I34" s="70"/>
      <c r="J34" s="70"/>
      <c r="K34" s="34" t="s">
        <v>65</v>
      </c>
      <c r="L34" s="77">
        <v>34</v>
      </c>
      <c r="M34" s="77"/>
      <c r="N34" s="72"/>
      <c r="O34" s="79" t="s">
        <v>503</v>
      </c>
      <c r="P34" s="81">
        <v>43716.683333333334</v>
      </c>
      <c r="Q34" s="79" t="s">
        <v>515</v>
      </c>
      <c r="R34" s="79"/>
      <c r="S34" s="79"/>
      <c r="T34" s="79"/>
      <c r="U34" s="79"/>
      <c r="V34" s="82" t="s">
        <v>755</v>
      </c>
      <c r="W34" s="81">
        <v>43716.683333333334</v>
      </c>
      <c r="X34" s="82" t="s">
        <v>977</v>
      </c>
      <c r="Y34" s="79"/>
      <c r="Z34" s="79"/>
      <c r="AA34" s="85" t="s">
        <v>1284</v>
      </c>
      <c r="AB34" s="79"/>
      <c r="AC34" s="79" t="b">
        <v>0</v>
      </c>
      <c r="AD34" s="79">
        <v>0</v>
      </c>
      <c r="AE34" s="85" t="s">
        <v>1603</v>
      </c>
      <c r="AF34" s="79" t="b">
        <v>0</v>
      </c>
      <c r="AG34" s="79" t="s">
        <v>1625</v>
      </c>
      <c r="AH34" s="79"/>
      <c r="AI34" s="85" t="s">
        <v>1603</v>
      </c>
      <c r="AJ34" s="79" t="b">
        <v>0</v>
      </c>
      <c r="AK34" s="79">
        <v>4</v>
      </c>
      <c r="AL34" s="85" t="s">
        <v>1285</v>
      </c>
      <c r="AM34" s="79" t="s">
        <v>1637</v>
      </c>
      <c r="AN34" s="79" t="b">
        <v>0</v>
      </c>
      <c r="AO34" s="85" t="s">
        <v>1285</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222</v>
      </c>
      <c r="B35" s="64" t="s">
        <v>224</v>
      </c>
      <c r="C35" s="65" t="s">
        <v>4412</v>
      </c>
      <c r="D35" s="66">
        <v>3</v>
      </c>
      <c r="E35" s="67" t="s">
        <v>132</v>
      </c>
      <c r="F35" s="68">
        <v>35</v>
      </c>
      <c r="G35" s="65"/>
      <c r="H35" s="69"/>
      <c r="I35" s="70"/>
      <c r="J35" s="70"/>
      <c r="K35" s="34" t="s">
        <v>65</v>
      </c>
      <c r="L35" s="77">
        <v>35</v>
      </c>
      <c r="M35" s="77"/>
      <c r="N35" s="72"/>
      <c r="O35" s="79" t="s">
        <v>503</v>
      </c>
      <c r="P35" s="81">
        <v>43716.683333333334</v>
      </c>
      <c r="Q35" s="79" t="s">
        <v>515</v>
      </c>
      <c r="R35" s="79"/>
      <c r="S35" s="79"/>
      <c r="T35" s="79"/>
      <c r="U35" s="79"/>
      <c r="V35" s="82" t="s">
        <v>755</v>
      </c>
      <c r="W35" s="81">
        <v>43716.683333333334</v>
      </c>
      <c r="X35" s="82" t="s">
        <v>977</v>
      </c>
      <c r="Y35" s="79"/>
      <c r="Z35" s="79"/>
      <c r="AA35" s="85" t="s">
        <v>1284</v>
      </c>
      <c r="AB35" s="79"/>
      <c r="AC35" s="79" t="b">
        <v>0</v>
      </c>
      <c r="AD35" s="79">
        <v>0</v>
      </c>
      <c r="AE35" s="85" t="s">
        <v>1603</v>
      </c>
      <c r="AF35" s="79" t="b">
        <v>0</v>
      </c>
      <c r="AG35" s="79" t="s">
        <v>1625</v>
      </c>
      <c r="AH35" s="79"/>
      <c r="AI35" s="85" t="s">
        <v>1603</v>
      </c>
      <c r="AJ35" s="79" t="b">
        <v>0</v>
      </c>
      <c r="AK35" s="79">
        <v>4</v>
      </c>
      <c r="AL35" s="85" t="s">
        <v>1285</v>
      </c>
      <c r="AM35" s="79" t="s">
        <v>1637</v>
      </c>
      <c r="AN35" s="79" t="b">
        <v>0</v>
      </c>
      <c r="AO35" s="85" t="s">
        <v>1285</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222</v>
      </c>
      <c r="B36" s="64" t="s">
        <v>223</v>
      </c>
      <c r="C36" s="65" t="s">
        <v>4412</v>
      </c>
      <c r="D36" s="66">
        <v>3</v>
      </c>
      <c r="E36" s="67" t="s">
        <v>132</v>
      </c>
      <c r="F36" s="68">
        <v>35</v>
      </c>
      <c r="G36" s="65"/>
      <c r="H36" s="69"/>
      <c r="I36" s="70"/>
      <c r="J36" s="70"/>
      <c r="K36" s="34" t="s">
        <v>65</v>
      </c>
      <c r="L36" s="77">
        <v>36</v>
      </c>
      <c r="M36" s="77"/>
      <c r="N36" s="72"/>
      <c r="O36" s="79" t="s">
        <v>503</v>
      </c>
      <c r="P36" s="81">
        <v>43716.683333333334</v>
      </c>
      <c r="Q36" s="79" t="s">
        <v>515</v>
      </c>
      <c r="R36" s="79"/>
      <c r="S36" s="79"/>
      <c r="T36" s="79"/>
      <c r="U36" s="79"/>
      <c r="V36" s="82" t="s">
        <v>755</v>
      </c>
      <c r="W36" s="81">
        <v>43716.683333333334</v>
      </c>
      <c r="X36" s="82" t="s">
        <v>977</v>
      </c>
      <c r="Y36" s="79"/>
      <c r="Z36" s="79"/>
      <c r="AA36" s="85" t="s">
        <v>1284</v>
      </c>
      <c r="AB36" s="79"/>
      <c r="AC36" s="79" t="b">
        <v>0</v>
      </c>
      <c r="AD36" s="79">
        <v>0</v>
      </c>
      <c r="AE36" s="85" t="s">
        <v>1603</v>
      </c>
      <c r="AF36" s="79" t="b">
        <v>0</v>
      </c>
      <c r="AG36" s="79" t="s">
        <v>1625</v>
      </c>
      <c r="AH36" s="79"/>
      <c r="AI36" s="85" t="s">
        <v>1603</v>
      </c>
      <c r="AJ36" s="79" t="b">
        <v>0</v>
      </c>
      <c r="AK36" s="79">
        <v>4</v>
      </c>
      <c r="AL36" s="85" t="s">
        <v>1285</v>
      </c>
      <c r="AM36" s="79" t="s">
        <v>1637</v>
      </c>
      <c r="AN36" s="79" t="b">
        <v>0</v>
      </c>
      <c r="AO36" s="85" t="s">
        <v>1285</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0</v>
      </c>
      <c r="BE36" s="49">
        <v>0</v>
      </c>
      <c r="BF36" s="48">
        <v>0</v>
      </c>
      <c r="BG36" s="49">
        <v>0</v>
      </c>
      <c r="BH36" s="48">
        <v>0</v>
      </c>
      <c r="BI36" s="49">
        <v>0</v>
      </c>
      <c r="BJ36" s="48">
        <v>19</v>
      </c>
      <c r="BK36" s="49">
        <v>100</v>
      </c>
      <c r="BL36" s="48">
        <v>19</v>
      </c>
    </row>
    <row r="37" spans="1:64" ht="15">
      <c r="A37" s="64" t="s">
        <v>223</v>
      </c>
      <c r="B37" s="64" t="s">
        <v>449</v>
      </c>
      <c r="C37" s="65" t="s">
        <v>4412</v>
      </c>
      <c r="D37" s="66">
        <v>3</v>
      </c>
      <c r="E37" s="67" t="s">
        <v>132</v>
      </c>
      <c r="F37" s="68">
        <v>35</v>
      </c>
      <c r="G37" s="65"/>
      <c r="H37" s="69"/>
      <c r="I37" s="70"/>
      <c r="J37" s="70"/>
      <c r="K37" s="34" t="s">
        <v>65</v>
      </c>
      <c r="L37" s="77">
        <v>37</v>
      </c>
      <c r="M37" s="77"/>
      <c r="N37" s="72"/>
      <c r="O37" s="79" t="s">
        <v>503</v>
      </c>
      <c r="P37" s="81">
        <v>43714.75701388889</v>
      </c>
      <c r="Q37" s="79" t="s">
        <v>516</v>
      </c>
      <c r="R37" s="82" t="s">
        <v>665</v>
      </c>
      <c r="S37" s="79" t="s">
        <v>706</v>
      </c>
      <c r="T37" s="79"/>
      <c r="U37" s="82" t="s">
        <v>723</v>
      </c>
      <c r="V37" s="82" t="s">
        <v>723</v>
      </c>
      <c r="W37" s="81">
        <v>43714.75701388889</v>
      </c>
      <c r="X37" s="82" t="s">
        <v>978</v>
      </c>
      <c r="Y37" s="79"/>
      <c r="Z37" s="79"/>
      <c r="AA37" s="85" t="s">
        <v>1285</v>
      </c>
      <c r="AB37" s="79"/>
      <c r="AC37" s="79" t="b">
        <v>0</v>
      </c>
      <c r="AD37" s="79">
        <v>6</v>
      </c>
      <c r="AE37" s="85" t="s">
        <v>1603</v>
      </c>
      <c r="AF37" s="79" t="b">
        <v>0</v>
      </c>
      <c r="AG37" s="79" t="s">
        <v>1625</v>
      </c>
      <c r="AH37" s="79"/>
      <c r="AI37" s="85" t="s">
        <v>1603</v>
      </c>
      <c r="AJ37" s="79" t="b">
        <v>0</v>
      </c>
      <c r="AK37" s="79">
        <v>2</v>
      </c>
      <c r="AL37" s="85" t="s">
        <v>1603</v>
      </c>
      <c r="AM37" s="79" t="s">
        <v>1637</v>
      </c>
      <c r="AN37" s="79" t="b">
        <v>0</v>
      </c>
      <c r="AO37" s="85" t="s">
        <v>1285</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223</v>
      </c>
      <c r="B38" s="64" t="s">
        <v>224</v>
      </c>
      <c r="C38" s="65" t="s">
        <v>4412</v>
      </c>
      <c r="D38" s="66">
        <v>3</v>
      </c>
      <c r="E38" s="67" t="s">
        <v>132</v>
      </c>
      <c r="F38" s="68">
        <v>35</v>
      </c>
      <c r="G38" s="65"/>
      <c r="H38" s="69"/>
      <c r="I38" s="70"/>
      <c r="J38" s="70"/>
      <c r="K38" s="34" t="s">
        <v>66</v>
      </c>
      <c r="L38" s="77">
        <v>38</v>
      </c>
      <c r="M38" s="77"/>
      <c r="N38" s="72"/>
      <c r="O38" s="79" t="s">
        <v>503</v>
      </c>
      <c r="P38" s="81">
        <v>43714.75701388889</v>
      </c>
      <c r="Q38" s="79" t="s">
        <v>516</v>
      </c>
      <c r="R38" s="82" t="s">
        <v>665</v>
      </c>
      <c r="S38" s="79" t="s">
        <v>706</v>
      </c>
      <c r="T38" s="79"/>
      <c r="U38" s="82" t="s">
        <v>723</v>
      </c>
      <c r="V38" s="82" t="s">
        <v>723</v>
      </c>
      <c r="W38" s="81">
        <v>43714.75701388889</v>
      </c>
      <c r="X38" s="82" t="s">
        <v>978</v>
      </c>
      <c r="Y38" s="79"/>
      <c r="Z38" s="79"/>
      <c r="AA38" s="85" t="s">
        <v>1285</v>
      </c>
      <c r="AB38" s="79"/>
      <c r="AC38" s="79" t="b">
        <v>0</v>
      </c>
      <c r="AD38" s="79">
        <v>6</v>
      </c>
      <c r="AE38" s="85" t="s">
        <v>1603</v>
      </c>
      <c r="AF38" s="79" t="b">
        <v>0</v>
      </c>
      <c r="AG38" s="79" t="s">
        <v>1625</v>
      </c>
      <c r="AH38" s="79"/>
      <c r="AI38" s="85" t="s">
        <v>1603</v>
      </c>
      <c r="AJ38" s="79" t="b">
        <v>0</v>
      </c>
      <c r="AK38" s="79">
        <v>2</v>
      </c>
      <c r="AL38" s="85" t="s">
        <v>1603</v>
      </c>
      <c r="AM38" s="79" t="s">
        <v>1637</v>
      </c>
      <c r="AN38" s="79" t="b">
        <v>0</v>
      </c>
      <c r="AO38" s="85" t="s">
        <v>1285</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25</v>
      </c>
      <c r="BK38" s="49">
        <v>100</v>
      </c>
      <c r="BL38" s="48">
        <v>25</v>
      </c>
    </row>
    <row r="39" spans="1:64" ht="15">
      <c r="A39" s="64" t="s">
        <v>224</v>
      </c>
      <c r="B39" s="64" t="s">
        <v>223</v>
      </c>
      <c r="C39" s="65" t="s">
        <v>4412</v>
      </c>
      <c r="D39" s="66">
        <v>3</v>
      </c>
      <c r="E39" s="67" t="s">
        <v>132</v>
      </c>
      <c r="F39" s="68">
        <v>35</v>
      </c>
      <c r="G39" s="65"/>
      <c r="H39" s="69"/>
      <c r="I39" s="70"/>
      <c r="J39" s="70"/>
      <c r="K39" s="34" t="s">
        <v>66</v>
      </c>
      <c r="L39" s="77">
        <v>39</v>
      </c>
      <c r="M39" s="77"/>
      <c r="N39" s="72"/>
      <c r="O39" s="79" t="s">
        <v>503</v>
      </c>
      <c r="P39" s="81">
        <v>43714.98636574074</v>
      </c>
      <c r="Q39" s="79" t="s">
        <v>515</v>
      </c>
      <c r="R39" s="79"/>
      <c r="S39" s="79"/>
      <c r="T39" s="79"/>
      <c r="U39" s="79"/>
      <c r="V39" s="82" t="s">
        <v>756</v>
      </c>
      <c r="W39" s="81">
        <v>43714.98636574074</v>
      </c>
      <c r="X39" s="82" t="s">
        <v>979</v>
      </c>
      <c r="Y39" s="79"/>
      <c r="Z39" s="79"/>
      <c r="AA39" s="85" t="s">
        <v>1286</v>
      </c>
      <c r="AB39" s="79"/>
      <c r="AC39" s="79" t="b">
        <v>0</v>
      </c>
      <c r="AD39" s="79">
        <v>0</v>
      </c>
      <c r="AE39" s="85" t="s">
        <v>1603</v>
      </c>
      <c r="AF39" s="79" t="b">
        <v>0</v>
      </c>
      <c r="AG39" s="79" t="s">
        <v>1625</v>
      </c>
      <c r="AH39" s="79"/>
      <c r="AI39" s="85" t="s">
        <v>1603</v>
      </c>
      <c r="AJ39" s="79" t="b">
        <v>0</v>
      </c>
      <c r="AK39" s="79">
        <v>0</v>
      </c>
      <c r="AL39" s="85" t="s">
        <v>1285</v>
      </c>
      <c r="AM39" s="79" t="s">
        <v>1634</v>
      </c>
      <c r="AN39" s="79" t="b">
        <v>0</v>
      </c>
      <c r="AO39" s="85" t="s">
        <v>1285</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0</v>
      </c>
      <c r="BE39" s="49">
        <v>0</v>
      </c>
      <c r="BF39" s="48">
        <v>0</v>
      </c>
      <c r="BG39" s="49">
        <v>0</v>
      </c>
      <c r="BH39" s="48">
        <v>0</v>
      </c>
      <c r="BI39" s="49">
        <v>0</v>
      </c>
      <c r="BJ39" s="48">
        <v>19</v>
      </c>
      <c r="BK39" s="49">
        <v>100</v>
      </c>
      <c r="BL39" s="48">
        <v>19</v>
      </c>
    </row>
    <row r="40" spans="1:64" ht="15">
      <c r="A40" s="64" t="s">
        <v>225</v>
      </c>
      <c r="B40" s="64" t="s">
        <v>223</v>
      </c>
      <c r="C40" s="65" t="s">
        <v>4412</v>
      </c>
      <c r="D40" s="66">
        <v>3</v>
      </c>
      <c r="E40" s="67" t="s">
        <v>132</v>
      </c>
      <c r="F40" s="68">
        <v>35</v>
      </c>
      <c r="G40" s="65"/>
      <c r="H40" s="69"/>
      <c r="I40" s="70"/>
      <c r="J40" s="70"/>
      <c r="K40" s="34" t="s">
        <v>65</v>
      </c>
      <c r="L40" s="77">
        <v>40</v>
      </c>
      <c r="M40" s="77"/>
      <c r="N40" s="72"/>
      <c r="O40" s="79" t="s">
        <v>503</v>
      </c>
      <c r="P40" s="81">
        <v>43716.684282407405</v>
      </c>
      <c r="Q40" s="79" t="s">
        <v>515</v>
      </c>
      <c r="R40" s="79"/>
      <c r="S40" s="79"/>
      <c r="T40" s="79"/>
      <c r="U40" s="79"/>
      <c r="V40" s="82" t="s">
        <v>757</v>
      </c>
      <c r="W40" s="81">
        <v>43716.684282407405</v>
      </c>
      <c r="X40" s="82" t="s">
        <v>980</v>
      </c>
      <c r="Y40" s="79"/>
      <c r="Z40" s="79"/>
      <c r="AA40" s="85" t="s">
        <v>1287</v>
      </c>
      <c r="AB40" s="79"/>
      <c r="AC40" s="79" t="b">
        <v>0</v>
      </c>
      <c r="AD40" s="79">
        <v>0</v>
      </c>
      <c r="AE40" s="85" t="s">
        <v>1603</v>
      </c>
      <c r="AF40" s="79" t="b">
        <v>0</v>
      </c>
      <c r="AG40" s="79" t="s">
        <v>1625</v>
      </c>
      <c r="AH40" s="79"/>
      <c r="AI40" s="85" t="s">
        <v>1603</v>
      </c>
      <c r="AJ40" s="79" t="b">
        <v>0</v>
      </c>
      <c r="AK40" s="79">
        <v>4</v>
      </c>
      <c r="AL40" s="85" t="s">
        <v>1285</v>
      </c>
      <c r="AM40" s="79" t="s">
        <v>1638</v>
      </c>
      <c r="AN40" s="79" t="b">
        <v>0</v>
      </c>
      <c r="AO40" s="85" t="s">
        <v>1285</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225</v>
      </c>
      <c r="B41" s="64" t="s">
        <v>449</v>
      </c>
      <c r="C41" s="65" t="s">
        <v>4412</v>
      </c>
      <c r="D41" s="66">
        <v>3</v>
      </c>
      <c r="E41" s="67" t="s">
        <v>132</v>
      </c>
      <c r="F41" s="68">
        <v>35</v>
      </c>
      <c r="G41" s="65"/>
      <c r="H41" s="69"/>
      <c r="I41" s="70"/>
      <c r="J41" s="70"/>
      <c r="K41" s="34" t="s">
        <v>65</v>
      </c>
      <c r="L41" s="77">
        <v>41</v>
      </c>
      <c r="M41" s="77"/>
      <c r="N41" s="72"/>
      <c r="O41" s="79" t="s">
        <v>503</v>
      </c>
      <c r="P41" s="81">
        <v>43716.684282407405</v>
      </c>
      <c r="Q41" s="79" t="s">
        <v>515</v>
      </c>
      <c r="R41" s="79"/>
      <c r="S41" s="79"/>
      <c r="T41" s="79"/>
      <c r="U41" s="79"/>
      <c r="V41" s="82" t="s">
        <v>757</v>
      </c>
      <c r="W41" s="81">
        <v>43716.684282407405</v>
      </c>
      <c r="X41" s="82" t="s">
        <v>980</v>
      </c>
      <c r="Y41" s="79"/>
      <c r="Z41" s="79"/>
      <c r="AA41" s="85" t="s">
        <v>1287</v>
      </c>
      <c r="AB41" s="79"/>
      <c r="AC41" s="79" t="b">
        <v>0</v>
      </c>
      <c r="AD41" s="79">
        <v>0</v>
      </c>
      <c r="AE41" s="85" t="s">
        <v>1603</v>
      </c>
      <c r="AF41" s="79" t="b">
        <v>0</v>
      </c>
      <c r="AG41" s="79" t="s">
        <v>1625</v>
      </c>
      <c r="AH41" s="79"/>
      <c r="AI41" s="85" t="s">
        <v>1603</v>
      </c>
      <c r="AJ41" s="79" t="b">
        <v>0</v>
      </c>
      <c r="AK41" s="79">
        <v>4</v>
      </c>
      <c r="AL41" s="85" t="s">
        <v>1285</v>
      </c>
      <c r="AM41" s="79" t="s">
        <v>1638</v>
      </c>
      <c r="AN41" s="79" t="b">
        <v>0</v>
      </c>
      <c r="AO41" s="85" t="s">
        <v>1285</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225</v>
      </c>
      <c r="B42" s="64" t="s">
        <v>224</v>
      </c>
      <c r="C42" s="65" t="s">
        <v>4412</v>
      </c>
      <c r="D42" s="66">
        <v>3</v>
      </c>
      <c r="E42" s="67" t="s">
        <v>132</v>
      </c>
      <c r="F42" s="68">
        <v>35</v>
      </c>
      <c r="G42" s="65"/>
      <c r="H42" s="69"/>
      <c r="I42" s="70"/>
      <c r="J42" s="70"/>
      <c r="K42" s="34" t="s">
        <v>65</v>
      </c>
      <c r="L42" s="77">
        <v>42</v>
      </c>
      <c r="M42" s="77"/>
      <c r="N42" s="72"/>
      <c r="O42" s="79" t="s">
        <v>503</v>
      </c>
      <c r="P42" s="81">
        <v>43716.684282407405</v>
      </c>
      <c r="Q42" s="79" t="s">
        <v>515</v>
      </c>
      <c r="R42" s="79"/>
      <c r="S42" s="79"/>
      <c r="T42" s="79"/>
      <c r="U42" s="79"/>
      <c r="V42" s="82" t="s">
        <v>757</v>
      </c>
      <c r="W42" s="81">
        <v>43716.684282407405</v>
      </c>
      <c r="X42" s="82" t="s">
        <v>980</v>
      </c>
      <c r="Y42" s="79"/>
      <c r="Z42" s="79"/>
      <c r="AA42" s="85" t="s">
        <v>1287</v>
      </c>
      <c r="AB42" s="79"/>
      <c r="AC42" s="79" t="b">
        <v>0</v>
      </c>
      <c r="AD42" s="79">
        <v>0</v>
      </c>
      <c r="AE42" s="85" t="s">
        <v>1603</v>
      </c>
      <c r="AF42" s="79" t="b">
        <v>0</v>
      </c>
      <c r="AG42" s="79" t="s">
        <v>1625</v>
      </c>
      <c r="AH42" s="79"/>
      <c r="AI42" s="85" t="s">
        <v>1603</v>
      </c>
      <c r="AJ42" s="79" t="b">
        <v>0</v>
      </c>
      <c r="AK42" s="79">
        <v>4</v>
      </c>
      <c r="AL42" s="85" t="s">
        <v>1285</v>
      </c>
      <c r="AM42" s="79" t="s">
        <v>1638</v>
      </c>
      <c r="AN42" s="79" t="b">
        <v>0</v>
      </c>
      <c r="AO42" s="85" t="s">
        <v>1285</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19</v>
      </c>
      <c r="BK42" s="49">
        <v>100</v>
      </c>
      <c r="BL42" s="48">
        <v>19</v>
      </c>
    </row>
    <row r="43" spans="1:64" ht="15">
      <c r="A43" s="64" t="s">
        <v>226</v>
      </c>
      <c r="B43" s="64" t="s">
        <v>455</v>
      </c>
      <c r="C43" s="65" t="s">
        <v>4412</v>
      </c>
      <c r="D43" s="66">
        <v>3</v>
      </c>
      <c r="E43" s="67" t="s">
        <v>132</v>
      </c>
      <c r="F43" s="68">
        <v>35</v>
      </c>
      <c r="G43" s="65"/>
      <c r="H43" s="69"/>
      <c r="I43" s="70"/>
      <c r="J43" s="70"/>
      <c r="K43" s="34" t="s">
        <v>65</v>
      </c>
      <c r="L43" s="77">
        <v>43</v>
      </c>
      <c r="M43" s="77"/>
      <c r="N43" s="72"/>
      <c r="O43" s="79" t="s">
        <v>503</v>
      </c>
      <c r="P43" s="81">
        <v>43717.906493055554</v>
      </c>
      <c r="Q43" s="79" t="s">
        <v>517</v>
      </c>
      <c r="R43" s="79"/>
      <c r="S43" s="79"/>
      <c r="T43" s="79"/>
      <c r="U43" s="79"/>
      <c r="V43" s="82" t="s">
        <v>758</v>
      </c>
      <c r="W43" s="81">
        <v>43717.906493055554</v>
      </c>
      <c r="X43" s="82" t="s">
        <v>981</v>
      </c>
      <c r="Y43" s="79"/>
      <c r="Z43" s="79"/>
      <c r="AA43" s="85" t="s">
        <v>1288</v>
      </c>
      <c r="AB43" s="85" t="s">
        <v>1431</v>
      </c>
      <c r="AC43" s="79" t="b">
        <v>0</v>
      </c>
      <c r="AD43" s="79">
        <v>0</v>
      </c>
      <c r="AE43" s="85" t="s">
        <v>1604</v>
      </c>
      <c r="AF43" s="79" t="b">
        <v>0</v>
      </c>
      <c r="AG43" s="79" t="s">
        <v>1625</v>
      </c>
      <c r="AH43" s="79"/>
      <c r="AI43" s="85" t="s">
        <v>1603</v>
      </c>
      <c r="AJ43" s="79" t="b">
        <v>0</v>
      </c>
      <c r="AK43" s="79">
        <v>0</v>
      </c>
      <c r="AL43" s="85" t="s">
        <v>1603</v>
      </c>
      <c r="AM43" s="79" t="s">
        <v>1634</v>
      </c>
      <c r="AN43" s="79" t="b">
        <v>0</v>
      </c>
      <c r="AO43" s="85" t="s">
        <v>1431</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8</v>
      </c>
      <c r="BK43" s="49">
        <v>100</v>
      </c>
      <c r="BL43" s="48">
        <v>8</v>
      </c>
    </row>
    <row r="44" spans="1:64" ht="15">
      <c r="A44" s="64" t="s">
        <v>226</v>
      </c>
      <c r="B44" s="64" t="s">
        <v>449</v>
      </c>
      <c r="C44" s="65" t="s">
        <v>4412</v>
      </c>
      <c r="D44" s="66">
        <v>3</v>
      </c>
      <c r="E44" s="67" t="s">
        <v>132</v>
      </c>
      <c r="F44" s="68">
        <v>35</v>
      </c>
      <c r="G44" s="65"/>
      <c r="H44" s="69"/>
      <c r="I44" s="70"/>
      <c r="J44" s="70"/>
      <c r="K44" s="34" t="s">
        <v>65</v>
      </c>
      <c r="L44" s="77">
        <v>44</v>
      </c>
      <c r="M44" s="77"/>
      <c r="N44" s="72"/>
      <c r="O44" s="79" t="s">
        <v>503</v>
      </c>
      <c r="P44" s="81">
        <v>43717.906493055554</v>
      </c>
      <c r="Q44" s="79" t="s">
        <v>517</v>
      </c>
      <c r="R44" s="79"/>
      <c r="S44" s="79"/>
      <c r="T44" s="79"/>
      <c r="U44" s="79"/>
      <c r="V44" s="82" t="s">
        <v>758</v>
      </c>
      <c r="W44" s="81">
        <v>43717.906493055554</v>
      </c>
      <c r="X44" s="82" t="s">
        <v>981</v>
      </c>
      <c r="Y44" s="79"/>
      <c r="Z44" s="79"/>
      <c r="AA44" s="85" t="s">
        <v>1288</v>
      </c>
      <c r="AB44" s="85" t="s">
        <v>1431</v>
      </c>
      <c r="AC44" s="79" t="b">
        <v>0</v>
      </c>
      <c r="AD44" s="79">
        <v>0</v>
      </c>
      <c r="AE44" s="85" t="s">
        <v>1604</v>
      </c>
      <c r="AF44" s="79" t="b">
        <v>0</v>
      </c>
      <c r="AG44" s="79" t="s">
        <v>1625</v>
      </c>
      <c r="AH44" s="79"/>
      <c r="AI44" s="85" t="s">
        <v>1603</v>
      </c>
      <c r="AJ44" s="79" t="b">
        <v>0</v>
      </c>
      <c r="AK44" s="79">
        <v>0</v>
      </c>
      <c r="AL44" s="85" t="s">
        <v>1603</v>
      </c>
      <c r="AM44" s="79" t="s">
        <v>1634</v>
      </c>
      <c r="AN44" s="79" t="b">
        <v>0</v>
      </c>
      <c r="AO44" s="85" t="s">
        <v>1431</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4</v>
      </c>
      <c r="BD44" s="48"/>
      <c r="BE44" s="49"/>
      <c r="BF44" s="48"/>
      <c r="BG44" s="49"/>
      <c r="BH44" s="48"/>
      <c r="BI44" s="49"/>
      <c r="BJ44" s="48"/>
      <c r="BK44" s="49"/>
      <c r="BL44" s="48"/>
    </row>
    <row r="45" spans="1:64" ht="15">
      <c r="A45" s="64" t="s">
        <v>226</v>
      </c>
      <c r="B45" s="64" t="s">
        <v>453</v>
      </c>
      <c r="C45" s="65" t="s">
        <v>4412</v>
      </c>
      <c r="D45" s="66">
        <v>3</v>
      </c>
      <c r="E45" s="67" t="s">
        <v>132</v>
      </c>
      <c r="F45" s="68">
        <v>35</v>
      </c>
      <c r="G45" s="65"/>
      <c r="H45" s="69"/>
      <c r="I45" s="70"/>
      <c r="J45" s="70"/>
      <c r="K45" s="34" t="s">
        <v>65</v>
      </c>
      <c r="L45" s="77">
        <v>45</v>
      </c>
      <c r="M45" s="77"/>
      <c r="N45" s="72"/>
      <c r="O45" s="79" t="s">
        <v>503</v>
      </c>
      <c r="P45" s="81">
        <v>43717.906493055554</v>
      </c>
      <c r="Q45" s="79" t="s">
        <v>517</v>
      </c>
      <c r="R45" s="79"/>
      <c r="S45" s="79"/>
      <c r="T45" s="79"/>
      <c r="U45" s="79"/>
      <c r="V45" s="82" t="s">
        <v>758</v>
      </c>
      <c r="W45" s="81">
        <v>43717.906493055554</v>
      </c>
      <c r="X45" s="82" t="s">
        <v>981</v>
      </c>
      <c r="Y45" s="79"/>
      <c r="Z45" s="79"/>
      <c r="AA45" s="85" t="s">
        <v>1288</v>
      </c>
      <c r="AB45" s="85" t="s">
        <v>1431</v>
      </c>
      <c r="AC45" s="79" t="b">
        <v>0</v>
      </c>
      <c r="AD45" s="79">
        <v>0</v>
      </c>
      <c r="AE45" s="85" t="s">
        <v>1604</v>
      </c>
      <c r="AF45" s="79" t="b">
        <v>0</v>
      </c>
      <c r="AG45" s="79" t="s">
        <v>1625</v>
      </c>
      <c r="AH45" s="79"/>
      <c r="AI45" s="85" t="s">
        <v>1603</v>
      </c>
      <c r="AJ45" s="79" t="b">
        <v>0</v>
      </c>
      <c r="AK45" s="79">
        <v>0</v>
      </c>
      <c r="AL45" s="85" t="s">
        <v>1603</v>
      </c>
      <c r="AM45" s="79" t="s">
        <v>1634</v>
      </c>
      <c r="AN45" s="79" t="b">
        <v>0</v>
      </c>
      <c r="AO45" s="85" t="s">
        <v>1431</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226</v>
      </c>
      <c r="B46" s="64" t="s">
        <v>349</v>
      </c>
      <c r="C46" s="65" t="s">
        <v>4412</v>
      </c>
      <c r="D46" s="66">
        <v>3</v>
      </c>
      <c r="E46" s="67" t="s">
        <v>132</v>
      </c>
      <c r="F46" s="68">
        <v>35</v>
      </c>
      <c r="G46" s="65"/>
      <c r="H46" s="69"/>
      <c r="I46" s="70"/>
      <c r="J46" s="70"/>
      <c r="K46" s="34" t="s">
        <v>65</v>
      </c>
      <c r="L46" s="77">
        <v>46</v>
      </c>
      <c r="M46" s="77"/>
      <c r="N46" s="72"/>
      <c r="O46" s="79" t="s">
        <v>504</v>
      </c>
      <c r="P46" s="81">
        <v>43717.906493055554</v>
      </c>
      <c r="Q46" s="79" t="s">
        <v>517</v>
      </c>
      <c r="R46" s="79"/>
      <c r="S46" s="79"/>
      <c r="T46" s="79"/>
      <c r="U46" s="79"/>
      <c r="V46" s="82" t="s">
        <v>758</v>
      </c>
      <c r="W46" s="81">
        <v>43717.906493055554</v>
      </c>
      <c r="X46" s="82" t="s">
        <v>981</v>
      </c>
      <c r="Y46" s="79"/>
      <c r="Z46" s="79"/>
      <c r="AA46" s="85" t="s">
        <v>1288</v>
      </c>
      <c r="AB46" s="85" t="s">
        <v>1431</v>
      </c>
      <c r="AC46" s="79" t="b">
        <v>0</v>
      </c>
      <c r="AD46" s="79">
        <v>0</v>
      </c>
      <c r="AE46" s="85" t="s">
        <v>1604</v>
      </c>
      <c r="AF46" s="79" t="b">
        <v>0</v>
      </c>
      <c r="AG46" s="79" t="s">
        <v>1625</v>
      </c>
      <c r="AH46" s="79"/>
      <c r="AI46" s="85" t="s">
        <v>1603</v>
      </c>
      <c r="AJ46" s="79" t="b">
        <v>0</v>
      </c>
      <c r="AK46" s="79">
        <v>0</v>
      </c>
      <c r="AL46" s="85" t="s">
        <v>1603</v>
      </c>
      <c r="AM46" s="79" t="s">
        <v>1634</v>
      </c>
      <c r="AN46" s="79" t="b">
        <v>0</v>
      </c>
      <c r="AO46" s="85" t="s">
        <v>1431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227</v>
      </c>
      <c r="B47" s="64" t="s">
        <v>449</v>
      </c>
      <c r="C47" s="65" t="s">
        <v>4412</v>
      </c>
      <c r="D47" s="66">
        <v>3</v>
      </c>
      <c r="E47" s="67" t="s">
        <v>132</v>
      </c>
      <c r="F47" s="68">
        <v>35</v>
      </c>
      <c r="G47" s="65"/>
      <c r="H47" s="69"/>
      <c r="I47" s="70"/>
      <c r="J47" s="70"/>
      <c r="K47" s="34" t="s">
        <v>65</v>
      </c>
      <c r="L47" s="77">
        <v>47</v>
      </c>
      <c r="M47" s="77"/>
      <c r="N47" s="72"/>
      <c r="O47" s="79" t="s">
        <v>503</v>
      </c>
      <c r="P47" s="81">
        <v>43712.912777777776</v>
      </c>
      <c r="Q47" s="79" t="s">
        <v>518</v>
      </c>
      <c r="R47" s="79"/>
      <c r="S47" s="79"/>
      <c r="T47" s="79"/>
      <c r="U47" s="79"/>
      <c r="V47" s="82" t="s">
        <v>759</v>
      </c>
      <c r="W47" s="81">
        <v>43712.912777777776</v>
      </c>
      <c r="X47" s="82" t="s">
        <v>982</v>
      </c>
      <c r="Y47" s="79"/>
      <c r="Z47" s="79"/>
      <c r="AA47" s="85" t="s">
        <v>1289</v>
      </c>
      <c r="AB47" s="79"/>
      <c r="AC47" s="79" t="b">
        <v>0</v>
      </c>
      <c r="AD47" s="79">
        <v>0</v>
      </c>
      <c r="AE47" s="85" t="s">
        <v>1603</v>
      </c>
      <c r="AF47" s="79" t="b">
        <v>1</v>
      </c>
      <c r="AG47" s="79" t="s">
        <v>1625</v>
      </c>
      <c r="AH47" s="79"/>
      <c r="AI47" s="85" t="s">
        <v>1591</v>
      </c>
      <c r="AJ47" s="79" t="b">
        <v>0</v>
      </c>
      <c r="AK47" s="79">
        <v>1</v>
      </c>
      <c r="AL47" s="85" t="s">
        <v>1514</v>
      </c>
      <c r="AM47" s="79" t="s">
        <v>1635</v>
      </c>
      <c r="AN47" s="79" t="b">
        <v>0</v>
      </c>
      <c r="AO47" s="85" t="s">
        <v>1514</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4</v>
      </c>
      <c r="BD47" s="48"/>
      <c r="BE47" s="49"/>
      <c r="BF47" s="48"/>
      <c r="BG47" s="49"/>
      <c r="BH47" s="48"/>
      <c r="BI47" s="49"/>
      <c r="BJ47" s="48"/>
      <c r="BK47" s="49"/>
      <c r="BL47" s="48"/>
    </row>
    <row r="48" spans="1:64" ht="15">
      <c r="A48" s="64" t="s">
        <v>227</v>
      </c>
      <c r="B48" s="64" t="s">
        <v>349</v>
      </c>
      <c r="C48" s="65" t="s">
        <v>4411</v>
      </c>
      <c r="D48" s="66">
        <v>5.333333333333334</v>
      </c>
      <c r="E48" s="67" t="s">
        <v>136</v>
      </c>
      <c r="F48" s="68">
        <v>27.333333333333332</v>
      </c>
      <c r="G48" s="65"/>
      <c r="H48" s="69"/>
      <c r="I48" s="70"/>
      <c r="J48" s="70"/>
      <c r="K48" s="34" t="s">
        <v>65</v>
      </c>
      <c r="L48" s="77">
        <v>48</v>
      </c>
      <c r="M48" s="77"/>
      <c r="N48" s="72"/>
      <c r="O48" s="79" t="s">
        <v>503</v>
      </c>
      <c r="P48" s="81">
        <v>43712.912777777776</v>
      </c>
      <c r="Q48" s="79" t="s">
        <v>518</v>
      </c>
      <c r="R48" s="79"/>
      <c r="S48" s="79"/>
      <c r="T48" s="79"/>
      <c r="U48" s="79"/>
      <c r="V48" s="82" t="s">
        <v>759</v>
      </c>
      <c r="W48" s="81">
        <v>43712.912777777776</v>
      </c>
      <c r="X48" s="82" t="s">
        <v>982</v>
      </c>
      <c r="Y48" s="79"/>
      <c r="Z48" s="79"/>
      <c r="AA48" s="85" t="s">
        <v>1289</v>
      </c>
      <c r="AB48" s="79"/>
      <c r="AC48" s="79" t="b">
        <v>0</v>
      </c>
      <c r="AD48" s="79">
        <v>0</v>
      </c>
      <c r="AE48" s="85" t="s">
        <v>1603</v>
      </c>
      <c r="AF48" s="79" t="b">
        <v>1</v>
      </c>
      <c r="AG48" s="79" t="s">
        <v>1625</v>
      </c>
      <c r="AH48" s="79"/>
      <c r="AI48" s="85" t="s">
        <v>1591</v>
      </c>
      <c r="AJ48" s="79" t="b">
        <v>0</v>
      </c>
      <c r="AK48" s="79">
        <v>1</v>
      </c>
      <c r="AL48" s="85" t="s">
        <v>1514</v>
      </c>
      <c r="AM48" s="79" t="s">
        <v>1635</v>
      </c>
      <c r="AN48" s="79" t="b">
        <v>0</v>
      </c>
      <c r="AO48" s="85" t="s">
        <v>1514</v>
      </c>
      <c r="AP48" s="79" t="s">
        <v>176</v>
      </c>
      <c r="AQ48" s="79">
        <v>0</v>
      </c>
      <c r="AR48" s="79">
        <v>0</v>
      </c>
      <c r="AS48" s="79"/>
      <c r="AT48" s="79"/>
      <c r="AU48" s="79"/>
      <c r="AV48" s="79"/>
      <c r="AW48" s="79"/>
      <c r="AX48" s="79"/>
      <c r="AY48" s="79"/>
      <c r="AZ48" s="79"/>
      <c r="BA48">
        <v>2</v>
      </c>
      <c r="BB48" s="78" t="str">
        <f>REPLACE(INDEX(GroupVertices[Group],MATCH(Edges[[#This Row],[Vertex 1]],GroupVertices[Vertex],0)),1,1,"")</f>
        <v>3</v>
      </c>
      <c r="BC48" s="78" t="str">
        <f>REPLACE(INDEX(GroupVertices[Group],MATCH(Edges[[#This Row],[Vertex 2]],GroupVertices[Vertex],0)),1,1,"")</f>
        <v>3</v>
      </c>
      <c r="BD48" s="48">
        <v>1</v>
      </c>
      <c r="BE48" s="49">
        <v>4.761904761904762</v>
      </c>
      <c r="BF48" s="48">
        <v>1</v>
      </c>
      <c r="BG48" s="49">
        <v>4.761904761904762</v>
      </c>
      <c r="BH48" s="48">
        <v>0</v>
      </c>
      <c r="BI48" s="49">
        <v>0</v>
      </c>
      <c r="BJ48" s="48">
        <v>19</v>
      </c>
      <c r="BK48" s="49">
        <v>90.47619047619048</v>
      </c>
      <c r="BL48" s="48">
        <v>21</v>
      </c>
    </row>
    <row r="49" spans="1:64" ht="15">
      <c r="A49" s="64" t="s">
        <v>227</v>
      </c>
      <c r="B49" s="64" t="s">
        <v>453</v>
      </c>
      <c r="C49" s="65" t="s">
        <v>4412</v>
      </c>
      <c r="D49" s="66">
        <v>3</v>
      </c>
      <c r="E49" s="67" t="s">
        <v>132</v>
      </c>
      <c r="F49" s="68">
        <v>35</v>
      </c>
      <c r="G49" s="65"/>
      <c r="H49" s="69"/>
      <c r="I49" s="70"/>
      <c r="J49" s="70"/>
      <c r="K49" s="34" t="s">
        <v>65</v>
      </c>
      <c r="L49" s="77">
        <v>49</v>
      </c>
      <c r="M49" s="77"/>
      <c r="N49" s="72"/>
      <c r="O49" s="79" t="s">
        <v>503</v>
      </c>
      <c r="P49" s="81">
        <v>43717.90681712963</v>
      </c>
      <c r="Q49" s="79" t="s">
        <v>519</v>
      </c>
      <c r="R49" s="79"/>
      <c r="S49" s="79"/>
      <c r="T49" s="79"/>
      <c r="U49" s="79"/>
      <c r="V49" s="82" t="s">
        <v>759</v>
      </c>
      <c r="W49" s="81">
        <v>43717.90681712963</v>
      </c>
      <c r="X49" s="82" t="s">
        <v>983</v>
      </c>
      <c r="Y49" s="79"/>
      <c r="Z49" s="79"/>
      <c r="AA49" s="85" t="s">
        <v>1290</v>
      </c>
      <c r="AB49" s="79"/>
      <c r="AC49" s="79" t="b">
        <v>0</v>
      </c>
      <c r="AD49" s="79">
        <v>0</v>
      </c>
      <c r="AE49" s="85" t="s">
        <v>1603</v>
      </c>
      <c r="AF49" s="79" t="b">
        <v>1</v>
      </c>
      <c r="AG49" s="79" t="s">
        <v>1625</v>
      </c>
      <c r="AH49" s="79"/>
      <c r="AI49" s="85" t="s">
        <v>1631</v>
      </c>
      <c r="AJ49" s="79" t="b">
        <v>0</v>
      </c>
      <c r="AK49" s="79">
        <v>2</v>
      </c>
      <c r="AL49" s="85" t="s">
        <v>1431</v>
      </c>
      <c r="AM49" s="79" t="s">
        <v>1634</v>
      </c>
      <c r="AN49" s="79" t="b">
        <v>0</v>
      </c>
      <c r="AO49" s="85" t="s">
        <v>1431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227</v>
      </c>
      <c r="B50" s="64" t="s">
        <v>349</v>
      </c>
      <c r="C50" s="65" t="s">
        <v>4411</v>
      </c>
      <c r="D50" s="66">
        <v>5.333333333333334</v>
      </c>
      <c r="E50" s="67" t="s">
        <v>136</v>
      </c>
      <c r="F50" s="68">
        <v>27.333333333333332</v>
      </c>
      <c r="G50" s="65"/>
      <c r="H50" s="69"/>
      <c r="I50" s="70"/>
      <c r="J50" s="70"/>
      <c r="K50" s="34" t="s">
        <v>65</v>
      </c>
      <c r="L50" s="77">
        <v>50</v>
      </c>
      <c r="M50" s="77"/>
      <c r="N50" s="72"/>
      <c r="O50" s="79" t="s">
        <v>503</v>
      </c>
      <c r="P50" s="81">
        <v>43717.90681712963</v>
      </c>
      <c r="Q50" s="79" t="s">
        <v>519</v>
      </c>
      <c r="R50" s="79"/>
      <c r="S50" s="79"/>
      <c r="T50" s="79"/>
      <c r="U50" s="79"/>
      <c r="V50" s="82" t="s">
        <v>759</v>
      </c>
      <c r="W50" s="81">
        <v>43717.90681712963</v>
      </c>
      <c r="X50" s="82" t="s">
        <v>983</v>
      </c>
      <c r="Y50" s="79"/>
      <c r="Z50" s="79"/>
      <c r="AA50" s="85" t="s">
        <v>1290</v>
      </c>
      <c r="AB50" s="79"/>
      <c r="AC50" s="79" t="b">
        <v>0</v>
      </c>
      <c r="AD50" s="79">
        <v>0</v>
      </c>
      <c r="AE50" s="85" t="s">
        <v>1603</v>
      </c>
      <c r="AF50" s="79" t="b">
        <v>1</v>
      </c>
      <c r="AG50" s="79" t="s">
        <v>1625</v>
      </c>
      <c r="AH50" s="79"/>
      <c r="AI50" s="85" t="s">
        <v>1631</v>
      </c>
      <c r="AJ50" s="79" t="b">
        <v>0</v>
      </c>
      <c r="AK50" s="79">
        <v>2</v>
      </c>
      <c r="AL50" s="85" t="s">
        <v>1431</v>
      </c>
      <c r="AM50" s="79" t="s">
        <v>1634</v>
      </c>
      <c r="AN50" s="79" t="b">
        <v>0</v>
      </c>
      <c r="AO50" s="85" t="s">
        <v>1431</v>
      </c>
      <c r="AP50" s="79" t="s">
        <v>176</v>
      </c>
      <c r="AQ50" s="79">
        <v>0</v>
      </c>
      <c r="AR50" s="79">
        <v>0</v>
      </c>
      <c r="AS50" s="79"/>
      <c r="AT50" s="79"/>
      <c r="AU50" s="79"/>
      <c r="AV50" s="79"/>
      <c r="AW50" s="79"/>
      <c r="AX50" s="79"/>
      <c r="AY50" s="79"/>
      <c r="AZ50" s="79"/>
      <c r="BA50">
        <v>2</v>
      </c>
      <c r="BB50" s="78" t="str">
        <f>REPLACE(INDEX(GroupVertices[Group],MATCH(Edges[[#This Row],[Vertex 1]],GroupVertices[Vertex],0)),1,1,"")</f>
        <v>3</v>
      </c>
      <c r="BC50" s="78" t="str">
        <f>REPLACE(INDEX(GroupVertices[Group],MATCH(Edges[[#This Row],[Vertex 2]],GroupVertices[Vertex],0)),1,1,"")</f>
        <v>3</v>
      </c>
      <c r="BD50" s="48">
        <v>1</v>
      </c>
      <c r="BE50" s="49">
        <v>4.166666666666667</v>
      </c>
      <c r="BF50" s="48">
        <v>1</v>
      </c>
      <c r="BG50" s="49">
        <v>4.166666666666667</v>
      </c>
      <c r="BH50" s="48">
        <v>0</v>
      </c>
      <c r="BI50" s="49">
        <v>0</v>
      </c>
      <c r="BJ50" s="48">
        <v>22</v>
      </c>
      <c r="BK50" s="49">
        <v>91.66666666666667</v>
      </c>
      <c r="BL50" s="48">
        <v>24</v>
      </c>
    </row>
    <row r="51" spans="1:64" ht="15">
      <c r="A51" s="64" t="s">
        <v>228</v>
      </c>
      <c r="B51" s="64" t="s">
        <v>456</v>
      </c>
      <c r="C51" s="65" t="s">
        <v>4412</v>
      </c>
      <c r="D51" s="66">
        <v>3</v>
      </c>
      <c r="E51" s="67" t="s">
        <v>132</v>
      </c>
      <c r="F51" s="68">
        <v>35</v>
      </c>
      <c r="G51" s="65"/>
      <c r="H51" s="69"/>
      <c r="I51" s="70"/>
      <c r="J51" s="70"/>
      <c r="K51" s="34" t="s">
        <v>65</v>
      </c>
      <c r="L51" s="77">
        <v>51</v>
      </c>
      <c r="M51" s="77"/>
      <c r="N51" s="72"/>
      <c r="O51" s="79" t="s">
        <v>503</v>
      </c>
      <c r="P51" s="81">
        <v>43720.898888888885</v>
      </c>
      <c r="Q51" s="79" t="s">
        <v>520</v>
      </c>
      <c r="R51" s="79"/>
      <c r="S51" s="79"/>
      <c r="T51" s="79"/>
      <c r="U51" s="79"/>
      <c r="V51" s="82" t="s">
        <v>760</v>
      </c>
      <c r="W51" s="81">
        <v>43720.898888888885</v>
      </c>
      <c r="X51" s="82" t="s">
        <v>984</v>
      </c>
      <c r="Y51" s="79"/>
      <c r="Z51" s="79"/>
      <c r="AA51" s="85" t="s">
        <v>1291</v>
      </c>
      <c r="AB51" s="85" t="s">
        <v>1584</v>
      </c>
      <c r="AC51" s="79" t="b">
        <v>0</v>
      </c>
      <c r="AD51" s="79">
        <v>3</v>
      </c>
      <c r="AE51" s="85" t="s">
        <v>1602</v>
      </c>
      <c r="AF51" s="79" t="b">
        <v>0</v>
      </c>
      <c r="AG51" s="79" t="s">
        <v>1625</v>
      </c>
      <c r="AH51" s="79"/>
      <c r="AI51" s="85" t="s">
        <v>1603</v>
      </c>
      <c r="AJ51" s="79" t="b">
        <v>0</v>
      </c>
      <c r="AK51" s="79">
        <v>0</v>
      </c>
      <c r="AL51" s="85" t="s">
        <v>1603</v>
      </c>
      <c r="AM51" s="79" t="s">
        <v>1635</v>
      </c>
      <c r="AN51" s="79" t="b">
        <v>0</v>
      </c>
      <c r="AO51" s="85" t="s">
        <v>1584</v>
      </c>
      <c r="AP51" s="79" t="s">
        <v>176</v>
      </c>
      <c r="AQ51" s="79">
        <v>0</v>
      </c>
      <c r="AR51" s="79">
        <v>0</v>
      </c>
      <c r="AS51" s="79"/>
      <c r="AT51" s="79"/>
      <c r="AU51" s="79"/>
      <c r="AV51" s="79"/>
      <c r="AW51" s="79"/>
      <c r="AX51" s="79"/>
      <c r="AY51" s="79"/>
      <c r="AZ51" s="79"/>
      <c r="BA51">
        <v>1</v>
      </c>
      <c r="BB51" s="78" t="str">
        <f>REPLACE(INDEX(GroupVertices[Group],MATCH(Edges[[#This Row],[Vertex 1]],GroupVertices[Vertex],0)),1,1,"")</f>
        <v>4</v>
      </c>
      <c r="BC51" s="78" t="str">
        <f>REPLACE(INDEX(GroupVertices[Group],MATCH(Edges[[#This Row],[Vertex 2]],GroupVertices[Vertex],0)),1,1,"")</f>
        <v>4</v>
      </c>
      <c r="BD51" s="48">
        <v>1</v>
      </c>
      <c r="BE51" s="49">
        <v>2.2222222222222223</v>
      </c>
      <c r="BF51" s="48">
        <v>1</v>
      </c>
      <c r="BG51" s="49">
        <v>2.2222222222222223</v>
      </c>
      <c r="BH51" s="48">
        <v>0</v>
      </c>
      <c r="BI51" s="49">
        <v>0</v>
      </c>
      <c r="BJ51" s="48">
        <v>43</v>
      </c>
      <c r="BK51" s="49">
        <v>95.55555555555556</v>
      </c>
      <c r="BL51" s="48">
        <v>45</v>
      </c>
    </row>
    <row r="52" spans="1:64" ht="15">
      <c r="A52" s="64" t="s">
        <v>228</v>
      </c>
      <c r="B52" s="64" t="s">
        <v>449</v>
      </c>
      <c r="C52" s="65" t="s">
        <v>4412</v>
      </c>
      <c r="D52" s="66">
        <v>3</v>
      </c>
      <c r="E52" s="67" t="s">
        <v>132</v>
      </c>
      <c r="F52" s="68">
        <v>35</v>
      </c>
      <c r="G52" s="65"/>
      <c r="H52" s="69"/>
      <c r="I52" s="70"/>
      <c r="J52" s="70"/>
      <c r="K52" s="34" t="s">
        <v>65</v>
      </c>
      <c r="L52" s="77">
        <v>52</v>
      </c>
      <c r="M52" s="77"/>
      <c r="N52" s="72"/>
      <c r="O52" s="79" t="s">
        <v>504</v>
      </c>
      <c r="P52" s="81">
        <v>43720.898888888885</v>
      </c>
      <c r="Q52" s="79" t="s">
        <v>520</v>
      </c>
      <c r="R52" s="79"/>
      <c r="S52" s="79"/>
      <c r="T52" s="79"/>
      <c r="U52" s="79"/>
      <c r="V52" s="82" t="s">
        <v>760</v>
      </c>
      <c r="W52" s="81">
        <v>43720.898888888885</v>
      </c>
      <c r="X52" s="82" t="s">
        <v>984</v>
      </c>
      <c r="Y52" s="79"/>
      <c r="Z52" s="79"/>
      <c r="AA52" s="85" t="s">
        <v>1291</v>
      </c>
      <c r="AB52" s="85" t="s">
        <v>1584</v>
      </c>
      <c r="AC52" s="79" t="b">
        <v>0</v>
      </c>
      <c r="AD52" s="79">
        <v>3</v>
      </c>
      <c r="AE52" s="85" t="s">
        <v>1602</v>
      </c>
      <c r="AF52" s="79" t="b">
        <v>0</v>
      </c>
      <c r="AG52" s="79" t="s">
        <v>1625</v>
      </c>
      <c r="AH52" s="79"/>
      <c r="AI52" s="85" t="s">
        <v>1603</v>
      </c>
      <c r="AJ52" s="79" t="b">
        <v>0</v>
      </c>
      <c r="AK52" s="79">
        <v>0</v>
      </c>
      <c r="AL52" s="85" t="s">
        <v>1603</v>
      </c>
      <c r="AM52" s="79" t="s">
        <v>1635</v>
      </c>
      <c r="AN52" s="79" t="b">
        <v>0</v>
      </c>
      <c r="AO52" s="85" t="s">
        <v>1584</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229</v>
      </c>
      <c r="B53" s="64" t="s">
        <v>457</v>
      </c>
      <c r="C53" s="65" t="s">
        <v>4412</v>
      </c>
      <c r="D53" s="66">
        <v>3</v>
      </c>
      <c r="E53" s="67" t="s">
        <v>132</v>
      </c>
      <c r="F53" s="68">
        <v>35</v>
      </c>
      <c r="G53" s="65"/>
      <c r="H53" s="69"/>
      <c r="I53" s="70"/>
      <c r="J53" s="70"/>
      <c r="K53" s="34" t="s">
        <v>65</v>
      </c>
      <c r="L53" s="77">
        <v>53</v>
      </c>
      <c r="M53" s="77"/>
      <c r="N53" s="72"/>
      <c r="O53" s="79" t="s">
        <v>503</v>
      </c>
      <c r="P53" s="81">
        <v>43721.46605324074</v>
      </c>
      <c r="Q53" s="79" t="s">
        <v>521</v>
      </c>
      <c r="R53" s="79"/>
      <c r="S53" s="79"/>
      <c r="T53" s="79"/>
      <c r="U53" s="79"/>
      <c r="V53" s="82" t="s">
        <v>761</v>
      </c>
      <c r="W53" s="81">
        <v>43721.46605324074</v>
      </c>
      <c r="X53" s="82" t="s">
        <v>985</v>
      </c>
      <c r="Y53" s="79"/>
      <c r="Z53" s="79"/>
      <c r="AA53" s="85" t="s">
        <v>1292</v>
      </c>
      <c r="AB53" s="85" t="s">
        <v>1585</v>
      </c>
      <c r="AC53" s="79" t="b">
        <v>0</v>
      </c>
      <c r="AD53" s="79">
        <v>1</v>
      </c>
      <c r="AE53" s="85" t="s">
        <v>1602</v>
      </c>
      <c r="AF53" s="79" t="b">
        <v>0</v>
      </c>
      <c r="AG53" s="79" t="s">
        <v>1625</v>
      </c>
      <c r="AH53" s="79"/>
      <c r="AI53" s="85" t="s">
        <v>1603</v>
      </c>
      <c r="AJ53" s="79" t="b">
        <v>0</v>
      </c>
      <c r="AK53" s="79">
        <v>0</v>
      </c>
      <c r="AL53" s="85" t="s">
        <v>1603</v>
      </c>
      <c r="AM53" s="79" t="s">
        <v>1638</v>
      </c>
      <c r="AN53" s="79" t="b">
        <v>0</v>
      </c>
      <c r="AO53" s="85" t="s">
        <v>1585</v>
      </c>
      <c r="AP53" s="79" t="s">
        <v>176</v>
      </c>
      <c r="AQ53" s="79">
        <v>0</v>
      </c>
      <c r="AR53" s="79">
        <v>0</v>
      </c>
      <c r="AS53" s="79"/>
      <c r="AT53" s="79"/>
      <c r="AU53" s="79"/>
      <c r="AV53" s="79"/>
      <c r="AW53" s="79"/>
      <c r="AX53" s="79"/>
      <c r="AY53" s="79"/>
      <c r="AZ53" s="79"/>
      <c r="BA53">
        <v>1</v>
      </c>
      <c r="BB53" s="78" t="str">
        <f>REPLACE(INDEX(GroupVertices[Group],MATCH(Edges[[#This Row],[Vertex 1]],GroupVertices[Vertex],0)),1,1,"")</f>
        <v>4</v>
      </c>
      <c r="BC53" s="78" t="str">
        <f>REPLACE(INDEX(GroupVertices[Group],MATCH(Edges[[#This Row],[Vertex 2]],GroupVertices[Vertex],0)),1,1,"")</f>
        <v>4</v>
      </c>
      <c r="BD53" s="48">
        <v>0</v>
      </c>
      <c r="BE53" s="49">
        <v>0</v>
      </c>
      <c r="BF53" s="48">
        <v>1</v>
      </c>
      <c r="BG53" s="49">
        <v>10</v>
      </c>
      <c r="BH53" s="48">
        <v>0</v>
      </c>
      <c r="BI53" s="49">
        <v>0</v>
      </c>
      <c r="BJ53" s="48">
        <v>9</v>
      </c>
      <c r="BK53" s="49">
        <v>90</v>
      </c>
      <c r="BL53" s="48">
        <v>10</v>
      </c>
    </row>
    <row r="54" spans="1:64" ht="15">
      <c r="A54" s="64" t="s">
        <v>224</v>
      </c>
      <c r="B54" s="64" t="s">
        <v>449</v>
      </c>
      <c r="C54" s="65" t="s">
        <v>4412</v>
      </c>
      <c r="D54" s="66">
        <v>3</v>
      </c>
      <c r="E54" s="67" t="s">
        <v>132</v>
      </c>
      <c r="F54" s="68">
        <v>35</v>
      </c>
      <c r="G54" s="65"/>
      <c r="H54" s="69"/>
      <c r="I54" s="70"/>
      <c r="J54" s="70"/>
      <c r="K54" s="34" t="s">
        <v>65</v>
      </c>
      <c r="L54" s="77">
        <v>54</v>
      </c>
      <c r="M54" s="77"/>
      <c r="N54" s="72"/>
      <c r="O54" s="79" t="s">
        <v>503</v>
      </c>
      <c r="P54" s="81">
        <v>43714.98636574074</v>
      </c>
      <c r="Q54" s="79" t="s">
        <v>515</v>
      </c>
      <c r="R54" s="79"/>
      <c r="S54" s="79"/>
      <c r="T54" s="79"/>
      <c r="U54" s="79"/>
      <c r="V54" s="82" t="s">
        <v>756</v>
      </c>
      <c r="W54" s="81">
        <v>43714.98636574074</v>
      </c>
      <c r="X54" s="82" t="s">
        <v>979</v>
      </c>
      <c r="Y54" s="79"/>
      <c r="Z54" s="79"/>
      <c r="AA54" s="85" t="s">
        <v>1286</v>
      </c>
      <c r="AB54" s="79"/>
      <c r="AC54" s="79" t="b">
        <v>0</v>
      </c>
      <c r="AD54" s="79">
        <v>0</v>
      </c>
      <c r="AE54" s="85" t="s">
        <v>1603</v>
      </c>
      <c r="AF54" s="79" t="b">
        <v>0</v>
      </c>
      <c r="AG54" s="79" t="s">
        <v>1625</v>
      </c>
      <c r="AH54" s="79"/>
      <c r="AI54" s="85" t="s">
        <v>1603</v>
      </c>
      <c r="AJ54" s="79" t="b">
        <v>0</v>
      </c>
      <c r="AK54" s="79">
        <v>0</v>
      </c>
      <c r="AL54" s="85" t="s">
        <v>1285</v>
      </c>
      <c r="AM54" s="79" t="s">
        <v>1634</v>
      </c>
      <c r="AN54" s="79" t="b">
        <v>0</v>
      </c>
      <c r="AO54" s="85" t="s">
        <v>1285</v>
      </c>
      <c r="AP54" s="79" t="s">
        <v>176</v>
      </c>
      <c r="AQ54" s="79">
        <v>0</v>
      </c>
      <c r="AR54" s="79">
        <v>0</v>
      </c>
      <c r="AS54" s="79"/>
      <c r="AT54" s="79"/>
      <c r="AU54" s="79"/>
      <c r="AV54" s="79"/>
      <c r="AW54" s="79"/>
      <c r="AX54" s="79"/>
      <c r="AY54" s="79"/>
      <c r="AZ54" s="79"/>
      <c r="BA54">
        <v>1</v>
      </c>
      <c r="BB54" s="78" t="str">
        <f>REPLACE(INDEX(GroupVertices[Group],MATCH(Edges[[#This Row],[Vertex 1]],GroupVertices[Vertex],0)),1,1,"")</f>
        <v>4</v>
      </c>
      <c r="BC54" s="78" t="str">
        <f>REPLACE(INDEX(GroupVertices[Group],MATCH(Edges[[#This Row],[Vertex 2]],GroupVertices[Vertex],0)),1,1,"")</f>
        <v>4</v>
      </c>
      <c r="BD54" s="48"/>
      <c r="BE54" s="49"/>
      <c r="BF54" s="48"/>
      <c r="BG54" s="49"/>
      <c r="BH54" s="48"/>
      <c r="BI54" s="49"/>
      <c r="BJ54" s="48"/>
      <c r="BK54" s="49"/>
      <c r="BL54" s="48"/>
    </row>
    <row r="55" spans="1:64" ht="15">
      <c r="A55" s="64" t="s">
        <v>229</v>
      </c>
      <c r="B55" s="64" t="s">
        <v>224</v>
      </c>
      <c r="C55" s="65" t="s">
        <v>4412</v>
      </c>
      <c r="D55" s="66">
        <v>3</v>
      </c>
      <c r="E55" s="67" t="s">
        <v>132</v>
      </c>
      <c r="F55" s="68">
        <v>35</v>
      </c>
      <c r="G55" s="65"/>
      <c r="H55" s="69"/>
      <c r="I55" s="70"/>
      <c r="J55" s="70"/>
      <c r="K55" s="34" t="s">
        <v>65</v>
      </c>
      <c r="L55" s="77">
        <v>55</v>
      </c>
      <c r="M55" s="77"/>
      <c r="N55" s="72"/>
      <c r="O55" s="79" t="s">
        <v>503</v>
      </c>
      <c r="P55" s="81">
        <v>43721.46605324074</v>
      </c>
      <c r="Q55" s="79" t="s">
        <v>521</v>
      </c>
      <c r="R55" s="79"/>
      <c r="S55" s="79"/>
      <c r="T55" s="79"/>
      <c r="U55" s="79"/>
      <c r="V55" s="82" t="s">
        <v>761</v>
      </c>
      <c r="W55" s="81">
        <v>43721.46605324074</v>
      </c>
      <c r="X55" s="82" t="s">
        <v>985</v>
      </c>
      <c r="Y55" s="79"/>
      <c r="Z55" s="79"/>
      <c r="AA55" s="85" t="s">
        <v>1292</v>
      </c>
      <c r="AB55" s="85" t="s">
        <v>1585</v>
      </c>
      <c r="AC55" s="79" t="b">
        <v>0</v>
      </c>
      <c r="AD55" s="79">
        <v>1</v>
      </c>
      <c r="AE55" s="85" t="s">
        <v>1602</v>
      </c>
      <c r="AF55" s="79" t="b">
        <v>0</v>
      </c>
      <c r="AG55" s="79" t="s">
        <v>1625</v>
      </c>
      <c r="AH55" s="79"/>
      <c r="AI55" s="85" t="s">
        <v>1603</v>
      </c>
      <c r="AJ55" s="79" t="b">
        <v>0</v>
      </c>
      <c r="AK55" s="79">
        <v>0</v>
      </c>
      <c r="AL55" s="85" t="s">
        <v>1603</v>
      </c>
      <c r="AM55" s="79" t="s">
        <v>1638</v>
      </c>
      <c r="AN55" s="79" t="b">
        <v>0</v>
      </c>
      <c r="AO55" s="85" t="s">
        <v>1585</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229</v>
      </c>
      <c r="B56" s="64" t="s">
        <v>449</v>
      </c>
      <c r="C56" s="65" t="s">
        <v>4412</v>
      </c>
      <c r="D56" s="66">
        <v>3</v>
      </c>
      <c r="E56" s="67" t="s">
        <v>132</v>
      </c>
      <c r="F56" s="68">
        <v>35</v>
      </c>
      <c r="G56" s="65"/>
      <c r="H56" s="69"/>
      <c r="I56" s="70"/>
      <c r="J56" s="70"/>
      <c r="K56" s="34" t="s">
        <v>65</v>
      </c>
      <c r="L56" s="77">
        <v>56</v>
      </c>
      <c r="M56" s="77"/>
      <c r="N56" s="72"/>
      <c r="O56" s="79" t="s">
        <v>504</v>
      </c>
      <c r="P56" s="81">
        <v>43721.46605324074</v>
      </c>
      <c r="Q56" s="79" t="s">
        <v>521</v>
      </c>
      <c r="R56" s="79"/>
      <c r="S56" s="79"/>
      <c r="T56" s="79"/>
      <c r="U56" s="79"/>
      <c r="V56" s="82" t="s">
        <v>761</v>
      </c>
      <c r="W56" s="81">
        <v>43721.46605324074</v>
      </c>
      <c r="X56" s="82" t="s">
        <v>985</v>
      </c>
      <c r="Y56" s="79"/>
      <c r="Z56" s="79"/>
      <c r="AA56" s="85" t="s">
        <v>1292</v>
      </c>
      <c r="AB56" s="85" t="s">
        <v>1585</v>
      </c>
      <c r="AC56" s="79" t="b">
        <v>0</v>
      </c>
      <c r="AD56" s="79">
        <v>1</v>
      </c>
      <c r="AE56" s="85" t="s">
        <v>1602</v>
      </c>
      <c r="AF56" s="79" t="b">
        <v>0</v>
      </c>
      <c r="AG56" s="79" t="s">
        <v>1625</v>
      </c>
      <c r="AH56" s="79"/>
      <c r="AI56" s="85" t="s">
        <v>1603</v>
      </c>
      <c r="AJ56" s="79" t="b">
        <v>0</v>
      </c>
      <c r="AK56" s="79">
        <v>0</v>
      </c>
      <c r="AL56" s="85" t="s">
        <v>1603</v>
      </c>
      <c r="AM56" s="79" t="s">
        <v>1638</v>
      </c>
      <c r="AN56" s="79" t="b">
        <v>0</v>
      </c>
      <c r="AO56" s="85" t="s">
        <v>1585</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c r="BE56" s="49"/>
      <c r="BF56" s="48"/>
      <c r="BG56" s="49"/>
      <c r="BH56" s="48"/>
      <c r="BI56" s="49"/>
      <c r="BJ56" s="48"/>
      <c r="BK56" s="49"/>
      <c r="BL56" s="48"/>
    </row>
    <row r="57" spans="1:64" ht="15">
      <c r="A57" s="64" t="s">
        <v>230</v>
      </c>
      <c r="B57" s="64" t="s">
        <v>230</v>
      </c>
      <c r="C57" s="65" t="s">
        <v>4413</v>
      </c>
      <c r="D57" s="66">
        <v>10</v>
      </c>
      <c r="E57" s="67" t="s">
        <v>136</v>
      </c>
      <c r="F57" s="68">
        <v>12</v>
      </c>
      <c r="G57" s="65"/>
      <c r="H57" s="69"/>
      <c r="I57" s="70"/>
      <c r="J57" s="70"/>
      <c r="K57" s="34" t="s">
        <v>65</v>
      </c>
      <c r="L57" s="77">
        <v>57</v>
      </c>
      <c r="M57" s="77"/>
      <c r="N57" s="72"/>
      <c r="O57" s="79" t="s">
        <v>176</v>
      </c>
      <c r="P57" s="81">
        <v>43712.42696759259</v>
      </c>
      <c r="Q57" s="79" t="s">
        <v>522</v>
      </c>
      <c r="R57" s="79" t="s">
        <v>666</v>
      </c>
      <c r="S57" s="79" t="s">
        <v>707</v>
      </c>
      <c r="T57" s="79"/>
      <c r="U57" s="79"/>
      <c r="V57" s="82" t="s">
        <v>762</v>
      </c>
      <c r="W57" s="81">
        <v>43712.42696759259</v>
      </c>
      <c r="X57" s="82" t="s">
        <v>986</v>
      </c>
      <c r="Y57" s="79"/>
      <c r="Z57" s="79"/>
      <c r="AA57" s="85" t="s">
        <v>1293</v>
      </c>
      <c r="AB57" s="79"/>
      <c r="AC57" s="79" t="b">
        <v>0</v>
      </c>
      <c r="AD57" s="79">
        <v>0</v>
      </c>
      <c r="AE57" s="85" t="s">
        <v>1603</v>
      </c>
      <c r="AF57" s="79" t="b">
        <v>0</v>
      </c>
      <c r="AG57" s="79" t="s">
        <v>1627</v>
      </c>
      <c r="AH57" s="79"/>
      <c r="AI57" s="85" t="s">
        <v>1603</v>
      </c>
      <c r="AJ57" s="79" t="b">
        <v>0</v>
      </c>
      <c r="AK57" s="79">
        <v>0</v>
      </c>
      <c r="AL57" s="85" t="s">
        <v>1603</v>
      </c>
      <c r="AM57" s="79" t="s">
        <v>1634</v>
      </c>
      <c r="AN57" s="79" t="b">
        <v>0</v>
      </c>
      <c r="AO57" s="85" t="s">
        <v>1293</v>
      </c>
      <c r="AP57" s="79" t="s">
        <v>176</v>
      </c>
      <c r="AQ57" s="79">
        <v>0</v>
      </c>
      <c r="AR57" s="79">
        <v>0</v>
      </c>
      <c r="AS57" s="79"/>
      <c r="AT57" s="79"/>
      <c r="AU57" s="79"/>
      <c r="AV57" s="79"/>
      <c r="AW57" s="79"/>
      <c r="AX57" s="79"/>
      <c r="AY57" s="79"/>
      <c r="AZ57" s="79"/>
      <c r="BA57">
        <v>4</v>
      </c>
      <c r="BB57" s="78" t="str">
        <f>REPLACE(INDEX(GroupVertices[Group],MATCH(Edges[[#This Row],[Vertex 1]],GroupVertices[Vertex],0)),1,1,"")</f>
        <v>10</v>
      </c>
      <c r="BC57" s="78" t="str">
        <f>REPLACE(INDEX(GroupVertices[Group],MATCH(Edges[[#This Row],[Vertex 2]],GroupVertices[Vertex],0)),1,1,"")</f>
        <v>10</v>
      </c>
      <c r="BD57" s="48">
        <v>0</v>
      </c>
      <c r="BE57" s="49">
        <v>0</v>
      </c>
      <c r="BF57" s="48">
        <v>0</v>
      </c>
      <c r="BG57" s="49">
        <v>0</v>
      </c>
      <c r="BH57" s="48">
        <v>0</v>
      </c>
      <c r="BI57" s="49">
        <v>0</v>
      </c>
      <c r="BJ57" s="48">
        <v>1</v>
      </c>
      <c r="BK57" s="49">
        <v>100</v>
      </c>
      <c r="BL57" s="48">
        <v>1</v>
      </c>
    </row>
    <row r="58" spans="1:64" ht="15">
      <c r="A58" s="64" t="s">
        <v>230</v>
      </c>
      <c r="B58" s="64" t="s">
        <v>230</v>
      </c>
      <c r="C58" s="65" t="s">
        <v>4413</v>
      </c>
      <c r="D58" s="66">
        <v>10</v>
      </c>
      <c r="E58" s="67" t="s">
        <v>136</v>
      </c>
      <c r="F58" s="68">
        <v>12</v>
      </c>
      <c r="G58" s="65"/>
      <c r="H58" s="69"/>
      <c r="I58" s="70"/>
      <c r="J58" s="70"/>
      <c r="K58" s="34" t="s">
        <v>65</v>
      </c>
      <c r="L58" s="77">
        <v>58</v>
      </c>
      <c r="M58" s="77"/>
      <c r="N58" s="72"/>
      <c r="O58" s="79" t="s">
        <v>176</v>
      </c>
      <c r="P58" s="81">
        <v>43716.29708333333</v>
      </c>
      <c r="Q58" s="82" t="s">
        <v>523</v>
      </c>
      <c r="R58" s="79" t="s">
        <v>667</v>
      </c>
      <c r="S58" s="79" t="s">
        <v>708</v>
      </c>
      <c r="T58" s="79"/>
      <c r="U58" s="79"/>
      <c r="V58" s="82" t="s">
        <v>762</v>
      </c>
      <c r="W58" s="81">
        <v>43716.29708333333</v>
      </c>
      <c r="X58" s="82" t="s">
        <v>987</v>
      </c>
      <c r="Y58" s="79"/>
      <c r="Z58" s="79"/>
      <c r="AA58" s="85" t="s">
        <v>1294</v>
      </c>
      <c r="AB58" s="79"/>
      <c r="AC58" s="79" t="b">
        <v>0</v>
      </c>
      <c r="AD58" s="79">
        <v>0</v>
      </c>
      <c r="AE58" s="85" t="s">
        <v>1603</v>
      </c>
      <c r="AF58" s="79" t="b">
        <v>0</v>
      </c>
      <c r="AG58" s="79" t="s">
        <v>1627</v>
      </c>
      <c r="AH58" s="79"/>
      <c r="AI58" s="85" t="s">
        <v>1603</v>
      </c>
      <c r="AJ58" s="79" t="b">
        <v>0</v>
      </c>
      <c r="AK58" s="79">
        <v>0</v>
      </c>
      <c r="AL58" s="85" t="s">
        <v>1603</v>
      </c>
      <c r="AM58" s="79" t="s">
        <v>1634</v>
      </c>
      <c r="AN58" s="79" t="b">
        <v>0</v>
      </c>
      <c r="AO58" s="85" t="s">
        <v>1294</v>
      </c>
      <c r="AP58" s="79" t="s">
        <v>176</v>
      </c>
      <c r="AQ58" s="79">
        <v>0</v>
      </c>
      <c r="AR58" s="79">
        <v>0</v>
      </c>
      <c r="AS58" s="79"/>
      <c r="AT58" s="79"/>
      <c r="AU58" s="79"/>
      <c r="AV58" s="79"/>
      <c r="AW58" s="79"/>
      <c r="AX58" s="79"/>
      <c r="AY58" s="79"/>
      <c r="AZ58" s="79"/>
      <c r="BA58">
        <v>4</v>
      </c>
      <c r="BB58" s="78" t="str">
        <f>REPLACE(INDEX(GroupVertices[Group],MATCH(Edges[[#This Row],[Vertex 1]],GroupVertices[Vertex],0)),1,1,"")</f>
        <v>10</v>
      </c>
      <c r="BC58" s="78" t="str">
        <f>REPLACE(INDEX(GroupVertices[Group],MATCH(Edges[[#This Row],[Vertex 2]],GroupVertices[Vertex],0)),1,1,"")</f>
        <v>10</v>
      </c>
      <c r="BD58" s="48">
        <v>0</v>
      </c>
      <c r="BE58" s="49">
        <v>0</v>
      </c>
      <c r="BF58" s="48">
        <v>0</v>
      </c>
      <c r="BG58" s="49">
        <v>0</v>
      </c>
      <c r="BH58" s="48">
        <v>0</v>
      </c>
      <c r="BI58" s="49">
        <v>0</v>
      </c>
      <c r="BJ58" s="48">
        <v>1</v>
      </c>
      <c r="BK58" s="49">
        <v>100</v>
      </c>
      <c r="BL58" s="48">
        <v>1</v>
      </c>
    </row>
    <row r="59" spans="1:64" ht="15">
      <c r="A59" s="64" t="s">
        <v>230</v>
      </c>
      <c r="B59" s="64" t="s">
        <v>230</v>
      </c>
      <c r="C59" s="65" t="s">
        <v>4413</v>
      </c>
      <c r="D59" s="66">
        <v>10</v>
      </c>
      <c r="E59" s="67" t="s">
        <v>136</v>
      </c>
      <c r="F59" s="68">
        <v>12</v>
      </c>
      <c r="G59" s="65"/>
      <c r="H59" s="69"/>
      <c r="I59" s="70"/>
      <c r="J59" s="70"/>
      <c r="K59" s="34" t="s">
        <v>65</v>
      </c>
      <c r="L59" s="77">
        <v>59</v>
      </c>
      <c r="M59" s="77"/>
      <c r="N59" s="72"/>
      <c r="O59" s="79" t="s">
        <v>176</v>
      </c>
      <c r="P59" s="81">
        <v>43724.2484375</v>
      </c>
      <c r="Q59" s="82" t="s">
        <v>524</v>
      </c>
      <c r="R59" s="79" t="s">
        <v>666</v>
      </c>
      <c r="S59" s="79" t="s">
        <v>707</v>
      </c>
      <c r="T59" s="79"/>
      <c r="U59" s="79"/>
      <c r="V59" s="82" t="s">
        <v>762</v>
      </c>
      <c r="W59" s="81">
        <v>43724.2484375</v>
      </c>
      <c r="X59" s="82" t="s">
        <v>988</v>
      </c>
      <c r="Y59" s="79"/>
      <c r="Z59" s="79"/>
      <c r="AA59" s="85" t="s">
        <v>1295</v>
      </c>
      <c r="AB59" s="79"/>
      <c r="AC59" s="79" t="b">
        <v>0</v>
      </c>
      <c r="AD59" s="79">
        <v>0</v>
      </c>
      <c r="AE59" s="85" t="s">
        <v>1603</v>
      </c>
      <c r="AF59" s="79" t="b">
        <v>0</v>
      </c>
      <c r="AG59" s="79" t="s">
        <v>1627</v>
      </c>
      <c r="AH59" s="79"/>
      <c r="AI59" s="85" t="s">
        <v>1603</v>
      </c>
      <c r="AJ59" s="79" t="b">
        <v>0</v>
      </c>
      <c r="AK59" s="79">
        <v>0</v>
      </c>
      <c r="AL59" s="85" t="s">
        <v>1603</v>
      </c>
      <c r="AM59" s="79" t="s">
        <v>1634</v>
      </c>
      <c r="AN59" s="79" t="b">
        <v>0</v>
      </c>
      <c r="AO59" s="85" t="s">
        <v>1295</v>
      </c>
      <c r="AP59" s="79" t="s">
        <v>176</v>
      </c>
      <c r="AQ59" s="79">
        <v>0</v>
      </c>
      <c r="AR59" s="79">
        <v>0</v>
      </c>
      <c r="AS59" s="79"/>
      <c r="AT59" s="79"/>
      <c r="AU59" s="79"/>
      <c r="AV59" s="79"/>
      <c r="AW59" s="79"/>
      <c r="AX59" s="79"/>
      <c r="AY59" s="79"/>
      <c r="AZ59" s="79"/>
      <c r="BA59">
        <v>4</v>
      </c>
      <c r="BB59" s="78" t="str">
        <f>REPLACE(INDEX(GroupVertices[Group],MATCH(Edges[[#This Row],[Vertex 1]],GroupVertices[Vertex],0)),1,1,"")</f>
        <v>10</v>
      </c>
      <c r="BC59" s="78" t="str">
        <f>REPLACE(INDEX(GroupVertices[Group],MATCH(Edges[[#This Row],[Vertex 2]],GroupVertices[Vertex],0)),1,1,"")</f>
        <v>10</v>
      </c>
      <c r="BD59" s="48">
        <v>0</v>
      </c>
      <c r="BE59" s="49">
        <v>0</v>
      </c>
      <c r="BF59" s="48">
        <v>0</v>
      </c>
      <c r="BG59" s="49">
        <v>0</v>
      </c>
      <c r="BH59" s="48">
        <v>0</v>
      </c>
      <c r="BI59" s="49">
        <v>0</v>
      </c>
      <c r="BJ59" s="48">
        <v>1</v>
      </c>
      <c r="BK59" s="49">
        <v>100</v>
      </c>
      <c r="BL59" s="48">
        <v>1</v>
      </c>
    </row>
    <row r="60" spans="1:64" ht="15">
      <c r="A60" s="64" t="s">
        <v>230</v>
      </c>
      <c r="B60" s="64" t="s">
        <v>230</v>
      </c>
      <c r="C60" s="65" t="s">
        <v>4413</v>
      </c>
      <c r="D60" s="66">
        <v>10</v>
      </c>
      <c r="E60" s="67" t="s">
        <v>136</v>
      </c>
      <c r="F60" s="68">
        <v>12</v>
      </c>
      <c r="G60" s="65"/>
      <c r="H60" s="69"/>
      <c r="I60" s="70"/>
      <c r="J60" s="70"/>
      <c r="K60" s="34" t="s">
        <v>65</v>
      </c>
      <c r="L60" s="77">
        <v>60</v>
      </c>
      <c r="M60" s="77"/>
      <c r="N60" s="72"/>
      <c r="O60" s="79" t="s">
        <v>176</v>
      </c>
      <c r="P60" s="81">
        <v>43727.45181712963</v>
      </c>
      <c r="Q60" s="79" t="s">
        <v>525</v>
      </c>
      <c r="R60" s="79" t="s">
        <v>666</v>
      </c>
      <c r="S60" s="79" t="s">
        <v>707</v>
      </c>
      <c r="T60" s="79"/>
      <c r="U60" s="79"/>
      <c r="V60" s="82" t="s">
        <v>762</v>
      </c>
      <c r="W60" s="81">
        <v>43727.45181712963</v>
      </c>
      <c r="X60" s="82" t="s">
        <v>989</v>
      </c>
      <c r="Y60" s="79"/>
      <c r="Z60" s="79"/>
      <c r="AA60" s="85" t="s">
        <v>1296</v>
      </c>
      <c r="AB60" s="79"/>
      <c r="AC60" s="79" t="b">
        <v>0</v>
      </c>
      <c r="AD60" s="79">
        <v>0</v>
      </c>
      <c r="AE60" s="85" t="s">
        <v>1603</v>
      </c>
      <c r="AF60" s="79" t="b">
        <v>0</v>
      </c>
      <c r="AG60" s="79" t="s">
        <v>1627</v>
      </c>
      <c r="AH60" s="79"/>
      <c r="AI60" s="85" t="s">
        <v>1603</v>
      </c>
      <c r="AJ60" s="79" t="b">
        <v>0</v>
      </c>
      <c r="AK60" s="79">
        <v>0</v>
      </c>
      <c r="AL60" s="85" t="s">
        <v>1603</v>
      </c>
      <c r="AM60" s="79" t="s">
        <v>1634</v>
      </c>
      <c r="AN60" s="79" t="b">
        <v>0</v>
      </c>
      <c r="AO60" s="85" t="s">
        <v>1296</v>
      </c>
      <c r="AP60" s="79" t="s">
        <v>176</v>
      </c>
      <c r="AQ60" s="79">
        <v>0</v>
      </c>
      <c r="AR60" s="79">
        <v>0</v>
      </c>
      <c r="AS60" s="79"/>
      <c r="AT60" s="79"/>
      <c r="AU60" s="79"/>
      <c r="AV60" s="79"/>
      <c r="AW60" s="79"/>
      <c r="AX60" s="79"/>
      <c r="AY60" s="79"/>
      <c r="AZ60" s="79"/>
      <c r="BA60">
        <v>4</v>
      </c>
      <c r="BB60" s="78" t="str">
        <f>REPLACE(INDEX(GroupVertices[Group],MATCH(Edges[[#This Row],[Vertex 1]],GroupVertices[Vertex],0)),1,1,"")</f>
        <v>10</v>
      </c>
      <c r="BC60" s="78" t="str">
        <f>REPLACE(INDEX(GroupVertices[Group],MATCH(Edges[[#This Row],[Vertex 2]],GroupVertices[Vertex],0)),1,1,"")</f>
        <v>10</v>
      </c>
      <c r="BD60" s="48">
        <v>0</v>
      </c>
      <c r="BE60" s="49">
        <v>0</v>
      </c>
      <c r="BF60" s="48">
        <v>0</v>
      </c>
      <c r="BG60" s="49">
        <v>0</v>
      </c>
      <c r="BH60" s="48">
        <v>0</v>
      </c>
      <c r="BI60" s="49">
        <v>0</v>
      </c>
      <c r="BJ60" s="48">
        <v>1</v>
      </c>
      <c r="BK60" s="49">
        <v>100</v>
      </c>
      <c r="BL60" s="48">
        <v>1</v>
      </c>
    </row>
    <row r="61" spans="1:64" ht="15">
      <c r="A61" s="64" t="s">
        <v>231</v>
      </c>
      <c r="B61" s="64" t="s">
        <v>458</v>
      </c>
      <c r="C61" s="65" t="s">
        <v>4412</v>
      </c>
      <c r="D61" s="66">
        <v>3</v>
      </c>
      <c r="E61" s="67" t="s">
        <v>132</v>
      </c>
      <c r="F61" s="68">
        <v>35</v>
      </c>
      <c r="G61" s="65"/>
      <c r="H61" s="69"/>
      <c r="I61" s="70"/>
      <c r="J61" s="70"/>
      <c r="K61" s="34" t="s">
        <v>65</v>
      </c>
      <c r="L61" s="77">
        <v>61</v>
      </c>
      <c r="M61" s="77"/>
      <c r="N61" s="72"/>
      <c r="O61" s="79" t="s">
        <v>503</v>
      </c>
      <c r="P61" s="81">
        <v>43727.710497685184</v>
      </c>
      <c r="Q61" s="79" t="s">
        <v>526</v>
      </c>
      <c r="R61" s="82" t="s">
        <v>668</v>
      </c>
      <c r="S61" s="79" t="s">
        <v>709</v>
      </c>
      <c r="T61" s="79" t="s">
        <v>718</v>
      </c>
      <c r="U61" s="79"/>
      <c r="V61" s="82" t="s">
        <v>763</v>
      </c>
      <c r="W61" s="81">
        <v>43727.710497685184</v>
      </c>
      <c r="X61" s="82" t="s">
        <v>990</v>
      </c>
      <c r="Y61" s="79"/>
      <c r="Z61" s="79"/>
      <c r="AA61" s="85" t="s">
        <v>1297</v>
      </c>
      <c r="AB61" s="79"/>
      <c r="AC61" s="79" t="b">
        <v>0</v>
      </c>
      <c r="AD61" s="79">
        <v>0</v>
      </c>
      <c r="AE61" s="85" t="s">
        <v>1603</v>
      </c>
      <c r="AF61" s="79" t="b">
        <v>0</v>
      </c>
      <c r="AG61" s="79" t="s">
        <v>1625</v>
      </c>
      <c r="AH61" s="79"/>
      <c r="AI61" s="85" t="s">
        <v>1603</v>
      </c>
      <c r="AJ61" s="79" t="b">
        <v>0</v>
      </c>
      <c r="AK61" s="79">
        <v>0</v>
      </c>
      <c r="AL61" s="85" t="s">
        <v>1603</v>
      </c>
      <c r="AM61" s="79" t="s">
        <v>1639</v>
      </c>
      <c r="AN61" s="79" t="b">
        <v>0</v>
      </c>
      <c r="AO61" s="85" t="s">
        <v>1297</v>
      </c>
      <c r="AP61" s="79" t="s">
        <v>176</v>
      </c>
      <c r="AQ61" s="79">
        <v>0</v>
      </c>
      <c r="AR61" s="79">
        <v>0</v>
      </c>
      <c r="AS61" s="79"/>
      <c r="AT61" s="79"/>
      <c r="AU61" s="79"/>
      <c r="AV61" s="79"/>
      <c r="AW61" s="79"/>
      <c r="AX61" s="79"/>
      <c r="AY61" s="79"/>
      <c r="AZ61" s="79"/>
      <c r="BA61">
        <v>1</v>
      </c>
      <c r="BB61" s="78" t="str">
        <f>REPLACE(INDEX(GroupVertices[Group],MATCH(Edges[[#This Row],[Vertex 1]],GroupVertices[Vertex],0)),1,1,"")</f>
        <v>4</v>
      </c>
      <c r="BC61" s="78" t="str">
        <f>REPLACE(INDEX(GroupVertices[Group],MATCH(Edges[[#This Row],[Vertex 2]],GroupVertices[Vertex],0)),1,1,"")</f>
        <v>4</v>
      </c>
      <c r="BD61" s="48">
        <v>2</v>
      </c>
      <c r="BE61" s="49">
        <v>14.285714285714286</v>
      </c>
      <c r="BF61" s="48">
        <v>0</v>
      </c>
      <c r="BG61" s="49">
        <v>0</v>
      </c>
      <c r="BH61" s="48">
        <v>0</v>
      </c>
      <c r="BI61" s="49">
        <v>0</v>
      </c>
      <c r="BJ61" s="48">
        <v>12</v>
      </c>
      <c r="BK61" s="49">
        <v>85.71428571428571</v>
      </c>
      <c r="BL61" s="48">
        <v>14</v>
      </c>
    </row>
    <row r="62" spans="1:64" ht="15">
      <c r="A62" s="64" t="s">
        <v>231</v>
      </c>
      <c r="B62" s="64" t="s">
        <v>449</v>
      </c>
      <c r="C62" s="65" t="s">
        <v>4412</v>
      </c>
      <c r="D62" s="66">
        <v>3</v>
      </c>
      <c r="E62" s="67" t="s">
        <v>132</v>
      </c>
      <c r="F62" s="68">
        <v>35</v>
      </c>
      <c r="G62" s="65"/>
      <c r="H62" s="69"/>
      <c r="I62" s="70"/>
      <c r="J62" s="70"/>
      <c r="K62" s="34" t="s">
        <v>65</v>
      </c>
      <c r="L62" s="77">
        <v>62</v>
      </c>
      <c r="M62" s="77"/>
      <c r="N62" s="72"/>
      <c r="O62" s="79" t="s">
        <v>503</v>
      </c>
      <c r="P62" s="81">
        <v>43727.710497685184</v>
      </c>
      <c r="Q62" s="79" t="s">
        <v>526</v>
      </c>
      <c r="R62" s="82" t="s">
        <v>668</v>
      </c>
      <c r="S62" s="79" t="s">
        <v>709</v>
      </c>
      <c r="T62" s="79" t="s">
        <v>718</v>
      </c>
      <c r="U62" s="79"/>
      <c r="V62" s="82" t="s">
        <v>763</v>
      </c>
      <c r="W62" s="81">
        <v>43727.710497685184</v>
      </c>
      <c r="X62" s="82" t="s">
        <v>990</v>
      </c>
      <c r="Y62" s="79"/>
      <c r="Z62" s="79"/>
      <c r="AA62" s="85" t="s">
        <v>1297</v>
      </c>
      <c r="AB62" s="79"/>
      <c r="AC62" s="79" t="b">
        <v>0</v>
      </c>
      <c r="AD62" s="79">
        <v>0</v>
      </c>
      <c r="AE62" s="85" t="s">
        <v>1603</v>
      </c>
      <c r="AF62" s="79" t="b">
        <v>0</v>
      </c>
      <c r="AG62" s="79" t="s">
        <v>1625</v>
      </c>
      <c r="AH62" s="79"/>
      <c r="AI62" s="85" t="s">
        <v>1603</v>
      </c>
      <c r="AJ62" s="79" t="b">
        <v>0</v>
      </c>
      <c r="AK62" s="79">
        <v>0</v>
      </c>
      <c r="AL62" s="85" t="s">
        <v>1603</v>
      </c>
      <c r="AM62" s="79" t="s">
        <v>1639</v>
      </c>
      <c r="AN62" s="79" t="b">
        <v>0</v>
      </c>
      <c r="AO62" s="85" t="s">
        <v>1297</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232</v>
      </c>
      <c r="B63" s="64" t="s">
        <v>449</v>
      </c>
      <c r="C63" s="65" t="s">
        <v>4412</v>
      </c>
      <c r="D63" s="66">
        <v>3</v>
      </c>
      <c r="E63" s="67" t="s">
        <v>132</v>
      </c>
      <c r="F63" s="68">
        <v>35</v>
      </c>
      <c r="G63" s="65"/>
      <c r="H63" s="69"/>
      <c r="I63" s="70"/>
      <c r="J63" s="70"/>
      <c r="K63" s="34" t="s">
        <v>65</v>
      </c>
      <c r="L63" s="77">
        <v>63</v>
      </c>
      <c r="M63" s="77"/>
      <c r="N63" s="72"/>
      <c r="O63" s="79" t="s">
        <v>504</v>
      </c>
      <c r="P63" s="81">
        <v>43728.12347222222</v>
      </c>
      <c r="Q63" s="79" t="s">
        <v>527</v>
      </c>
      <c r="R63" s="79"/>
      <c r="S63" s="79"/>
      <c r="T63" s="79"/>
      <c r="U63" s="79"/>
      <c r="V63" s="82" t="s">
        <v>764</v>
      </c>
      <c r="W63" s="81">
        <v>43728.12347222222</v>
      </c>
      <c r="X63" s="82" t="s">
        <v>991</v>
      </c>
      <c r="Y63" s="79"/>
      <c r="Z63" s="79"/>
      <c r="AA63" s="85" t="s">
        <v>1298</v>
      </c>
      <c r="AB63" s="85" t="s">
        <v>1586</v>
      </c>
      <c r="AC63" s="79" t="b">
        <v>0</v>
      </c>
      <c r="AD63" s="79">
        <v>0</v>
      </c>
      <c r="AE63" s="85" t="s">
        <v>1602</v>
      </c>
      <c r="AF63" s="79" t="b">
        <v>0</v>
      </c>
      <c r="AG63" s="79" t="s">
        <v>1625</v>
      </c>
      <c r="AH63" s="79"/>
      <c r="AI63" s="85" t="s">
        <v>1603</v>
      </c>
      <c r="AJ63" s="79" t="b">
        <v>0</v>
      </c>
      <c r="AK63" s="79">
        <v>0</v>
      </c>
      <c r="AL63" s="85" t="s">
        <v>1603</v>
      </c>
      <c r="AM63" s="79" t="s">
        <v>1640</v>
      </c>
      <c r="AN63" s="79" t="b">
        <v>0</v>
      </c>
      <c r="AO63" s="85" t="s">
        <v>1586</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v>0</v>
      </c>
      <c r="BE63" s="49">
        <v>0</v>
      </c>
      <c r="BF63" s="48">
        <v>3</v>
      </c>
      <c r="BG63" s="49">
        <v>23.076923076923077</v>
      </c>
      <c r="BH63" s="48">
        <v>0</v>
      </c>
      <c r="BI63" s="49">
        <v>0</v>
      </c>
      <c r="BJ63" s="48">
        <v>10</v>
      </c>
      <c r="BK63" s="49">
        <v>76.92307692307692</v>
      </c>
      <c r="BL63" s="48">
        <v>13</v>
      </c>
    </row>
    <row r="64" spans="1:64" ht="15">
      <c r="A64" s="64" t="s">
        <v>233</v>
      </c>
      <c r="B64" s="64" t="s">
        <v>459</v>
      </c>
      <c r="C64" s="65" t="s">
        <v>4412</v>
      </c>
      <c r="D64" s="66">
        <v>3</v>
      </c>
      <c r="E64" s="67" t="s">
        <v>132</v>
      </c>
      <c r="F64" s="68">
        <v>35</v>
      </c>
      <c r="G64" s="65"/>
      <c r="H64" s="69"/>
      <c r="I64" s="70"/>
      <c r="J64" s="70"/>
      <c r="K64" s="34" t="s">
        <v>65</v>
      </c>
      <c r="L64" s="77">
        <v>64</v>
      </c>
      <c r="M64" s="77"/>
      <c r="N64" s="72"/>
      <c r="O64" s="79" t="s">
        <v>503</v>
      </c>
      <c r="P64" s="81">
        <v>43728.241111111114</v>
      </c>
      <c r="Q64" s="79" t="s">
        <v>528</v>
      </c>
      <c r="R64" s="82" t="s">
        <v>669</v>
      </c>
      <c r="S64" s="79" t="s">
        <v>709</v>
      </c>
      <c r="T64" s="79"/>
      <c r="U64" s="79"/>
      <c r="V64" s="82" t="s">
        <v>765</v>
      </c>
      <c r="W64" s="81">
        <v>43728.241111111114</v>
      </c>
      <c r="X64" s="82" t="s">
        <v>992</v>
      </c>
      <c r="Y64" s="79"/>
      <c r="Z64" s="79"/>
      <c r="AA64" s="85" t="s">
        <v>1299</v>
      </c>
      <c r="AB64" s="79"/>
      <c r="AC64" s="79" t="b">
        <v>0</v>
      </c>
      <c r="AD64" s="79">
        <v>0</v>
      </c>
      <c r="AE64" s="85" t="s">
        <v>1603</v>
      </c>
      <c r="AF64" s="79" t="b">
        <v>0</v>
      </c>
      <c r="AG64" s="79" t="s">
        <v>1625</v>
      </c>
      <c r="AH64" s="79"/>
      <c r="AI64" s="85" t="s">
        <v>1603</v>
      </c>
      <c r="AJ64" s="79" t="b">
        <v>0</v>
      </c>
      <c r="AK64" s="79">
        <v>0</v>
      </c>
      <c r="AL64" s="85" t="s">
        <v>1603</v>
      </c>
      <c r="AM64" s="79" t="s">
        <v>1639</v>
      </c>
      <c r="AN64" s="79" t="b">
        <v>0</v>
      </c>
      <c r="AO64" s="85" t="s">
        <v>1299</v>
      </c>
      <c r="AP64" s="79" t="s">
        <v>176</v>
      </c>
      <c r="AQ64" s="79">
        <v>0</v>
      </c>
      <c r="AR64" s="79">
        <v>0</v>
      </c>
      <c r="AS64" s="79"/>
      <c r="AT64" s="79"/>
      <c r="AU64" s="79"/>
      <c r="AV64" s="79"/>
      <c r="AW64" s="79"/>
      <c r="AX64" s="79"/>
      <c r="AY64" s="79"/>
      <c r="AZ64" s="79"/>
      <c r="BA64">
        <v>1</v>
      </c>
      <c r="BB64" s="78" t="str">
        <f>REPLACE(INDEX(GroupVertices[Group],MATCH(Edges[[#This Row],[Vertex 1]],GroupVertices[Vertex],0)),1,1,"")</f>
        <v>4</v>
      </c>
      <c r="BC64" s="78" t="str">
        <f>REPLACE(INDEX(GroupVertices[Group],MATCH(Edges[[#This Row],[Vertex 2]],GroupVertices[Vertex],0)),1,1,"")</f>
        <v>4</v>
      </c>
      <c r="BD64" s="48">
        <v>2</v>
      </c>
      <c r="BE64" s="49">
        <v>5</v>
      </c>
      <c r="BF64" s="48">
        <v>0</v>
      </c>
      <c r="BG64" s="49">
        <v>0</v>
      </c>
      <c r="BH64" s="48">
        <v>0</v>
      </c>
      <c r="BI64" s="49">
        <v>0</v>
      </c>
      <c r="BJ64" s="48">
        <v>38</v>
      </c>
      <c r="BK64" s="49">
        <v>95</v>
      </c>
      <c r="BL64" s="48">
        <v>40</v>
      </c>
    </row>
    <row r="65" spans="1:64" ht="15">
      <c r="A65" s="64" t="s">
        <v>233</v>
      </c>
      <c r="B65" s="64" t="s">
        <v>460</v>
      </c>
      <c r="C65" s="65" t="s">
        <v>4412</v>
      </c>
      <c r="D65" s="66">
        <v>3</v>
      </c>
      <c r="E65" s="67" t="s">
        <v>132</v>
      </c>
      <c r="F65" s="68">
        <v>35</v>
      </c>
      <c r="G65" s="65"/>
      <c r="H65" s="69"/>
      <c r="I65" s="70"/>
      <c r="J65" s="70"/>
      <c r="K65" s="34" t="s">
        <v>65</v>
      </c>
      <c r="L65" s="77">
        <v>65</v>
      </c>
      <c r="M65" s="77"/>
      <c r="N65" s="72"/>
      <c r="O65" s="79" t="s">
        <v>503</v>
      </c>
      <c r="P65" s="81">
        <v>43728.24880787037</v>
      </c>
      <c r="Q65" s="79" t="s">
        <v>529</v>
      </c>
      <c r="R65" s="82" t="s">
        <v>670</v>
      </c>
      <c r="S65" s="79" t="s">
        <v>703</v>
      </c>
      <c r="T65" s="79"/>
      <c r="U65" s="79"/>
      <c r="V65" s="82" t="s">
        <v>765</v>
      </c>
      <c r="W65" s="81">
        <v>43728.24880787037</v>
      </c>
      <c r="X65" s="82" t="s">
        <v>993</v>
      </c>
      <c r="Y65" s="79"/>
      <c r="Z65" s="79"/>
      <c r="AA65" s="85" t="s">
        <v>1300</v>
      </c>
      <c r="AB65" s="79"/>
      <c r="AC65" s="79" t="b">
        <v>0</v>
      </c>
      <c r="AD65" s="79">
        <v>0</v>
      </c>
      <c r="AE65" s="85" t="s">
        <v>1603</v>
      </c>
      <c r="AF65" s="79" t="b">
        <v>0</v>
      </c>
      <c r="AG65" s="79" t="s">
        <v>1625</v>
      </c>
      <c r="AH65" s="79"/>
      <c r="AI65" s="85" t="s">
        <v>1603</v>
      </c>
      <c r="AJ65" s="79" t="b">
        <v>0</v>
      </c>
      <c r="AK65" s="79">
        <v>0</v>
      </c>
      <c r="AL65" s="85" t="s">
        <v>1603</v>
      </c>
      <c r="AM65" s="79" t="s">
        <v>1641</v>
      </c>
      <c r="AN65" s="79" t="b">
        <v>1</v>
      </c>
      <c r="AO65" s="85" t="s">
        <v>1300</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19</v>
      </c>
      <c r="BK65" s="49">
        <v>100</v>
      </c>
      <c r="BL65" s="48">
        <v>19</v>
      </c>
    </row>
    <row r="66" spans="1:64" ht="15">
      <c r="A66" s="64" t="s">
        <v>233</v>
      </c>
      <c r="B66" s="64" t="s">
        <v>449</v>
      </c>
      <c r="C66" s="65" t="s">
        <v>4414</v>
      </c>
      <c r="D66" s="66">
        <v>7.666666666666667</v>
      </c>
      <c r="E66" s="67" t="s">
        <v>136</v>
      </c>
      <c r="F66" s="68">
        <v>19.666666666666664</v>
      </c>
      <c r="G66" s="65"/>
      <c r="H66" s="69"/>
      <c r="I66" s="70"/>
      <c r="J66" s="70"/>
      <c r="K66" s="34" t="s">
        <v>65</v>
      </c>
      <c r="L66" s="77">
        <v>66</v>
      </c>
      <c r="M66" s="77"/>
      <c r="N66" s="72"/>
      <c r="O66" s="79" t="s">
        <v>503</v>
      </c>
      <c r="P66" s="81">
        <v>43728.241111111114</v>
      </c>
      <c r="Q66" s="79" t="s">
        <v>528</v>
      </c>
      <c r="R66" s="82" t="s">
        <v>669</v>
      </c>
      <c r="S66" s="79" t="s">
        <v>709</v>
      </c>
      <c r="T66" s="79"/>
      <c r="U66" s="79"/>
      <c r="V66" s="82" t="s">
        <v>765</v>
      </c>
      <c r="W66" s="81">
        <v>43728.241111111114</v>
      </c>
      <c r="X66" s="82" t="s">
        <v>992</v>
      </c>
      <c r="Y66" s="79"/>
      <c r="Z66" s="79"/>
      <c r="AA66" s="85" t="s">
        <v>1299</v>
      </c>
      <c r="AB66" s="79"/>
      <c r="AC66" s="79" t="b">
        <v>0</v>
      </c>
      <c r="AD66" s="79">
        <v>0</v>
      </c>
      <c r="AE66" s="85" t="s">
        <v>1603</v>
      </c>
      <c r="AF66" s="79" t="b">
        <v>0</v>
      </c>
      <c r="AG66" s="79" t="s">
        <v>1625</v>
      </c>
      <c r="AH66" s="79"/>
      <c r="AI66" s="85" t="s">
        <v>1603</v>
      </c>
      <c r="AJ66" s="79" t="b">
        <v>0</v>
      </c>
      <c r="AK66" s="79">
        <v>0</v>
      </c>
      <c r="AL66" s="85" t="s">
        <v>1603</v>
      </c>
      <c r="AM66" s="79" t="s">
        <v>1639</v>
      </c>
      <c r="AN66" s="79" t="b">
        <v>0</v>
      </c>
      <c r="AO66" s="85" t="s">
        <v>1299</v>
      </c>
      <c r="AP66" s="79" t="s">
        <v>176</v>
      </c>
      <c r="AQ66" s="79">
        <v>0</v>
      </c>
      <c r="AR66" s="79">
        <v>0</v>
      </c>
      <c r="AS66" s="79"/>
      <c r="AT66" s="79"/>
      <c r="AU66" s="79"/>
      <c r="AV66" s="79"/>
      <c r="AW66" s="79"/>
      <c r="AX66" s="79"/>
      <c r="AY66" s="79"/>
      <c r="AZ66" s="79"/>
      <c r="BA66">
        <v>3</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233</v>
      </c>
      <c r="B67" s="64" t="s">
        <v>449</v>
      </c>
      <c r="C67" s="65" t="s">
        <v>4414</v>
      </c>
      <c r="D67" s="66">
        <v>7.666666666666667</v>
      </c>
      <c r="E67" s="67" t="s">
        <v>136</v>
      </c>
      <c r="F67" s="68">
        <v>19.666666666666664</v>
      </c>
      <c r="G67" s="65"/>
      <c r="H67" s="69"/>
      <c r="I67" s="70"/>
      <c r="J67" s="70"/>
      <c r="K67" s="34" t="s">
        <v>65</v>
      </c>
      <c r="L67" s="77">
        <v>67</v>
      </c>
      <c r="M67" s="77"/>
      <c r="N67" s="72"/>
      <c r="O67" s="79" t="s">
        <v>503</v>
      </c>
      <c r="P67" s="81">
        <v>43728.24880787037</v>
      </c>
      <c r="Q67" s="79" t="s">
        <v>529</v>
      </c>
      <c r="R67" s="82" t="s">
        <v>670</v>
      </c>
      <c r="S67" s="79" t="s">
        <v>703</v>
      </c>
      <c r="T67" s="79"/>
      <c r="U67" s="79"/>
      <c r="V67" s="82" t="s">
        <v>765</v>
      </c>
      <c r="W67" s="81">
        <v>43728.24880787037</v>
      </c>
      <c r="X67" s="82" t="s">
        <v>993</v>
      </c>
      <c r="Y67" s="79"/>
      <c r="Z67" s="79"/>
      <c r="AA67" s="85" t="s">
        <v>1300</v>
      </c>
      <c r="AB67" s="79"/>
      <c r="AC67" s="79" t="b">
        <v>0</v>
      </c>
      <c r="AD67" s="79">
        <v>0</v>
      </c>
      <c r="AE67" s="85" t="s">
        <v>1603</v>
      </c>
      <c r="AF67" s="79" t="b">
        <v>0</v>
      </c>
      <c r="AG67" s="79" t="s">
        <v>1625</v>
      </c>
      <c r="AH67" s="79"/>
      <c r="AI67" s="85" t="s">
        <v>1603</v>
      </c>
      <c r="AJ67" s="79" t="b">
        <v>0</v>
      </c>
      <c r="AK67" s="79">
        <v>0</v>
      </c>
      <c r="AL67" s="85" t="s">
        <v>1603</v>
      </c>
      <c r="AM67" s="79" t="s">
        <v>1641</v>
      </c>
      <c r="AN67" s="79" t="b">
        <v>1</v>
      </c>
      <c r="AO67" s="85" t="s">
        <v>1300</v>
      </c>
      <c r="AP67" s="79" t="s">
        <v>176</v>
      </c>
      <c r="AQ67" s="79">
        <v>0</v>
      </c>
      <c r="AR67" s="79">
        <v>0</v>
      </c>
      <c r="AS67" s="79"/>
      <c r="AT67" s="79"/>
      <c r="AU67" s="79"/>
      <c r="AV67" s="79"/>
      <c r="AW67" s="79"/>
      <c r="AX67" s="79"/>
      <c r="AY67" s="79"/>
      <c r="AZ67" s="79"/>
      <c r="BA67">
        <v>3</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233</v>
      </c>
      <c r="B68" s="64" t="s">
        <v>449</v>
      </c>
      <c r="C68" s="65" t="s">
        <v>4414</v>
      </c>
      <c r="D68" s="66">
        <v>7.666666666666667</v>
      </c>
      <c r="E68" s="67" t="s">
        <v>136</v>
      </c>
      <c r="F68" s="68">
        <v>19.666666666666664</v>
      </c>
      <c r="G68" s="65"/>
      <c r="H68" s="69"/>
      <c r="I68" s="70"/>
      <c r="J68" s="70"/>
      <c r="K68" s="34" t="s">
        <v>65</v>
      </c>
      <c r="L68" s="77">
        <v>68</v>
      </c>
      <c r="M68" s="77"/>
      <c r="N68" s="72"/>
      <c r="O68" s="79" t="s">
        <v>503</v>
      </c>
      <c r="P68" s="81">
        <v>43728.32539351852</v>
      </c>
      <c r="Q68" s="79" t="s">
        <v>530</v>
      </c>
      <c r="R68" s="79" t="s">
        <v>671</v>
      </c>
      <c r="S68" s="79" t="s">
        <v>710</v>
      </c>
      <c r="T68" s="79"/>
      <c r="U68" s="82" t="s">
        <v>724</v>
      </c>
      <c r="V68" s="82" t="s">
        <v>724</v>
      </c>
      <c r="W68" s="81">
        <v>43728.32539351852</v>
      </c>
      <c r="X68" s="82" t="s">
        <v>994</v>
      </c>
      <c r="Y68" s="79"/>
      <c r="Z68" s="79"/>
      <c r="AA68" s="85" t="s">
        <v>1301</v>
      </c>
      <c r="AB68" s="79"/>
      <c r="AC68" s="79" t="b">
        <v>0</v>
      </c>
      <c r="AD68" s="79">
        <v>0</v>
      </c>
      <c r="AE68" s="85" t="s">
        <v>1603</v>
      </c>
      <c r="AF68" s="79" t="b">
        <v>0</v>
      </c>
      <c r="AG68" s="79" t="s">
        <v>1625</v>
      </c>
      <c r="AH68" s="79"/>
      <c r="AI68" s="85" t="s">
        <v>1603</v>
      </c>
      <c r="AJ68" s="79" t="b">
        <v>0</v>
      </c>
      <c r="AK68" s="79">
        <v>0</v>
      </c>
      <c r="AL68" s="85" t="s">
        <v>1603</v>
      </c>
      <c r="AM68" s="79" t="s">
        <v>1642</v>
      </c>
      <c r="AN68" s="79" t="b">
        <v>0</v>
      </c>
      <c r="AO68" s="85" t="s">
        <v>1301</v>
      </c>
      <c r="AP68" s="79" t="s">
        <v>176</v>
      </c>
      <c r="AQ68" s="79">
        <v>0</v>
      </c>
      <c r="AR68" s="79">
        <v>0</v>
      </c>
      <c r="AS68" s="79"/>
      <c r="AT68" s="79"/>
      <c r="AU68" s="79"/>
      <c r="AV68" s="79"/>
      <c r="AW68" s="79"/>
      <c r="AX68" s="79"/>
      <c r="AY68" s="79"/>
      <c r="AZ68" s="79"/>
      <c r="BA68">
        <v>3</v>
      </c>
      <c r="BB68" s="78" t="str">
        <f>REPLACE(INDEX(GroupVertices[Group],MATCH(Edges[[#This Row],[Vertex 1]],GroupVertices[Vertex],0)),1,1,"")</f>
        <v>4</v>
      </c>
      <c r="BC68" s="78" t="str">
        <f>REPLACE(INDEX(GroupVertices[Group],MATCH(Edges[[#This Row],[Vertex 2]],GroupVertices[Vertex],0)),1,1,"")</f>
        <v>4</v>
      </c>
      <c r="BD68" s="48">
        <v>2</v>
      </c>
      <c r="BE68" s="49">
        <v>4.444444444444445</v>
      </c>
      <c r="BF68" s="48">
        <v>0</v>
      </c>
      <c r="BG68" s="49">
        <v>0</v>
      </c>
      <c r="BH68" s="48">
        <v>0</v>
      </c>
      <c r="BI68" s="49">
        <v>0</v>
      </c>
      <c r="BJ68" s="48">
        <v>43</v>
      </c>
      <c r="BK68" s="49">
        <v>95.55555555555556</v>
      </c>
      <c r="BL68" s="48">
        <v>45</v>
      </c>
    </row>
    <row r="69" spans="1:64" ht="15">
      <c r="A69" s="64" t="s">
        <v>234</v>
      </c>
      <c r="B69" s="64" t="s">
        <v>449</v>
      </c>
      <c r="C69" s="65" t="s">
        <v>4412</v>
      </c>
      <c r="D69" s="66">
        <v>3</v>
      </c>
      <c r="E69" s="67" t="s">
        <v>132</v>
      </c>
      <c r="F69" s="68">
        <v>35</v>
      </c>
      <c r="G69" s="65"/>
      <c r="H69" s="69"/>
      <c r="I69" s="70"/>
      <c r="J69" s="70"/>
      <c r="K69" s="34" t="s">
        <v>65</v>
      </c>
      <c r="L69" s="77">
        <v>69</v>
      </c>
      <c r="M69" s="77"/>
      <c r="N69" s="72"/>
      <c r="O69" s="79" t="s">
        <v>503</v>
      </c>
      <c r="P69" s="81">
        <v>43729.31763888889</v>
      </c>
      <c r="Q69" s="79" t="s">
        <v>531</v>
      </c>
      <c r="R69" s="82" t="s">
        <v>672</v>
      </c>
      <c r="S69" s="79" t="s">
        <v>709</v>
      </c>
      <c r="T69" s="79"/>
      <c r="U69" s="82" t="s">
        <v>725</v>
      </c>
      <c r="V69" s="82" t="s">
        <v>725</v>
      </c>
      <c r="W69" s="81">
        <v>43729.31763888889</v>
      </c>
      <c r="X69" s="82" t="s">
        <v>995</v>
      </c>
      <c r="Y69" s="79"/>
      <c r="Z69" s="79"/>
      <c r="AA69" s="85" t="s">
        <v>1302</v>
      </c>
      <c r="AB69" s="79"/>
      <c r="AC69" s="79" t="b">
        <v>0</v>
      </c>
      <c r="AD69" s="79">
        <v>0</v>
      </c>
      <c r="AE69" s="85" t="s">
        <v>1603</v>
      </c>
      <c r="AF69" s="79" t="b">
        <v>0</v>
      </c>
      <c r="AG69" s="79" t="s">
        <v>1625</v>
      </c>
      <c r="AH69" s="79"/>
      <c r="AI69" s="85" t="s">
        <v>1603</v>
      </c>
      <c r="AJ69" s="79" t="b">
        <v>0</v>
      </c>
      <c r="AK69" s="79">
        <v>0</v>
      </c>
      <c r="AL69" s="85" t="s">
        <v>1603</v>
      </c>
      <c r="AM69" s="79" t="s">
        <v>1642</v>
      </c>
      <c r="AN69" s="79" t="b">
        <v>0</v>
      </c>
      <c r="AO69" s="85" t="s">
        <v>1302</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v>1</v>
      </c>
      <c r="BE69" s="49">
        <v>20</v>
      </c>
      <c r="BF69" s="48">
        <v>0</v>
      </c>
      <c r="BG69" s="49">
        <v>0</v>
      </c>
      <c r="BH69" s="48">
        <v>0</v>
      </c>
      <c r="BI69" s="49">
        <v>0</v>
      </c>
      <c r="BJ69" s="48">
        <v>4</v>
      </c>
      <c r="BK69" s="49">
        <v>80</v>
      </c>
      <c r="BL69" s="48">
        <v>5</v>
      </c>
    </row>
    <row r="70" spans="1:64" ht="15">
      <c r="A70" s="64" t="s">
        <v>235</v>
      </c>
      <c r="B70" s="64" t="s">
        <v>449</v>
      </c>
      <c r="C70" s="65" t="s">
        <v>4412</v>
      </c>
      <c r="D70" s="66">
        <v>3</v>
      </c>
      <c r="E70" s="67" t="s">
        <v>132</v>
      </c>
      <c r="F70" s="68">
        <v>35</v>
      </c>
      <c r="G70" s="65"/>
      <c r="H70" s="69"/>
      <c r="I70" s="70"/>
      <c r="J70" s="70"/>
      <c r="K70" s="34" t="s">
        <v>65</v>
      </c>
      <c r="L70" s="77">
        <v>70</v>
      </c>
      <c r="M70" s="77"/>
      <c r="N70" s="72"/>
      <c r="O70" s="79" t="s">
        <v>504</v>
      </c>
      <c r="P70" s="81">
        <v>43731.84122685185</v>
      </c>
      <c r="Q70" s="79" t="s">
        <v>532</v>
      </c>
      <c r="R70" s="79"/>
      <c r="S70" s="79"/>
      <c r="T70" s="79"/>
      <c r="U70" s="79"/>
      <c r="V70" s="82" t="s">
        <v>766</v>
      </c>
      <c r="W70" s="81">
        <v>43731.84122685185</v>
      </c>
      <c r="X70" s="82" t="s">
        <v>996</v>
      </c>
      <c r="Y70" s="79"/>
      <c r="Z70" s="79"/>
      <c r="AA70" s="85" t="s">
        <v>1303</v>
      </c>
      <c r="AB70" s="85" t="s">
        <v>1587</v>
      </c>
      <c r="AC70" s="79" t="b">
        <v>0</v>
      </c>
      <c r="AD70" s="79">
        <v>0</v>
      </c>
      <c r="AE70" s="85" t="s">
        <v>1602</v>
      </c>
      <c r="AF70" s="79" t="b">
        <v>0</v>
      </c>
      <c r="AG70" s="79" t="s">
        <v>1625</v>
      </c>
      <c r="AH70" s="79"/>
      <c r="AI70" s="85" t="s">
        <v>1603</v>
      </c>
      <c r="AJ70" s="79" t="b">
        <v>0</v>
      </c>
      <c r="AK70" s="79">
        <v>0</v>
      </c>
      <c r="AL70" s="85" t="s">
        <v>1603</v>
      </c>
      <c r="AM70" s="79" t="s">
        <v>1634</v>
      </c>
      <c r="AN70" s="79" t="b">
        <v>0</v>
      </c>
      <c r="AO70" s="85" t="s">
        <v>1587</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1</v>
      </c>
      <c r="BE70" s="49">
        <v>14.285714285714286</v>
      </c>
      <c r="BF70" s="48">
        <v>0</v>
      </c>
      <c r="BG70" s="49">
        <v>0</v>
      </c>
      <c r="BH70" s="48">
        <v>0</v>
      </c>
      <c r="BI70" s="49">
        <v>0</v>
      </c>
      <c r="BJ70" s="48">
        <v>6</v>
      </c>
      <c r="BK70" s="49">
        <v>85.71428571428571</v>
      </c>
      <c r="BL70" s="48">
        <v>7</v>
      </c>
    </row>
    <row r="71" spans="1:64" ht="15">
      <c r="A71" s="64" t="s">
        <v>236</v>
      </c>
      <c r="B71" s="64" t="s">
        <v>449</v>
      </c>
      <c r="C71" s="65" t="s">
        <v>4412</v>
      </c>
      <c r="D71" s="66">
        <v>3</v>
      </c>
      <c r="E71" s="67" t="s">
        <v>132</v>
      </c>
      <c r="F71" s="68">
        <v>35</v>
      </c>
      <c r="G71" s="65"/>
      <c r="H71" s="69"/>
      <c r="I71" s="70"/>
      <c r="J71" s="70"/>
      <c r="K71" s="34" t="s">
        <v>65</v>
      </c>
      <c r="L71" s="77">
        <v>71</v>
      </c>
      <c r="M71" s="77"/>
      <c r="N71" s="72"/>
      <c r="O71" s="79" t="s">
        <v>504</v>
      </c>
      <c r="P71" s="81">
        <v>43731.845289351855</v>
      </c>
      <c r="Q71" s="79" t="s">
        <v>533</v>
      </c>
      <c r="R71" s="79"/>
      <c r="S71" s="79"/>
      <c r="T71" s="79"/>
      <c r="U71" s="79"/>
      <c r="V71" s="82" t="s">
        <v>763</v>
      </c>
      <c r="W71" s="81">
        <v>43731.845289351855</v>
      </c>
      <c r="X71" s="82" t="s">
        <v>997</v>
      </c>
      <c r="Y71" s="79"/>
      <c r="Z71" s="79"/>
      <c r="AA71" s="85" t="s">
        <v>1304</v>
      </c>
      <c r="AB71" s="85" t="s">
        <v>1587</v>
      </c>
      <c r="AC71" s="79" t="b">
        <v>0</v>
      </c>
      <c r="AD71" s="79">
        <v>0</v>
      </c>
      <c r="AE71" s="85" t="s">
        <v>1602</v>
      </c>
      <c r="AF71" s="79" t="b">
        <v>0</v>
      </c>
      <c r="AG71" s="79" t="s">
        <v>1625</v>
      </c>
      <c r="AH71" s="79"/>
      <c r="AI71" s="85" t="s">
        <v>1603</v>
      </c>
      <c r="AJ71" s="79" t="b">
        <v>0</v>
      </c>
      <c r="AK71" s="79">
        <v>0</v>
      </c>
      <c r="AL71" s="85" t="s">
        <v>1603</v>
      </c>
      <c r="AM71" s="79" t="s">
        <v>1638</v>
      </c>
      <c r="AN71" s="79" t="b">
        <v>0</v>
      </c>
      <c r="AO71" s="85" t="s">
        <v>1587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v>1</v>
      </c>
      <c r="BE71" s="49">
        <v>1.7543859649122806</v>
      </c>
      <c r="BF71" s="48">
        <v>2</v>
      </c>
      <c r="BG71" s="49">
        <v>3.508771929824561</v>
      </c>
      <c r="BH71" s="48">
        <v>0</v>
      </c>
      <c r="BI71" s="49">
        <v>0</v>
      </c>
      <c r="BJ71" s="48">
        <v>54</v>
      </c>
      <c r="BK71" s="49">
        <v>94.73684210526316</v>
      </c>
      <c r="BL71" s="48">
        <v>57</v>
      </c>
    </row>
    <row r="72" spans="1:64" ht="15">
      <c r="A72" s="64" t="s">
        <v>237</v>
      </c>
      <c r="B72" s="64" t="s">
        <v>444</v>
      </c>
      <c r="C72" s="65" t="s">
        <v>4412</v>
      </c>
      <c r="D72" s="66">
        <v>3</v>
      </c>
      <c r="E72" s="67" t="s">
        <v>132</v>
      </c>
      <c r="F72" s="68">
        <v>35</v>
      </c>
      <c r="G72" s="65"/>
      <c r="H72" s="69"/>
      <c r="I72" s="70"/>
      <c r="J72" s="70"/>
      <c r="K72" s="34" t="s">
        <v>65</v>
      </c>
      <c r="L72" s="77">
        <v>72</v>
      </c>
      <c r="M72" s="77"/>
      <c r="N72" s="72"/>
      <c r="O72" s="79" t="s">
        <v>503</v>
      </c>
      <c r="P72" s="81">
        <v>43731.88179398148</v>
      </c>
      <c r="Q72" s="79" t="s">
        <v>534</v>
      </c>
      <c r="R72" s="79"/>
      <c r="S72" s="79"/>
      <c r="T72" s="79"/>
      <c r="U72" s="79"/>
      <c r="V72" s="82" t="s">
        <v>767</v>
      </c>
      <c r="W72" s="81">
        <v>43731.88179398148</v>
      </c>
      <c r="X72" s="82" t="s">
        <v>998</v>
      </c>
      <c r="Y72" s="79"/>
      <c r="Z72" s="79"/>
      <c r="AA72" s="85" t="s">
        <v>1305</v>
      </c>
      <c r="AB72" s="79"/>
      <c r="AC72" s="79" t="b">
        <v>0</v>
      </c>
      <c r="AD72" s="79">
        <v>0</v>
      </c>
      <c r="AE72" s="85" t="s">
        <v>1603</v>
      </c>
      <c r="AF72" s="79" t="b">
        <v>0</v>
      </c>
      <c r="AG72" s="79" t="s">
        <v>1625</v>
      </c>
      <c r="AH72" s="79"/>
      <c r="AI72" s="85" t="s">
        <v>1603</v>
      </c>
      <c r="AJ72" s="79" t="b">
        <v>0</v>
      </c>
      <c r="AK72" s="79">
        <v>86</v>
      </c>
      <c r="AL72" s="85" t="s">
        <v>1572</v>
      </c>
      <c r="AM72" s="79" t="s">
        <v>1634</v>
      </c>
      <c r="AN72" s="79" t="b">
        <v>0</v>
      </c>
      <c r="AO72" s="85" t="s">
        <v>1572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4</v>
      </c>
      <c r="BF72" s="48">
        <v>1</v>
      </c>
      <c r="BG72" s="49">
        <v>4</v>
      </c>
      <c r="BH72" s="48">
        <v>0</v>
      </c>
      <c r="BI72" s="49">
        <v>0</v>
      </c>
      <c r="BJ72" s="48">
        <v>23</v>
      </c>
      <c r="BK72" s="49">
        <v>92</v>
      </c>
      <c r="BL72" s="48">
        <v>25</v>
      </c>
    </row>
    <row r="73" spans="1:64" ht="15">
      <c r="A73" s="64" t="s">
        <v>238</v>
      </c>
      <c r="B73" s="64" t="s">
        <v>444</v>
      </c>
      <c r="C73" s="65" t="s">
        <v>4412</v>
      </c>
      <c r="D73" s="66">
        <v>3</v>
      </c>
      <c r="E73" s="67" t="s">
        <v>132</v>
      </c>
      <c r="F73" s="68">
        <v>35</v>
      </c>
      <c r="G73" s="65"/>
      <c r="H73" s="69"/>
      <c r="I73" s="70"/>
      <c r="J73" s="70"/>
      <c r="K73" s="34" t="s">
        <v>65</v>
      </c>
      <c r="L73" s="77">
        <v>73</v>
      </c>
      <c r="M73" s="77"/>
      <c r="N73" s="72"/>
      <c r="O73" s="79" t="s">
        <v>503</v>
      </c>
      <c r="P73" s="81">
        <v>43731.88195601852</v>
      </c>
      <c r="Q73" s="79" t="s">
        <v>534</v>
      </c>
      <c r="R73" s="79"/>
      <c r="S73" s="79"/>
      <c r="T73" s="79"/>
      <c r="U73" s="79"/>
      <c r="V73" s="82" t="s">
        <v>768</v>
      </c>
      <c r="W73" s="81">
        <v>43731.88195601852</v>
      </c>
      <c r="X73" s="82" t="s">
        <v>999</v>
      </c>
      <c r="Y73" s="79"/>
      <c r="Z73" s="79"/>
      <c r="AA73" s="85" t="s">
        <v>1306</v>
      </c>
      <c r="AB73" s="79"/>
      <c r="AC73" s="79" t="b">
        <v>0</v>
      </c>
      <c r="AD73" s="79">
        <v>0</v>
      </c>
      <c r="AE73" s="85" t="s">
        <v>1603</v>
      </c>
      <c r="AF73" s="79" t="b">
        <v>0</v>
      </c>
      <c r="AG73" s="79" t="s">
        <v>1625</v>
      </c>
      <c r="AH73" s="79"/>
      <c r="AI73" s="85" t="s">
        <v>1603</v>
      </c>
      <c r="AJ73" s="79" t="b">
        <v>0</v>
      </c>
      <c r="AK73" s="79">
        <v>86</v>
      </c>
      <c r="AL73" s="85" t="s">
        <v>1572</v>
      </c>
      <c r="AM73" s="79" t="s">
        <v>1634</v>
      </c>
      <c r="AN73" s="79" t="b">
        <v>0</v>
      </c>
      <c r="AO73" s="85" t="s">
        <v>1572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1</v>
      </c>
      <c r="BE73" s="49">
        <v>4</v>
      </c>
      <c r="BF73" s="48">
        <v>1</v>
      </c>
      <c r="BG73" s="49">
        <v>4</v>
      </c>
      <c r="BH73" s="48">
        <v>0</v>
      </c>
      <c r="BI73" s="49">
        <v>0</v>
      </c>
      <c r="BJ73" s="48">
        <v>23</v>
      </c>
      <c r="BK73" s="49">
        <v>92</v>
      </c>
      <c r="BL73" s="48">
        <v>25</v>
      </c>
    </row>
    <row r="74" spans="1:64" ht="15">
      <c r="A74" s="64" t="s">
        <v>239</v>
      </c>
      <c r="B74" s="64" t="s">
        <v>444</v>
      </c>
      <c r="C74" s="65" t="s">
        <v>4412</v>
      </c>
      <c r="D74" s="66">
        <v>3</v>
      </c>
      <c r="E74" s="67" t="s">
        <v>132</v>
      </c>
      <c r="F74" s="68">
        <v>35</v>
      </c>
      <c r="G74" s="65"/>
      <c r="H74" s="69"/>
      <c r="I74" s="70"/>
      <c r="J74" s="70"/>
      <c r="K74" s="34" t="s">
        <v>65</v>
      </c>
      <c r="L74" s="77">
        <v>74</v>
      </c>
      <c r="M74" s="77"/>
      <c r="N74" s="72"/>
      <c r="O74" s="79" t="s">
        <v>503</v>
      </c>
      <c r="P74" s="81">
        <v>43731.88195601852</v>
      </c>
      <c r="Q74" s="79" t="s">
        <v>534</v>
      </c>
      <c r="R74" s="79"/>
      <c r="S74" s="79"/>
      <c r="T74" s="79"/>
      <c r="U74" s="79"/>
      <c r="V74" s="82" t="s">
        <v>769</v>
      </c>
      <c r="W74" s="81">
        <v>43731.88195601852</v>
      </c>
      <c r="X74" s="82" t="s">
        <v>1000</v>
      </c>
      <c r="Y74" s="79"/>
      <c r="Z74" s="79"/>
      <c r="AA74" s="85" t="s">
        <v>1307</v>
      </c>
      <c r="AB74" s="79"/>
      <c r="AC74" s="79" t="b">
        <v>0</v>
      </c>
      <c r="AD74" s="79">
        <v>0</v>
      </c>
      <c r="AE74" s="85" t="s">
        <v>1603</v>
      </c>
      <c r="AF74" s="79" t="b">
        <v>0</v>
      </c>
      <c r="AG74" s="79" t="s">
        <v>1625</v>
      </c>
      <c r="AH74" s="79"/>
      <c r="AI74" s="85" t="s">
        <v>1603</v>
      </c>
      <c r="AJ74" s="79" t="b">
        <v>0</v>
      </c>
      <c r="AK74" s="79">
        <v>86</v>
      </c>
      <c r="AL74" s="85" t="s">
        <v>1572</v>
      </c>
      <c r="AM74" s="79" t="s">
        <v>1643</v>
      </c>
      <c r="AN74" s="79" t="b">
        <v>0</v>
      </c>
      <c r="AO74" s="85" t="s">
        <v>1572</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v>
      </c>
      <c r="BF74" s="48">
        <v>1</v>
      </c>
      <c r="BG74" s="49">
        <v>4</v>
      </c>
      <c r="BH74" s="48">
        <v>0</v>
      </c>
      <c r="BI74" s="49">
        <v>0</v>
      </c>
      <c r="BJ74" s="48">
        <v>23</v>
      </c>
      <c r="BK74" s="49">
        <v>92</v>
      </c>
      <c r="BL74" s="48">
        <v>25</v>
      </c>
    </row>
    <row r="75" spans="1:64" ht="15">
      <c r="A75" s="64" t="s">
        <v>240</v>
      </c>
      <c r="B75" s="64" t="s">
        <v>444</v>
      </c>
      <c r="C75" s="65" t="s">
        <v>4412</v>
      </c>
      <c r="D75" s="66">
        <v>3</v>
      </c>
      <c r="E75" s="67" t="s">
        <v>132</v>
      </c>
      <c r="F75" s="68">
        <v>35</v>
      </c>
      <c r="G75" s="65"/>
      <c r="H75" s="69"/>
      <c r="I75" s="70"/>
      <c r="J75" s="70"/>
      <c r="K75" s="34" t="s">
        <v>65</v>
      </c>
      <c r="L75" s="77">
        <v>75</v>
      </c>
      <c r="M75" s="77"/>
      <c r="N75" s="72"/>
      <c r="O75" s="79" t="s">
        <v>503</v>
      </c>
      <c r="P75" s="81">
        <v>43731.882210648146</v>
      </c>
      <c r="Q75" s="79" t="s">
        <v>534</v>
      </c>
      <c r="R75" s="79"/>
      <c r="S75" s="79"/>
      <c r="T75" s="79"/>
      <c r="U75" s="79"/>
      <c r="V75" s="82" t="s">
        <v>770</v>
      </c>
      <c r="W75" s="81">
        <v>43731.882210648146</v>
      </c>
      <c r="X75" s="82" t="s">
        <v>1001</v>
      </c>
      <c r="Y75" s="79"/>
      <c r="Z75" s="79"/>
      <c r="AA75" s="85" t="s">
        <v>1308</v>
      </c>
      <c r="AB75" s="79"/>
      <c r="AC75" s="79" t="b">
        <v>0</v>
      </c>
      <c r="AD75" s="79">
        <v>0</v>
      </c>
      <c r="AE75" s="85" t="s">
        <v>1603</v>
      </c>
      <c r="AF75" s="79" t="b">
        <v>0</v>
      </c>
      <c r="AG75" s="79" t="s">
        <v>1625</v>
      </c>
      <c r="AH75" s="79"/>
      <c r="AI75" s="85" t="s">
        <v>1603</v>
      </c>
      <c r="AJ75" s="79" t="b">
        <v>0</v>
      </c>
      <c r="AK75" s="79">
        <v>86</v>
      </c>
      <c r="AL75" s="85" t="s">
        <v>1572</v>
      </c>
      <c r="AM75" s="79" t="s">
        <v>1634</v>
      </c>
      <c r="AN75" s="79" t="b">
        <v>0</v>
      </c>
      <c r="AO75" s="85" t="s">
        <v>1572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v>
      </c>
      <c r="BF75" s="48">
        <v>1</v>
      </c>
      <c r="BG75" s="49">
        <v>4</v>
      </c>
      <c r="BH75" s="48">
        <v>0</v>
      </c>
      <c r="BI75" s="49">
        <v>0</v>
      </c>
      <c r="BJ75" s="48">
        <v>23</v>
      </c>
      <c r="BK75" s="49">
        <v>92</v>
      </c>
      <c r="BL75" s="48">
        <v>25</v>
      </c>
    </row>
    <row r="76" spans="1:64" ht="15">
      <c r="A76" s="64" t="s">
        <v>241</v>
      </c>
      <c r="B76" s="64" t="s">
        <v>444</v>
      </c>
      <c r="C76" s="65" t="s">
        <v>4412</v>
      </c>
      <c r="D76" s="66">
        <v>3</v>
      </c>
      <c r="E76" s="67" t="s">
        <v>132</v>
      </c>
      <c r="F76" s="68">
        <v>35</v>
      </c>
      <c r="G76" s="65"/>
      <c r="H76" s="69"/>
      <c r="I76" s="70"/>
      <c r="J76" s="70"/>
      <c r="K76" s="34" t="s">
        <v>65</v>
      </c>
      <c r="L76" s="77">
        <v>76</v>
      </c>
      <c r="M76" s="77"/>
      <c r="N76" s="72"/>
      <c r="O76" s="79" t="s">
        <v>503</v>
      </c>
      <c r="P76" s="81">
        <v>43731.8822337963</v>
      </c>
      <c r="Q76" s="79" t="s">
        <v>534</v>
      </c>
      <c r="R76" s="79"/>
      <c r="S76" s="79"/>
      <c r="T76" s="79"/>
      <c r="U76" s="79"/>
      <c r="V76" s="82" t="s">
        <v>771</v>
      </c>
      <c r="W76" s="81">
        <v>43731.8822337963</v>
      </c>
      <c r="X76" s="82" t="s">
        <v>1002</v>
      </c>
      <c r="Y76" s="79"/>
      <c r="Z76" s="79"/>
      <c r="AA76" s="85" t="s">
        <v>1309</v>
      </c>
      <c r="AB76" s="79"/>
      <c r="AC76" s="79" t="b">
        <v>0</v>
      </c>
      <c r="AD76" s="79">
        <v>0</v>
      </c>
      <c r="AE76" s="85" t="s">
        <v>1603</v>
      </c>
      <c r="AF76" s="79" t="b">
        <v>0</v>
      </c>
      <c r="AG76" s="79" t="s">
        <v>1625</v>
      </c>
      <c r="AH76" s="79"/>
      <c r="AI76" s="85" t="s">
        <v>1603</v>
      </c>
      <c r="AJ76" s="79" t="b">
        <v>0</v>
      </c>
      <c r="AK76" s="79">
        <v>86</v>
      </c>
      <c r="AL76" s="85" t="s">
        <v>1572</v>
      </c>
      <c r="AM76" s="79" t="s">
        <v>1635</v>
      </c>
      <c r="AN76" s="79" t="b">
        <v>0</v>
      </c>
      <c r="AO76" s="85" t="s">
        <v>1572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1</v>
      </c>
      <c r="BE76" s="49">
        <v>4</v>
      </c>
      <c r="BF76" s="48">
        <v>1</v>
      </c>
      <c r="BG76" s="49">
        <v>4</v>
      </c>
      <c r="BH76" s="48">
        <v>0</v>
      </c>
      <c r="BI76" s="49">
        <v>0</v>
      </c>
      <c r="BJ76" s="48">
        <v>23</v>
      </c>
      <c r="BK76" s="49">
        <v>92</v>
      </c>
      <c r="BL76" s="48">
        <v>25</v>
      </c>
    </row>
    <row r="77" spans="1:64" ht="15">
      <c r="A77" s="64" t="s">
        <v>242</v>
      </c>
      <c r="B77" s="64" t="s">
        <v>444</v>
      </c>
      <c r="C77" s="65" t="s">
        <v>4412</v>
      </c>
      <c r="D77" s="66">
        <v>3</v>
      </c>
      <c r="E77" s="67" t="s">
        <v>132</v>
      </c>
      <c r="F77" s="68">
        <v>35</v>
      </c>
      <c r="G77" s="65"/>
      <c r="H77" s="69"/>
      <c r="I77" s="70"/>
      <c r="J77" s="70"/>
      <c r="K77" s="34" t="s">
        <v>65</v>
      </c>
      <c r="L77" s="77">
        <v>77</v>
      </c>
      <c r="M77" s="77"/>
      <c r="N77" s="72"/>
      <c r="O77" s="79" t="s">
        <v>503</v>
      </c>
      <c r="P77" s="81">
        <v>43731.882581018515</v>
      </c>
      <c r="Q77" s="79" t="s">
        <v>534</v>
      </c>
      <c r="R77" s="79"/>
      <c r="S77" s="79"/>
      <c r="T77" s="79"/>
      <c r="U77" s="79"/>
      <c r="V77" s="82" t="s">
        <v>772</v>
      </c>
      <c r="W77" s="81">
        <v>43731.882581018515</v>
      </c>
      <c r="X77" s="82" t="s">
        <v>1003</v>
      </c>
      <c r="Y77" s="79"/>
      <c r="Z77" s="79"/>
      <c r="AA77" s="85" t="s">
        <v>1310</v>
      </c>
      <c r="AB77" s="79"/>
      <c r="AC77" s="79" t="b">
        <v>0</v>
      </c>
      <c r="AD77" s="79">
        <v>0</v>
      </c>
      <c r="AE77" s="85" t="s">
        <v>1603</v>
      </c>
      <c r="AF77" s="79" t="b">
        <v>0</v>
      </c>
      <c r="AG77" s="79" t="s">
        <v>1625</v>
      </c>
      <c r="AH77" s="79"/>
      <c r="AI77" s="85" t="s">
        <v>1603</v>
      </c>
      <c r="AJ77" s="79" t="b">
        <v>0</v>
      </c>
      <c r="AK77" s="79">
        <v>86</v>
      </c>
      <c r="AL77" s="85" t="s">
        <v>1572</v>
      </c>
      <c r="AM77" s="79" t="s">
        <v>1635</v>
      </c>
      <c r="AN77" s="79" t="b">
        <v>0</v>
      </c>
      <c r="AO77" s="85" t="s">
        <v>1572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v>
      </c>
      <c r="BF77" s="48">
        <v>1</v>
      </c>
      <c r="BG77" s="49">
        <v>4</v>
      </c>
      <c r="BH77" s="48">
        <v>0</v>
      </c>
      <c r="BI77" s="49">
        <v>0</v>
      </c>
      <c r="BJ77" s="48">
        <v>23</v>
      </c>
      <c r="BK77" s="49">
        <v>92</v>
      </c>
      <c r="BL77" s="48">
        <v>25</v>
      </c>
    </row>
    <row r="78" spans="1:64" ht="15">
      <c r="A78" s="64" t="s">
        <v>243</v>
      </c>
      <c r="B78" s="64" t="s">
        <v>444</v>
      </c>
      <c r="C78" s="65" t="s">
        <v>4412</v>
      </c>
      <c r="D78" s="66">
        <v>3</v>
      </c>
      <c r="E78" s="67" t="s">
        <v>132</v>
      </c>
      <c r="F78" s="68">
        <v>35</v>
      </c>
      <c r="G78" s="65"/>
      <c r="H78" s="69"/>
      <c r="I78" s="70"/>
      <c r="J78" s="70"/>
      <c r="K78" s="34" t="s">
        <v>65</v>
      </c>
      <c r="L78" s="77">
        <v>78</v>
      </c>
      <c r="M78" s="77"/>
      <c r="N78" s="72"/>
      <c r="O78" s="79" t="s">
        <v>503</v>
      </c>
      <c r="P78" s="81">
        <v>43731.88271990741</v>
      </c>
      <c r="Q78" s="79" t="s">
        <v>534</v>
      </c>
      <c r="R78" s="79"/>
      <c r="S78" s="79"/>
      <c r="T78" s="79"/>
      <c r="U78" s="79"/>
      <c r="V78" s="82" t="s">
        <v>773</v>
      </c>
      <c r="W78" s="81">
        <v>43731.88271990741</v>
      </c>
      <c r="X78" s="82" t="s">
        <v>1004</v>
      </c>
      <c r="Y78" s="79"/>
      <c r="Z78" s="79"/>
      <c r="AA78" s="85" t="s">
        <v>1311</v>
      </c>
      <c r="AB78" s="79"/>
      <c r="AC78" s="79" t="b">
        <v>0</v>
      </c>
      <c r="AD78" s="79">
        <v>0</v>
      </c>
      <c r="AE78" s="85" t="s">
        <v>1603</v>
      </c>
      <c r="AF78" s="79" t="b">
        <v>0</v>
      </c>
      <c r="AG78" s="79" t="s">
        <v>1625</v>
      </c>
      <c r="AH78" s="79"/>
      <c r="AI78" s="85" t="s">
        <v>1603</v>
      </c>
      <c r="AJ78" s="79" t="b">
        <v>0</v>
      </c>
      <c r="AK78" s="79">
        <v>86</v>
      </c>
      <c r="AL78" s="85" t="s">
        <v>1572</v>
      </c>
      <c r="AM78" s="79" t="s">
        <v>1635</v>
      </c>
      <c r="AN78" s="79" t="b">
        <v>0</v>
      </c>
      <c r="AO78" s="85" t="s">
        <v>1572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1</v>
      </c>
      <c r="BE78" s="49">
        <v>4</v>
      </c>
      <c r="BF78" s="48">
        <v>1</v>
      </c>
      <c r="BG78" s="49">
        <v>4</v>
      </c>
      <c r="BH78" s="48">
        <v>0</v>
      </c>
      <c r="BI78" s="49">
        <v>0</v>
      </c>
      <c r="BJ78" s="48">
        <v>23</v>
      </c>
      <c r="BK78" s="49">
        <v>92</v>
      </c>
      <c r="BL78" s="48">
        <v>25</v>
      </c>
    </row>
    <row r="79" spans="1:64" ht="15">
      <c r="A79" s="64" t="s">
        <v>244</v>
      </c>
      <c r="B79" s="64" t="s">
        <v>444</v>
      </c>
      <c r="C79" s="65" t="s">
        <v>4412</v>
      </c>
      <c r="D79" s="66">
        <v>3</v>
      </c>
      <c r="E79" s="67" t="s">
        <v>132</v>
      </c>
      <c r="F79" s="68">
        <v>35</v>
      </c>
      <c r="G79" s="65"/>
      <c r="H79" s="69"/>
      <c r="I79" s="70"/>
      <c r="J79" s="70"/>
      <c r="K79" s="34" t="s">
        <v>65</v>
      </c>
      <c r="L79" s="77">
        <v>79</v>
      </c>
      <c r="M79" s="77"/>
      <c r="N79" s="72"/>
      <c r="O79" s="79" t="s">
        <v>503</v>
      </c>
      <c r="P79" s="81">
        <v>43731.8827662037</v>
      </c>
      <c r="Q79" s="79" t="s">
        <v>534</v>
      </c>
      <c r="R79" s="79"/>
      <c r="S79" s="79"/>
      <c r="T79" s="79"/>
      <c r="U79" s="79"/>
      <c r="V79" s="82" t="s">
        <v>774</v>
      </c>
      <c r="W79" s="81">
        <v>43731.8827662037</v>
      </c>
      <c r="X79" s="82" t="s">
        <v>1005</v>
      </c>
      <c r="Y79" s="79"/>
      <c r="Z79" s="79"/>
      <c r="AA79" s="85" t="s">
        <v>1312</v>
      </c>
      <c r="AB79" s="79"/>
      <c r="AC79" s="79" t="b">
        <v>0</v>
      </c>
      <c r="AD79" s="79">
        <v>0</v>
      </c>
      <c r="AE79" s="85" t="s">
        <v>1603</v>
      </c>
      <c r="AF79" s="79" t="b">
        <v>0</v>
      </c>
      <c r="AG79" s="79" t="s">
        <v>1625</v>
      </c>
      <c r="AH79" s="79"/>
      <c r="AI79" s="85" t="s">
        <v>1603</v>
      </c>
      <c r="AJ79" s="79" t="b">
        <v>0</v>
      </c>
      <c r="AK79" s="79">
        <v>86</v>
      </c>
      <c r="AL79" s="85" t="s">
        <v>1572</v>
      </c>
      <c r="AM79" s="79" t="s">
        <v>1636</v>
      </c>
      <c r="AN79" s="79" t="b">
        <v>0</v>
      </c>
      <c r="AO79" s="85" t="s">
        <v>1572</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1</v>
      </c>
      <c r="BE79" s="49">
        <v>4</v>
      </c>
      <c r="BF79" s="48">
        <v>1</v>
      </c>
      <c r="BG79" s="49">
        <v>4</v>
      </c>
      <c r="BH79" s="48">
        <v>0</v>
      </c>
      <c r="BI79" s="49">
        <v>0</v>
      </c>
      <c r="BJ79" s="48">
        <v>23</v>
      </c>
      <c r="BK79" s="49">
        <v>92</v>
      </c>
      <c r="BL79" s="48">
        <v>25</v>
      </c>
    </row>
    <row r="80" spans="1:64" ht="15">
      <c r="A80" s="64" t="s">
        <v>245</v>
      </c>
      <c r="B80" s="64" t="s">
        <v>444</v>
      </c>
      <c r="C80" s="65" t="s">
        <v>4412</v>
      </c>
      <c r="D80" s="66">
        <v>3</v>
      </c>
      <c r="E80" s="67" t="s">
        <v>132</v>
      </c>
      <c r="F80" s="68">
        <v>35</v>
      </c>
      <c r="G80" s="65"/>
      <c r="H80" s="69"/>
      <c r="I80" s="70"/>
      <c r="J80" s="70"/>
      <c r="K80" s="34" t="s">
        <v>65</v>
      </c>
      <c r="L80" s="77">
        <v>80</v>
      </c>
      <c r="M80" s="77"/>
      <c r="N80" s="72"/>
      <c r="O80" s="79" t="s">
        <v>503</v>
      </c>
      <c r="P80" s="81">
        <v>43731.883472222224</v>
      </c>
      <c r="Q80" s="79" t="s">
        <v>534</v>
      </c>
      <c r="R80" s="79"/>
      <c r="S80" s="79"/>
      <c r="T80" s="79"/>
      <c r="U80" s="79"/>
      <c r="V80" s="82" t="s">
        <v>775</v>
      </c>
      <c r="W80" s="81">
        <v>43731.883472222224</v>
      </c>
      <c r="X80" s="82" t="s">
        <v>1006</v>
      </c>
      <c r="Y80" s="79"/>
      <c r="Z80" s="79"/>
      <c r="AA80" s="85" t="s">
        <v>1313</v>
      </c>
      <c r="AB80" s="79"/>
      <c r="AC80" s="79" t="b">
        <v>0</v>
      </c>
      <c r="AD80" s="79">
        <v>0</v>
      </c>
      <c r="AE80" s="85" t="s">
        <v>1603</v>
      </c>
      <c r="AF80" s="79" t="b">
        <v>0</v>
      </c>
      <c r="AG80" s="79" t="s">
        <v>1625</v>
      </c>
      <c r="AH80" s="79"/>
      <c r="AI80" s="85" t="s">
        <v>1603</v>
      </c>
      <c r="AJ80" s="79" t="b">
        <v>0</v>
      </c>
      <c r="AK80" s="79">
        <v>86</v>
      </c>
      <c r="AL80" s="85" t="s">
        <v>1572</v>
      </c>
      <c r="AM80" s="79" t="s">
        <v>1635</v>
      </c>
      <c r="AN80" s="79" t="b">
        <v>0</v>
      </c>
      <c r="AO80" s="85" t="s">
        <v>1572</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4</v>
      </c>
      <c r="BF80" s="48">
        <v>1</v>
      </c>
      <c r="BG80" s="49">
        <v>4</v>
      </c>
      <c r="BH80" s="48">
        <v>0</v>
      </c>
      <c r="BI80" s="49">
        <v>0</v>
      </c>
      <c r="BJ80" s="48">
        <v>23</v>
      </c>
      <c r="BK80" s="49">
        <v>92</v>
      </c>
      <c r="BL80" s="48">
        <v>25</v>
      </c>
    </row>
    <row r="81" spans="1:64" ht="15">
      <c r="A81" s="64" t="s">
        <v>246</v>
      </c>
      <c r="B81" s="64" t="s">
        <v>445</v>
      </c>
      <c r="C81" s="65" t="s">
        <v>4412</v>
      </c>
      <c r="D81" s="66">
        <v>3</v>
      </c>
      <c r="E81" s="67" t="s">
        <v>132</v>
      </c>
      <c r="F81" s="68">
        <v>35</v>
      </c>
      <c r="G81" s="65"/>
      <c r="H81" s="69"/>
      <c r="I81" s="70"/>
      <c r="J81" s="70"/>
      <c r="K81" s="34" t="s">
        <v>65</v>
      </c>
      <c r="L81" s="77">
        <v>81</v>
      </c>
      <c r="M81" s="77"/>
      <c r="N81" s="72"/>
      <c r="O81" s="79" t="s">
        <v>503</v>
      </c>
      <c r="P81" s="81">
        <v>43731.884467592594</v>
      </c>
      <c r="Q81" s="79" t="s">
        <v>535</v>
      </c>
      <c r="R81" s="79"/>
      <c r="S81" s="79"/>
      <c r="T81" s="79"/>
      <c r="U81" s="79"/>
      <c r="V81" s="82" t="s">
        <v>776</v>
      </c>
      <c r="W81" s="81">
        <v>43731.884467592594</v>
      </c>
      <c r="X81" s="82" t="s">
        <v>1007</v>
      </c>
      <c r="Y81" s="79"/>
      <c r="Z81" s="79"/>
      <c r="AA81" s="85" t="s">
        <v>1314</v>
      </c>
      <c r="AB81" s="85" t="s">
        <v>1572</v>
      </c>
      <c r="AC81" s="79" t="b">
        <v>0</v>
      </c>
      <c r="AD81" s="79">
        <v>1</v>
      </c>
      <c r="AE81" s="85" t="s">
        <v>1605</v>
      </c>
      <c r="AF81" s="79" t="b">
        <v>0</v>
      </c>
      <c r="AG81" s="79" t="s">
        <v>1625</v>
      </c>
      <c r="AH81" s="79"/>
      <c r="AI81" s="85" t="s">
        <v>1603</v>
      </c>
      <c r="AJ81" s="79" t="b">
        <v>0</v>
      </c>
      <c r="AK81" s="79">
        <v>0</v>
      </c>
      <c r="AL81" s="85" t="s">
        <v>1603</v>
      </c>
      <c r="AM81" s="79" t="s">
        <v>1638</v>
      </c>
      <c r="AN81" s="79" t="b">
        <v>0</v>
      </c>
      <c r="AO81" s="85" t="s">
        <v>1572</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v>1</v>
      </c>
      <c r="BE81" s="49">
        <v>2.5</v>
      </c>
      <c r="BF81" s="48">
        <v>2</v>
      </c>
      <c r="BG81" s="49">
        <v>5</v>
      </c>
      <c r="BH81" s="48">
        <v>0</v>
      </c>
      <c r="BI81" s="49">
        <v>0</v>
      </c>
      <c r="BJ81" s="48">
        <v>37</v>
      </c>
      <c r="BK81" s="49">
        <v>92.5</v>
      </c>
      <c r="BL81" s="48">
        <v>40</v>
      </c>
    </row>
    <row r="82" spans="1:64" ht="15">
      <c r="A82" s="64" t="s">
        <v>246</v>
      </c>
      <c r="B82" s="64" t="s">
        <v>449</v>
      </c>
      <c r="C82" s="65" t="s">
        <v>4412</v>
      </c>
      <c r="D82" s="66">
        <v>3</v>
      </c>
      <c r="E82" s="67" t="s">
        <v>132</v>
      </c>
      <c r="F82" s="68">
        <v>35</v>
      </c>
      <c r="G82" s="65"/>
      <c r="H82" s="69"/>
      <c r="I82" s="70"/>
      <c r="J82" s="70"/>
      <c r="K82" s="34" t="s">
        <v>65</v>
      </c>
      <c r="L82" s="77">
        <v>82</v>
      </c>
      <c r="M82" s="77"/>
      <c r="N82" s="72"/>
      <c r="O82" s="79" t="s">
        <v>503</v>
      </c>
      <c r="P82" s="81">
        <v>43731.884467592594</v>
      </c>
      <c r="Q82" s="79" t="s">
        <v>535</v>
      </c>
      <c r="R82" s="79"/>
      <c r="S82" s="79"/>
      <c r="T82" s="79"/>
      <c r="U82" s="79"/>
      <c r="V82" s="82" t="s">
        <v>776</v>
      </c>
      <c r="W82" s="81">
        <v>43731.884467592594</v>
      </c>
      <c r="X82" s="82" t="s">
        <v>1007</v>
      </c>
      <c r="Y82" s="79"/>
      <c r="Z82" s="79"/>
      <c r="AA82" s="85" t="s">
        <v>1314</v>
      </c>
      <c r="AB82" s="85" t="s">
        <v>1572</v>
      </c>
      <c r="AC82" s="79" t="b">
        <v>0</v>
      </c>
      <c r="AD82" s="79">
        <v>1</v>
      </c>
      <c r="AE82" s="85" t="s">
        <v>1605</v>
      </c>
      <c r="AF82" s="79" t="b">
        <v>0</v>
      </c>
      <c r="AG82" s="79" t="s">
        <v>1625</v>
      </c>
      <c r="AH82" s="79"/>
      <c r="AI82" s="85" t="s">
        <v>1603</v>
      </c>
      <c r="AJ82" s="79" t="b">
        <v>0</v>
      </c>
      <c r="AK82" s="79">
        <v>0</v>
      </c>
      <c r="AL82" s="85" t="s">
        <v>1603</v>
      </c>
      <c r="AM82" s="79" t="s">
        <v>1638</v>
      </c>
      <c r="AN82" s="79" t="b">
        <v>0</v>
      </c>
      <c r="AO82" s="85" t="s">
        <v>1572</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4</v>
      </c>
      <c r="BD82" s="48"/>
      <c r="BE82" s="49"/>
      <c r="BF82" s="48"/>
      <c r="BG82" s="49"/>
      <c r="BH82" s="48"/>
      <c r="BI82" s="49"/>
      <c r="BJ82" s="48"/>
      <c r="BK82" s="49"/>
      <c r="BL82" s="48"/>
    </row>
    <row r="83" spans="1:64" ht="15">
      <c r="A83" s="64" t="s">
        <v>246</v>
      </c>
      <c r="B83" s="64" t="s">
        <v>444</v>
      </c>
      <c r="C83" s="65" t="s">
        <v>4412</v>
      </c>
      <c r="D83" s="66">
        <v>3</v>
      </c>
      <c r="E83" s="67" t="s">
        <v>132</v>
      </c>
      <c r="F83" s="68">
        <v>35</v>
      </c>
      <c r="G83" s="65"/>
      <c r="H83" s="69"/>
      <c r="I83" s="70"/>
      <c r="J83" s="70"/>
      <c r="K83" s="34" t="s">
        <v>65</v>
      </c>
      <c r="L83" s="77">
        <v>83</v>
      </c>
      <c r="M83" s="77"/>
      <c r="N83" s="72"/>
      <c r="O83" s="79" t="s">
        <v>504</v>
      </c>
      <c r="P83" s="81">
        <v>43731.884467592594</v>
      </c>
      <c r="Q83" s="79" t="s">
        <v>535</v>
      </c>
      <c r="R83" s="79"/>
      <c r="S83" s="79"/>
      <c r="T83" s="79"/>
      <c r="U83" s="79"/>
      <c r="V83" s="82" t="s">
        <v>776</v>
      </c>
      <c r="W83" s="81">
        <v>43731.884467592594</v>
      </c>
      <c r="X83" s="82" t="s">
        <v>1007</v>
      </c>
      <c r="Y83" s="79"/>
      <c r="Z83" s="79"/>
      <c r="AA83" s="85" t="s">
        <v>1314</v>
      </c>
      <c r="AB83" s="85" t="s">
        <v>1572</v>
      </c>
      <c r="AC83" s="79" t="b">
        <v>0</v>
      </c>
      <c r="AD83" s="79">
        <v>1</v>
      </c>
      <c r="AE83" s="85" t="s">
        <v>1605</v>
      </c>
      <c r="AF83" s="79" t="b">
        <v>0</v>
      </c>
      <c r="AG83" s="79" t="s">
        <v>1625</v>
      </c>
      <c r="AH83" s="79"/>
      <c r="AI83" s="85" t="s">
        <v>1603</v>
      </c>
      <c r="AJ83" s="79" t="b">
        <v>0</v>
      </c>
      <c r="AK83" s="79">
        <v>0</v>
      </c>
      <c r="AL83" s="85" t="s">
        <v>1603</v>
      </c>
      <c r="AM83" s="79" t="s">
        <v>1638</v>
      </c>
      <c r="AN83" s="79" t="b">
        <v>0</v>
      </c>
      <c r="AO83" s="85" t="s">
        <v>1572</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247</v>
      </c>
      <c r="B84" s="64" t="s">
        <v>444</v>
      </c>
      <c r="C84" s="65" t="s">
        <v>4412</v>
      </c>
      <c r="D84" s="66">
        <v>3</v>
      </c>
      <c r="E84" s="67" t="s">
        <v>132</v>
      </c>
      <c r="F84" s="68">
        <v>35</v>
      </c>
      <c r="G84" s="65"/>
      <c r="H84" s="69"/>
      <c r="I84" s="70"/>
      <c r="J84" s="70"/>
      <c r="K84" s="34" t="s">
        <v>65</v>
      </c>
      <c r="L84" s="77">
        <v>84</v>
      </c>
      <c r="M84" s="77"/>
      <c r="N84" s="72"/>
      <c r="O84" s="79" t="s">
        <v>503</v>
      </c>
      <c r="P84" s="81">
        <v>43731.88459490741</v>
      </c>
      <c r="Q84" s="79" t="s">
        <v>534</v>
      </c>
      <c r="R84" s="79"/>
      <c r="S84" s="79"/>
      <c r="T84" s="79"/>
      <c r="U84" s="79"/>
      <c r="V84" s="82" t="s">
        <v>777</v>
      </c>
      <c r="W84" s="81">
        <v>43731.88459490741</v>
      </c>
      <c r="X84" s="82" t="s">
        <v>1008</v>
      </c>
      <c r="Y84" s="79"/>
      <c r="Z84" s="79"/>
      <c r="AA84" s="85" t="s">
        <v>1315</v>
      </c>
      <c r="AB84" s="79"/>
      <c r="AC84" s="79" t="b">
        <v>0</v>
      </c>
      <c r="AD84" s="79">
        <v>0</v>
      </c>
      <c r="AE84" s="85" t="s">
        <v>1603</v>
      </c>
      <c r="AF84" s="79" t="b">
        <v>0</v>
      </c>
      <c r="AG84" s="79" t="s">
        <v>1625</v>
      </c>
      <c r="AH84" s="79"/>
      <c r="AI84" s="85" t="s">
        <v>1603</v>
      </c>
      <c r="AJ84" s="79" t="b">
        <v>0</v>
      </c>
      <c r="AK84" s="79">
        <v>86</v>
      </c>
      <c r="AL84" s="85" t="s">
        <v>1572</v>
      </c>
      <c r="AM84" s="79" t="s">
        <v>1634</v>
      </c>
      <c r="AN84" s="79" t="b">
        <v>0</v>
      </c>
      <c r="AO84" s="85" t="s">
        <v>1572</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1</v>
      </c>
      <c r="BE84" s="49">
        <v>4</v>
      </c>
      <c r="BF84" s="48">
        <v>1</v>
      </c>
      <c r="BG84" s="49">
        <v>4</v>
      </c>
      <c r="BH84" s="48">
        <v>0</v>
      </c>
      <c r="BI84" s="49">
        <v>0</v>
      </c>
      <c r="BJ84" s="48">
        <v>23</v>
      </c>
      <c r="BK84" s="49">
        <v>92</v>
      </c>
      <c r="BL84" s="48">
        <v>25</v>
      </c>
    </row>
    <row r="85" spans="1:64" ht="15">
      <c r="A85" s="64" t="s">
        <v>248</v>
      </c>
      <c r="B85" s="64" t="s">
        <v>445</v>
      </c>
      <c r="C85" s="65" t="s">
        <v>4412</v>
      </c>
      <c r="D85" s="66">
        <v>3</v>
      </c>
      <c r="E85" s="67" t="s">
        <v>132</v>
      </c>
      <c r="F85" s="68">
        <v>35</v>
      </c>
      <c r="G85" s="65"/>
      <c r="H85" s="69"/>
      <c r="I85" s="70"/>
      <c r="J85" s="70"/>
      <c r="K85" s="34" t="s">
        <v>65</v>
      </c>
      <c r="L85" s="77">
        <v>85</v>
      </c>
      <c r="M85" s="77"/>
      <c r="N85" s="72"/>
      <c r="O85" s="79" t="s">
        <v>503</v>
      </c>
      <c r="P85" s="81">
        <v>43731.88465277778</v>
      </c>
      <c r="Q85" s="79" t="s">
        <v>536</v>
      </c>
      <c r="R85" s="79"/>
      <c r="S85" s="79"/>
      <c r="T85" s="79"/>
      <c r="U85" s="79"/>
      <c r="V85" s="82" t="s">
        <v>778</v>
      </c>
      <c r="W85" s="81">
        <v>43731.88465277778</v>
      </c>
      <c r="X85" s="82" t="s">
        <v>1009</v>
      </c>
      <c r="Y85" s="79"/>
      <c r="Z85" s="79"/>
      <c r="AA85" s="85" t="s">
        <v>1316</v>
      </c>
      <c r="AB85" s="85" t="s">
        <v>1572</v>
      </c>
      <c r="AC85" s="79" t="b">
        <v>0</v>
      </c>
      <c r="AD85" s="79">
        <v>0</v>
      </c>
      <c r="AE85" s="85" t="s">
        <v>1605</v>
      </c>
      <c r="AF85" s="79" t="b">
        <v>0</v>
      </c>
      <c r="AG85" s="79" t="s">
        <v>1628</v>
      </c>
      <c r="AH85" s="79"/>
      <c r="AI85" s="85" t="s">
        <v>1603</v>
      </c>
      <c r="AJ85" s="79" t="b">
        <v>0</v>
      </c>
      <c r="AK85" s="79">
        <v>0</v>
      </c>
      <c r="AL85" s="85" t="s">
        <v>1603</v>
      </c>
      <c r="AM85" s="79" t="s">
        <v>1638</v>
      </c>
      <c r="AN85" s="79" t="b">
        <v>0</v>
      </c>
      <c r="AO85" s="85" t="s">
        <v>1572</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2</v>
      </c>
      <c r="BD85" s="48"/>
      <c r="BE85" s="49"/>
      <c r="BF85" s="48"/>
      <c r="BG85" s="49"/>
      <c r="BH85" s="48"/>
      <c r="BI85" s="49"/>
      <c r="BJ85" s="48"/>
      <c r="BK85" s="49"/>
      <c r="BL85" s="48"/>
    </row>
    <row r="86" spans="1:64" ht="15">
      <c r="A86" s="64" t="s">
        <v>248</v>
      </c>
      <c r="B86" s="64" t="s">
        <v>449</v>
      </c>
      <c r="C86" s="65" t="s">
        <v>4412</v>
      </c>
      <c r="D86" s="66">
        <v>3</v>
      </c>
      <c r="E86" s="67" t="s">
        <v>132</v>
      </c>
      <c r="F86" s="68">
        <v>35</v>
      </c>
      <c r="G86" s="65"/>
      <c r="H86" s="69"/>
      <c r="I86" s="70"/>
      <c r="J86" s="70"/>
      <c r="K86" s="34" t="s">
        <v>65</v>
      </c>
      <c r="L86" s="77">
        <v>86</v>
      </c>
      <c r="M86" s="77"/>
      <c r="N86" s="72"/>
      <c r="O86" s="79" t="s">
        <v>503</v>
      </c>
      <c r="P86" s="81">
        <v>43731.88465277778</v>
      </c>
      <c r="Q86" s="79" t="s">
        <v>536</v>
      </c>
      <c r="R86" s="79"/>
      <c r="S86" s="79"/>
      <c r="T86" s="79"/>
      <c r="U86" s="79"/>
      <c r="V86" s="82" t="s">
        <v>778</v>
      </c>
      <c r="W86" s="81">
        <v>43731.88465277778</v>
      </c>
      <c r="X86" s="82" t="s">
        <v>1009</v>
      </c>
      <c r="Y86" s="79"/>
      <c r="Z86" s="79"/>
      <c r="AA86" s="85" t="s">
        <v>1316</v>
      </c>
      <c r="AB86" s="85" t="s">
        <v>1572</v>
      </c>
      <c r="AC86" s="79" t="b">
        <v>0</v>
      </c>
      <c r="AD86" s="79">
        <v>0</v>
      </c>
      <c r="AE86" s="85" t="s">
        <v>1605</v>
      </c>
      <c r="AF86" s="79" t="b">
        <v>0</v>
      </c>
      <c r="AG86" s="79" t="s">
        <v>1628</v>
      </c>
      <c r="AH86" s="79"/>
      <c r="AI86" s="85" t="s">
        <v>1603</v>
      </c>
      <c r="AJ86" s="79" t="b">
        <v>0</v>
      </c>
      <c r="AK86" s="79">
        <v>0</v>
      </c>
      <c r="AL86" s="85" t="s">
        <v>1603</v>
      </c>
      <c r="AM86" s="79" t="s">
        <v>1638</v>
      </c>
      <c r="AN86" s="79" t="b">
        <v>0</v>
      </c>
      <c r="AO86" s="85" t="s">
        <v>1572</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248</v>
      </c>
      <c r="B87" s="64" t="s">
        <v>444</v>
      </c>
      <c r="C87" s="65" t="s">
        <v>4412</v>
      </c>
      <c r="D87" s="66">
        <v>3</v>
      </c>
      <c r="E87" s="67" t="s">
        <v>132</v>
      </c>
      <c r="F87" s="68">
        <v>35</v>
      </c>
      <c r="G87" s="65"/>
      <c r="H87" s="69"/>
      <c r="I87" s="70"/>
      <c r="J87" s="70"/>
      <c r="K87" s="34" t="s">
        <v>65</v>
      </c>
      <c r="L87" s="77">
        <v>87</v>
      </c>
      <c r="M87" s="77"/>
      <c r="N87" s="72"/>
      <c r="O87" s="79" t="s">
        <v>504</v>
      </c>
      <c r="P87" s="81">
        <v>43731.88465277778</v>
      </c>
      <c r="Q87" s="79" t="s">
        <v>536</v>
      </c>
      <c r="R87" s="79"/>
      <c r="S87" s="79"/>
      <c r="T87" s="79"/>
      <c r="U87" s="79"/>
      <c r="V87" s="82" t="s">
        <v>778</v>
      </c>
      <c r="W87" s="81">
        <v>43731.88465277778</v>
      </c>
      <c r="X87" s="82" t="s">
        <v>1009</v>
      </c>
      <c r="Y87" s="79"/>
      <c r="Z87" s="79"/>
      <c r="AA87" s="85" t="s">
        <v>1316</v>
      </c>
      <c r="AB87" s="85" t="s">
        <v>1572</v>
      </c>
      <c r="AC87" s="79" t="b">
        <v>0</v>
      </c>
      <c r="AD87" s="79">
        <v>0</v>
      </c>
      <c r="AE87" s="85" t="s">
        <v>1605</v>
      </c>
      <c r="AF87" s="79" t="b">
        <v>0</v>
      </c>
      <c r="AG87" s="79" t="s">
        <v>1628</v>
      </c>
      <c r="AH87" s="79"/>
      <c r="AI87" s="85" t="s">
        <v>1603</v>
      </c>
      <c r="AJ87" s="79" t="b">
        <v>0</v>
      </c>
      <c r="AK87" s="79">
        <v>0</v>
      </c>
      <c r="AL87" s="85" t="s">
        <v>1603</v>
      </c>
      <c r="AM87" s="79" t="s">
        <v>1638</v>
      </c>
      <c r="AN87" s="79" t="b">
        <v>0</v>
      </c>
      <c r="AO87" s="85" t="s">
        <v>1572</v>
      </c>
      <c r="AP87" s="79" t="s">
        <v>176</v>
      </c>
      <c r="AQ87" s="79">
        <v>0</v>
      </c>
      <c r="AR87" s="79">
        <v>0</v>
      </c>
      <c r="AS87" s="79"/>
      <c r="AT87" s="79"/>
      <c r="AU87" s="79"/>
      <c r="AV87" s="79"/>
      <c r="AW87" s="79"/>
      <c r="AX87" s="79"/>
      <c r="AY87" s="79"/>
      <c r="AZ87" s="79"/>
      <c r="BA87">
        <v>1</v>
      </c>
      <c r="BB87" s="78" t="str">
        <f>REPLACE(INDEX(GroupVertices[Group],MATCH(Edges[[#This Row],[Vertex 1]],GroupVertices[Vertex],0)),1,1,"")</f>
        <v>4</v>
      </c>
      <c r="BC87" s="78" t="str">
        <f>REPLACE(INDEX(GroupVertices[Group],MATCH(Edges[[#This Row],[Vertex 2]],GroupVertices[Vertex],0)),1,1,"")</f>
        <v>1</v>
      </c>
      <c r="BD87" s="48">
        <v>0</v>
      </c>
      <c r="BE87" s="49">
        <v>0</v>
      </c>
      <c r="BF87" s="48">
        <v>0</v>
      </c>
      <c r="BG87" s="49">
        <v>0</v>
      </c>
      <c r="BH87" s="48">
        <v>0</v>
      </c>
      <c r="BI87" s="49">
        <v>0</v>
      </c>
      <c r="BJ87" s="48">
        <v>13</v>
      </c>
      <c r="BK87" s="49">
        <v>100</v>
      </c>
      <c r="BL87" s="48">
        <v>13</v>
      </c>
    </row>
    <row r="88" spans="1:64" ht="15">
      <c r="A88" s="64" t="s">
        <v>249</v>
      </c>
      <c r="B88" s="64" t="s">
        <v>444</v>
      </c>
      <c r="C88" s="65" t="s">
        <v>4412</v>
      </c>
      <c r="D88" s="66">
        <v>3</v>
      </c>
      <c r="E88" s="67" t="s">
        <v>132</v>
      </c>
      <c r="F88" s="68">
        <v>35</v>
      </c>
      <c r="G88" s="65"/>
      <c r="H88" s="69"/>
      <c r="I88" s="70"/>
      <c r="J88" s="70"/>
      <c r="K88" s="34" t="s">
        <v>65</v>
      </c>
      <c r="L88" s="77">
        <v>88</v>
      </c>
      <c r="M88" s="77"/>
      <c r="N88" s="72"/>
      <c r="O88" s="79" t="s">
        <v>503</v>
      </c>
      <c r="P88" s="81">
        <v>43731.884791666664</v>
      </c>
      <c r="Q88" s="79" t="s">
        <v>534</v>
      </c>
      <c r="R88" s="79"/>
      <c r="S88" s="79"/>
      <c r="T88" s="79"/>
      <c r="U88" s="79"/>
      <c r="V88" s="82" t="s">
        <v>779</v>
      </c>
      <c r="W88" s="81">
        <v>43731.884791666664</v>
      </c>
      <c r="X88" s="82" t="s">
        <v>1010</v>
      </c>
      <c r="Y88" s="79"/>
      <c r="Z88" s="79"/>
      <c r="AA88" s="85" t="s">
        <v>1317</v>
      </c>
      <c r="AB88" s="79"/>
      <c r="AC88" s="79" t="b">
        <v>0</v>
      </c>
      <c r="AD88" s="79">
        <v>0</v>
      </c>
      <c r="AE88" s="85" t="s">
        <v>1603</v>
      </c>
      <c r="AF88" s="79" t="b">
        <v>0</v>
      </c>
      <c r="AG88" s="79" t="s">
        <v>1625</v>
      </c>
      <c r="AH88" s="79"/>
      <c r="AI88" s="85" t="s">
        <v>1603</v>
      </c>
      <c r="AJ88" s="79" t="b">
        <v>0</v>
      </c>
      <c r="AK88" s="79">
        <v>86</v>
      </c>
      <c r="AL88" s="85" t="s">
        <v>1572</v>
      </c>
      <c r="AM88" s="79" t="s">
        <v>1638</v>
      </c>
      <c r="AN88" s="79" t="b">
        <v>0</v>
      </c>
      <c r="AO88" s="85" t="s">
        <v>1572</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1</v>
      </c>
      <c r="BE88" s="49">
        <v>4</v>
      </c>
      <c r="BF88" s="48">
        <v>1</v>
      </c>
      <c r="BG88" s="49">
        <v>4</v>
      </c>
      <c r="BH88" s="48">
        <v>0</v>
      </c>
      <c r="BI88" s="49">
        <v>0</v>
      </c>
      <c r="BJ88" s="48">
        <v>23</v>
      </c>
      <c r="BK88" s="49">
        <v>92</v>
      </c>
      <c r="BL88" s="48">
        <v>25</v>
      </c>
    </row>
    <row r="89" spans="1:64" ht="15">
      <c r="A89" s="64" t="s">
        <v>250</v>
      </c>
      <c r="B89" s="64" t="s">
        <v>444</v>
      </c>
      <c r="C89" s="65" t="s">
        <v>4412</v>
      </c>
      <c r="D89" s="66">
        <v>3</v>
      </c>
      <c r="E89" s="67" t="s">
        <v>132</v>
      </c>
      <c r="F89" s="68">
        <v>35</v>
      </c>
      <c r="G89" s="65"/>
      <c r="H89" s="69"/>
      <c r="I89" s="70"/>
      <c r="J89" s="70"/>
      <c r="K89" s="34" t="s">
        <v>65</v>
      </c>
      <c r="L89" s="77">
        <v>89</v>
      </c>
      <c r="M89" s="77"/>
      <c r="N89" s="72"/>
      <c r="O89" s="79" t="s">
        <v>503</v>
      </c>
      <c r="P89" s="81">
        <v>43731.88483796296</v>
      </c>
      <c r="Q89" s="79" t="s">
        <v>534</v>
      </c>
      <c r="R89" s="79"/>
      <c r="S89" s="79"/>
      <c r="T89" s="79"/>
      <c r="U89" s="79"/>
      <c r="V89" s="82" t="s">
        <v>780</v>
      </c>
      <c r="W89" s="81">
        <v>43731.88483796296</v>
      </c>
      <c r="X89" s="82" t="s">
        <v>1011</v>
      </c>
      <c r="Y89" s="79"/>
      <c r="Z89" s="79"/>
      <c r="AA89" s="85" t="s">
        <v>1318</v>
      </c>
      <c r="AB89" s="79"/>
      <c r="AC89" s="79" t="b">
        <v>0</v>
      </c>
      <c r="AD89" s="79">
        <v>0</v>
      </c>
      <c r="AE89" s="85" t="s">
        <v>1603</v>
      </c>
      <c r="AF89" s="79" t="b">
        <v>0</v>
      </c>
      <c r="AG89" s="79" t="s">
        <v>1625</v>
      </c>
      <c r="AH89" s="79"/>
      <c r="AI89" s="85" t="s">
        <v>1603</v>
      </c>
      <c r="AJ89" s="79" t="b">
        <v>0</v>
      </c>
      <c r="AK89" s="79">
        <v>86</v>
      </c>
      <c r="AL89" s="85" t="s">
        <v>1572</v>
      </c>
      <c r="AM89" s="79" t="s">
        <v>1634</v>
      </c>
      <c r="AN89" s="79" t="b">
        <v>0</v>
      </c>
      <c r="AO89" s="85" t="s">
        <v>1572</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v>1</v>
      </c>
      <c r="BE89" s="49">
        <v>4</v>
      </c>
      <c r="BF89" s="48">
        <v>1</v>
      </c>
      <c r="BG89" s="49">
        <v>4</v>
      </c>
      <c r="BH89" s="48">
        <v>0</v>
      </c>
      <c r="BI89" s="49">
        <v>0</v>
      </c>
      <c r="BJ89" s="48">
        <v>23</v>
      </c>
      <c r="BK89" s="49">
        <v>92</v>
      </c>
      <c r="BL89" s="48">
        <v>25</v>
      </c>
    </row>
    <row r="90" spans="1:64" ht="15">
      <c r="A90" s="64" t="s">
        <v>251</v>
      </c>
      <c r="B90" s="64" t="s">
        <v>444</v>
      </c>
      <c r="C90" s="65" t="s">
        <v>4412</v>
      </c>
      <c r="D90" s="66">
        <v>3</v>
      </c>
      <c r="E90" s="67" t="s">
        <v>132</v>
      </c>
      <c r="F90" s="68">
        <v>35</v>
      </c>
      <c r="G90" s="65"/>
      <c r="H90" s="69"/>
      <c r="I90" s="70"/>
      <c r="J90" s="70"/>
      <c r="K90" s="34" t="s">
        <v>65</v>
      </c>
      <c r="L90" s="77">
        <v>90</v>
      </c>
      <c r="M90" s="77"/>
      <c r="N90" s="72"/>
      <c r="O90" s="79" t="s">
        <v>503</v>
      </c>
      <c r="P90" s="81">
        <v>43731.88523148148</v>
      </c>
      <c r="Q90" s="79" t="s">
        <v>534</v>
      </c>
      <c r="R90" s="79"/>
      <c r="S90" s="79"/>
      <c r="T90" s="79"/>
      <c r="U90" s="79"/>
      <c r="V90" s="82" t="s">
        <v>781</v>
      </c>
      <c r="W90" s="81">
        <v>43731.88523148148</v>
      </c>
      <c r="X90" s="82" t="s">
        <v>1012</v>
      </c>
      <c r="Y90" s="79"/>
      <c r="Z90" s="79"/>
      <c r="AA90" s="85" t="s">
        <v>1319</v>
      </c>
      <c r="AB90" s="79"/>
      <c r="AC90" s="79" t="b">
        <v>0</v>
      </c>
      <c r="AD90" s="79">
        <v>0</v>
      </c>
      <c r="AE90" s="85" t="s">
        <v>1603</v>
      </c>
      <c r="AF90" s="79" t="b">
        <v>0</v>
      </c>
      <c r="AG90" s="79" t="s">
        <v>1625</v>
      </c>
      <c r="AH90" s="79"/>
      <c r="AI90" s="85" t="s">
        <v>1603</v>
      </c>
      <c r="AJ90" s="79" t="b">
        <v>0</v>
      </c>
      <c r="AK90" s="79">
        <v>86</v>
      </c>
      <c r="AL90" s="85" t="s">
        <v>1572</v>
      </c>
      <c r="AM90" s="79" t="s">
        <v>1638</v>
      </c>
      <c r="AN90" s="79" t="b">
        <v>0</v>
      </c>
      <c r="AO90" s="85" t="s">
        <v>1572</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4</v>
      </c>
      <c r="BF90" s="48">
        <v>1</v>
      </c>
      <c r="BG90" s="49">
        <v>4</v>
      </c>
      <c r="BH90" s="48">
        <v>0</v>
      </c>
      <c r="BI90" s="49">
        <v>0</v>
      </c>
      <c r="BJ90" s="48">
        <v>23</v>
      </c>
      <c r="BK90" s="49">
        <v>92</v>
      </c>
      <c r="BL90" s="48">
        <v>25</v>
      </c>
    </row>
    <row r="91" spans="1:64" ht="15">
      <c r="A91" s="64" t="s">
        <v>252</v>
      </c>
      <c r="B91" s="64" t="s">
        <v>444</v>
      </c>
      <c r="C91" s="65" t="s">
        <v>4412</v>
      </c>
      <c r="D91" s="66">
        <v>3</v>
      </c>
      <c r="E91" s="67" t="s">
        <v>132</v>
      </c>
      <c r="F91" s="68">
        <v>35</v>
      </c>
      <c r="G91" s="65"/>
      <c r="H91" s="69"/>
      <c r="I91" s="70"/>
      <c r="J91" s="70"/>
      <c r="K91" s="34" t="s">
        <v>65</v>
      </c>
      <c r="L91" s="77">
        <v>91</v>
      </c>
      <c r="M91" s="77"/>
      <c r="N91" s="72"/>
      <c r="O91" s="79" t="s">
        <v>503</v>
      </c>
      <c r="P91" s="81">
        <v>43731.88570601852</v>
      </c>
      <c r="Q91" s="79" t="s">
        <v>534</v>
      </c>
      <c r="R91" s="79"/>
      <c r="S91" s="79"/>
      <c r="T91" s="79"/>
      <c r="U91" s="79"/>
      <c r="V91" s="82" t="s">
        <v>763</v>
      </c>
      <c r="W91" s="81">
        <v>43731.88570601852</v>
      </c>
      <c r="X91" s="82" t="s">
        <v>1013</v>
      </c>
      <c r="Y91" s="79"/>
      <c r="Z91" s="79"/>
      <c r="AA91" s="85" t="s">
        <v>1320</v>
      </c>
      <c r="AB91" s="79"/>
      <c r="AC91" s="79" t="b">
        <v>0</v>
      </c>
      <c r="AD91" s="79">
        <v>0</v>
      </c>
      <c r="AE91" s="85" t="s">
        <v>1603</v>
      </c>
      <c r="AF91" s="79" t="b">
        <v>0</v>
      </c>
      <c r="AG91" s="79" t="s">
        <v>1625</v>
      </c>
      <c r="AH91" s="79"/>
      <c r="AI91" s="85" t="s">
        <v>1603</v>
      </c>
      <c r="AJ91" s="79" t="b">
        <v>0</v>
      </c>
      <c r="AK91" s="79">
        <v>86</v>
      </c>
      <c r="AL91" s="85" t="s">
        <v>1572</v>
      </c>
      <c r="AM91" s="79" t="s">
        <v>1634</v>
      </c>
      <c r="AN91" s="79" t="b">
        <v>0</v>
      </c>
      <c r="AO91" s="85" t="s">
        <v>1572</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1</v>
      </c>
      <c r="BE91" s="49">
        <v>4</v>
      </c>
      <c r="BF91" s="48">
        <v>1</v>
      </c>
      <c r="BG91" s="49">
        <v>4</v>
      </c>
      <c r="BH91" s="48">
        <v>0</v>
      </c>
      <c r="BI91" s="49">
        <v>0</v>
      </c>
      <c r="BJ91" s="48">
        <v>23</v>
      </c>
      <c r="BK91" s="49">
        <v>92</v>
      </c>
      <c r="BL91" s="48">
        <v>25</v>
      </c>
    </row>
    <row r="92" spans="1:64" ht="15">
      <c r="A92" s="64" t="s">
        <v>253</v>
      </c>
      <c r="B92" s="64" t="s">
        <v>444</v>
      </c>
      <c r="C92" s="65" t="s">
        <v>4412</v>
      </c>
      <c r="D92" s="66">
        <v>3</v>
      </c>
      <c r="E92" s="67" t="s">
        <v>132</v>
      </c>
      <c r="F92" s="68">
        <v>35</v>
      </c>
      <c r="G92" s="65"/>
      <c r="H92" s="69"/>
      <c r="I92" s="70"/>
      <c r="J92" s="70"/>
      <c r="K92" s="34" t="s">
        <v>65</v>
      </c>
      <c r="L92" s="77">
        <v>92</v>
      </c>
      <c r="M92" s="77"/>
      <c r="N92" s="72"/>
      <c r="O92" s="79" t="s">
        <v>503</v>
      </c>
      <c r="P92" s="81">
        <v>43731.88582175926</v>
      </c>
      <c r="Q92" s="79" t="s">
        <v>534</v>
      </c>
      <c r="R92" s="79"/>
      <c r="S92" s="79"/>
      <c r="T92" s="79"/>
      <c r="U92" s="79"/>
      <c r="V92" s="82" t="s">
        <v>782</v>
      </c>
      <c r="W92" s="81">
        <v>43731.88582175926</v>
      </c>
      <c r="X92" s="82" t="s">
        <v>1014</v>
      </c>
      <c r="Y92" s="79"/>
      <c r="Z92" s="79"/>
      <c r="AA92" s="85" t="s">
        <v>1321</v>
      </c>
      <c r="AB92" s="79"/>
      <c r="AC92" s="79" t="b">
        <v>0</v>
      </c>
      <c r="AD92" s="79">
        <v>0</v>
      </c>
      <c r="AE92" s="85" t="s">
        <v>1603</v>
      </c>
      <c r="AF92" s="79" t="b">
        <v>0</v>
      </c>
      <c r="AG92" s="79" t="s">
        <v>1625</v>
      </c>
      <c r="AH92" s="79"/>
      <c r="AI92" s="85" t="s">
        <v>1603</v>
      </c>
      <c r="AJ92" s="79" t="b">
        <v>0</v>
      </c>
      <c r="AK92" s="79">
        <v>86</v>
      </c>
      <c r="AL92" s="85" t="s">
        <v>1572</v>
      </c>
      <c r="AM92" s="79" t="s">
        <v>1638</v>
      </c>
      <c r="AN92" s="79" t="b">
        <v>0</v>
      </c>
      <c r="AO92" s="85" t="s">
        <v>1572</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v>1</v>
      </c>
      <c r="BE92" s="49">
        <v>4</v>
      </c>
      <c r="BF92" s="48">
        <v>1</v>
      </c>
      <c r="BG92" s="49">
        <v>4</v>
      </c>
      <c r="BH92" s="48">
        <v>0</v>
      </c>
      <c r="BI92" s="49">
        <v>0</v>
      </c>
      <c r="BJ92" s="48">
        <v>23</v>
      </c>
      <c r="BK92" s="49">
        <v>92</v>
      </c>
      <c r="BL92" s="48">
        <v>25</v>
      </c>
    </row>
    <row r="93" spans="1:64" ht="15">
      <c r="A93" s="64" t="s">
        <v>254</v>
      </c>
      <c r="B93" s="64" t="s">
        <v>445</v>
      </c>
      <c r="C93" s="65" t="s">
        <v>4412</v>
      </c>
      <c r="D93" s="66">
        <v>3</v>
      </c>
      <c r="E93" s="67" t="s">
        <v>132</v>
      </c>
      <c r="F93" s="68">
        <v>35</v>
      </c>
      <c r="G93" s="65"/>
      <c r="H93" s="69"/>
      <c r="I93" s="70"/>
      <c r="J93" s="70"/>
      <c r="K93" s="34" t="s">
        <v>65</v>
      </c>
      <c r="L93" s="77">
        <v>93</v>
      </c>
      <c r="M93" s="77"/>
      <c r="N93" s="72"/>
      <c r="O93" s="79" t="s">
        <v>503</v>
      </c>
      <c r="P93" s="81">
        <v>43731.88517361111</v>
      </c>
      <c r="Q93" s="79" t="s">
        <v>537</v>
      </c>
      <c r="R93" s="79"/>
      <c r="S93" s="79"/>
      <c r="T93" s="79"/>
      <c r="U93" s="79"/>
      <c r="V93" s="82" t="s">
        <v>783</v>
      </c>
      <c r="W93" s="81">
        <v>43731.88517361111</v>
      </c>
      <c r="X93" s="82" t="s">
        <v>1015</v>
      </c>
      <c r="Y93" s="79"/>
      <c r="Z93" s="79"/>
      <c r="AA93" s="85" t="s">
        <v>1322</v>
      </c>
      <c r="AB93" s="85" t="s">
        <v>1572</v>
      </c>
      <c r="AC93" s="79" t="b">
        <v>0</v>
      </c>
      <c r="AD93" s="79">
        <v>0</v>
      </c>
      <c r="AE93" s="85" t="s">
        <v>1605</v>
      </c>
      <c r="AF93" s="79" t="b">
        <v>0</v>
      </c>
      <c r="AG93" s="79" t="s">
        <v>1625</v>
      </c>
      <c r="AH93" s="79"/>
      <c r="AI93" s="85" t="s">
        <v>1603</v>
      </c>
      <c r="AJ93" s="79" t="b">
        <v>0</v>
      </c>
      <c r="AK93" s="79">
        <v>0</v>
      </c>
      <c r="AL93" s="85" t="s">
        <v>1603</v>
      </c>
      <c r="AM93" s="79" t="s">
        <v>1638</v>
      </c>
      <c r="AN93" s="79" t="b">
        <v>0</v>
      </c>
      <c r="AO93" s="85" t="s">
        <v>1572</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254</v>
      </c>
      <c r="B94" s="64" t="s">
        <v>449</v>
      </c>
      <c r="C94" s="65" t="s">
        <v>4412</v>
      </c>
      <c r="D94" s="66">
        <v>3</v>
      </c>
      <c r="E94" s="67" t="s">
        <v>132</v>
      </c>
      <c r="F94" s="68">
        <v>35</v>
      </c>
      <c r="G94" s="65"/>
      <c r="H94" s="69"/>
      <c r="I94" s="70"/>
      <c r="J94" s="70"/>
      <c r="K94" s="34" t="s">
        <v>65</v>
      </c>
      <c r="L94" s="77">
        <v>94</v>
      </c>
      <c r="M94" s="77"/>
      <c r="N94" s="72"/>
      <c r="O94" s="79" t="s">
        <v>503</v>
      </c>
      <c r="P94" s="81">
        <v>43731.88517361111</v>
      </c>
      <c r="Q94" s="79" t="s">
        <v>537</v>
      </c>
      <c r="R94" s="79"/>
      <c r="S94" s="79"/>
      <c r="T94" s="79"/>
      <c r="U94" s="79"/>
      <c r="V94" s="82" t="s">
        <v>783</v>
      </c>
      <c r="W94" s="81">
        <v>43731.88517361111</v>
      </c>
      <c r="X94" s="82" t="s">
        <v>1015</v>
      </c>
      <c r="Y94" s="79"/>
      <c r="Z94" s="79"/>
      <c r="AA94" s="85" t="s">
        <v>1322</v>
      </c>
      <c r="AB94" s="85" t="s">
        <v>1572</v>
      </c>
      <c r="AC94" s="79" t="b">
        <v>0</v>
      </c>
      <c r="AD94" s="79">
        <v>0</v>
      </c>
      <c r="AE94" s="85" t="s">
        <v>1605</v>
      </c>
      <c r="AF94" s="79" t="b">
        <v>0</v>
      </c>
      <c r="AG94" s="79" t="s">
        <v>1625</v>
      </c>
      <c r="AH94" s="79"/>
      <c r="AI94" s="85" t="s">
        <v>1603</v>
      </c>
      <c r="AJ94" s="79" t="b">
        <v>0</v>
      </c>
      <c r="AK94" s="79">
        <v>0</v>
      </c>
      <c r="AL94" s="85" t="s">
        <v>1603</v>
      </c>
      <c r="AM94" s="79" t="s">
        <v>1638</v>
      </c>
      <c r="AN94" s="79" t="b">
        <v>0</v>
      </c>
      <c r="AO94" s="85" t="s">
        <v>1572</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4</v>
      </c>
      <c r="BD94" s="48"/>
      <c r="BE94" s="49"/>
      <c r="BF94" s="48"/>
      <c r="BG94" s="49"/>
      <c r="BH94" s="48"/>
      <c r="BI94" s="49"/>
      <c r="BJ94" s="48"/>
      <c r="BK94" s="49"/>
      <c r="BL94" s="48"/>
    </row>
    <row r="95" spans="1:64" ht="15">
      <c r="A95" s="64" t="s">
        <v>254</v>
      </c>
      <c r="B95" s="64" t="s">
        <v>444</v>
      </c>
      <c r="C95" s="65" t="s">
        <v>4412</v>
      </c>
      <c r="D95" s="66">
        <v>3</v>
      </c>
      <c r="E95" s="67" t="s">
        <v>132</v>
      </c>
      <c r="F95" s="68">
        <v>35</v>
      </c>
      <c r="G95" s="65"/>
      <c r="H95" s="69"/>
      <c r="I95" s="70"/>
      <c r="J95" s="70"/>
      <c r="K95" s="34" t="s">
        <v>65</v>
      </c>
      <c r="L95" s="77">
        <v>95</v>
      </c>
      <c r="M95" s="77"/>
      <c r="N95" s="72"/>
      <c r="O95" s="79" t="s">
        <v>504</v>
      </c>
      <c r="P95" s="81">
        <v>43731.88517361111</v>
      </c>
      <c r="Q95" s="79" t="s">
        <v>537</v>
      </c>
      <c r="R95" s="79"/>
      <c r="S95" s="79"/>
      <c r="T95" s="79"/>
      <c r="U95" s="79"/>
      <c r="V95" s="82" t="s">
        <v>783</v>
      </c>
      <c r="W95" s="81">
        <v>43731.88517361111</v>
      </c>
      <c r="X95" s="82" t="s">
        <v>1015</v>
      </c>
      <c r="Y95" s="79"/>
      <c r="Z95" s="79"/>
      <c r="AA95" s="85" t="s">
        <v>1322</v>
      </c>
      <c r="AB95" s="85" t="s">
        <v>1572</v>
      </c>
      <c r="AC95" s="79" t="b">
        <v>0</v>
      </c>
      <c r="AD95" s="79">
        <v>0</v>
      </c>
      <c r="AE95" s="85" t="s">
        <v>1605</v>
      </c>
      <c r="AF95" s="79" t="b">
        <v>0</v>
      </c>
      <c r="AG95" s="79" t="s">
        <v>1625</v>
      </c>
      <c r="AH95" s="79"/>
      <c r="AI95" s="85" t="s">
        <v>1603</v>
      </c>
      <c r="AJ95" s="79" t="b">
        <v>0</v>
      </c>
      <c r="AK95" s="79">
        <v>0</v>
      </c>
      <c r="AL95" s="85" t="s">
        <v>1603</v>
      </c>
      <c r="AM95" s="79" t="s">
        <v>1638</v>
      </c>
      <c r="AN95" s="79" t="b">
        <v>0</v>
      </c>
      <c r="AO95" s="85" t="s">
        <v>1572</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1</v>
      </c>
      <c r="BD95" s="48">
        <v>2</v>
      </c>
      <c r="BE95" s="49">
        <v>9.523809523809524</v>
      </c>
      <c r="BF95" s="48">
        <v>2</v>
      </c>
      <c r="BG95" s="49">
        <v>9.523809523809524</v>
      </c>
      <c r="BH95" s="48">
        <v>0</v>
      </c>
      <c r="BI95" s="49">
        <v>0</v>
      </c>
      <c r="BJ95" s="48">
        <v>17</v>
      </c>
      <c r="BK95" s="49">
        <v>80.95238095238095</v>
      </c>
      <c r="BL95" s="48">
        <v>21</v>
      </c>
    </row>
    <row r="96" spans="1:64" ht="15">
      <c r="A96" s="64" t="s">
        <v>255</v>
      </c>
      <c r="B96" s="64" t="s">
        <v>254</v>
      </c>
      <c r="C96" s="65" t="s">
        <v>4412</v>
      </c>
      <c r="D96" s="66">
        <v>3</v>
      </c>
      <c r="E96" s="67" t="s">
        <v>132</v>
      </c>
      <c r="F96" s="68">
        <v>35</v>
      </c>
      <c r="G96" s="65"/>
      <c r="H96" s="69"/>
      <c r="I96" s="70"/>
      <c r="J96" s="70"/>
      <c r="K96" s="34" t="s">
        <v>65</v>
      </c>
      <c r="L96" s="77">
        <v>96</v>
      </c>
      <c r="M96" s="77"/>
      <c r="N96" s="72"/>
      <c r="O96" s="79" t="s">
        <v>504</v>
      </c>
      <c r="P96" s="81">
        <v>43731.88599537037</v>
      </c>
      <c r="Q96" s="79" t="s">
        <v>538</v>
      </c>
      <c r="R96" s="79"/>
      <c r="S96" s="79"/>
      <c r="T96" s="79"/>
      <c r="U96" s="79"/>
      <c r="V96" s="82" t="s">
        <v>784</v>
      </c>
      <c r="W96" s="81">
        <v>43731.88599537037</v>
      </c>
      <c r="X96" s="82" t="s">
        <v>1016</v>
      </c>
      <c r="Y96" s="79"/>
      <c r="Z96" s="79"/>
      <c r="AA96" s="85" t="s">
        <v>1323</v>
      </c>
      <c r="AB96" s="85" t="s">
        <v>1322</v>
      </c>
      <c r="AC96" s="79" t="b">
        <v>0</v>
      </c>
      <c r="AD96" s="79">
        <v>0</v>
      </c>
      <c r="AE96" s="85" t="s">
        <v>1606</v>
      </c>
      <c r="AF96" s="79" t="b">
        <v>0</v>
      </c>
      <c r="AG96" s="79" t="s">
        <v>1625</v>
      </c>
      <c r="AH96" s="79"/>
      <c r="AI96" s="85" t="s">
        <v>1603</v>
      </c>
      <c r="AJ96" s="79" t="b">
        <v>0</v>
      </c>
      <c r="AK96" s="79">
        <v>0</v>
      </c>
      <c r="AL96" s="85" t="s">
        <v>1603</v>
      </c>
      <c r="AM96" s="79" t="s">
        <v>1634</v>
      </c>
      <c r="AN96" s="79" t="b">
        <v>0</v>
      </c>
      <c r="AO96" s="85" t="s">
        <v>1322</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255</v>
      </c>
      <c r="B97" s="64" t="s">
        <v>445</v>
      </c>
      <c r="C97" s="65" t="s">
        <v>4412</v>
      </c>
      <c r="D97" s="66">
        <v>3</v>
      </c>
      <c r="E97" s="67" t="s">
        <v>132</v>
      </c>
      <c r="F97" s="68">
        <v>35</v>
      </c>
      <c r="G97" s="65"/>
      <c r="H97" s="69"/>
      <c r="I97" s="70"/>
      <c r="J97" s="70"/>
      <c r="K97" s="34" t="s">
        <v>65</v>
      </c>
      <c r="L97" s="77">
        <v>97</v>
      </c>
      <c r="M97" s="77"/>
      <c r="N97" s="72"/>
      <c r="O97" s="79" t="s">
        <v>503</v>
      </c>
      <c r="P97" s="81">
        <v>43731.88599537037</v>
      </c>
      <c r="Q97" s="79" t="s">
        <v>538</v>
      </c>
      <c r="R97" s="79"/>
      <c r="S97" s="79"/>
      <c r="T97" s="79"/>
      <c r="U97" s="79"/>
      <c r="V97" s="82" t="s">
        <v>784</v>
      </c>
      <c r="W97" s="81">
        <v>43731.88599537037</v>
      </c>
      <c r="X97" s="82" t="s">
        <v>1016</v>
      </c>
      <c r="Y97" s="79"/>
      <c r="Z97" s="79"/>
      <c r="AA97" s="85" t="s">
        <v>1323</v>
      </c>
      <c r="AB97" s="85" t="s">
        <v>1322</v>
      </c>
      <c r="AC97" s="79" t="b">
        <v>0</v>
      </c>
      <c r="AD97" s="79">
        <v>0</v>
      </c>
      <c r="AE97" s="85" t="s">
        <v>1606</v>
      </c>
      <c r="AF97" s="79" t="b">
        <v>0</v>
      </c>
      <c r="AG97" s="79" t="s">
        <v>1625</v>
      </c>
      <c r="AH97" s="79"/>
      <c r="AI97" s="85" t="s">
        <v>1603</v>
      </c>
      <c r="AJ97" s="79" t="b">
        <v>0</v>
      </c>
      <c r="AK97" s="79">
        <v>0</v>
      </c>
      <c r="AL97" s="85" t="s">
        <v>1603</v>
      </c>
      <c r="AM97" s="79" t="s">
        <v>1634</v>
      </c>
      <c r="AN97" s="79" t="b">
        <v>0</v>
      </c>
      <c r="AO97" s="85" t="s">
        <v>1322</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255</v>
      </c>
      <c r="B98" s="64" t="s">
        <v>449</v>
      </c>
      <c r="C98" s="65" t="s">
        <v>4412</v>
      </c>
      <c r="D98" s="66">
        <v>3</v>
      </c>
      <c r="E98" s="67" t="s">
        <v>132</v>
      </c>
      <c r="F98" s="68">
        <v>35</v>
      </c>
      <c r="G98" s="65"/>
      <c r="H98" s="69"/>
      <c r="I98" s="70"/>
      <c r="J98" s="70"/>
      <c r="K98" s="34" t="s">
        <v>65</v>
      </c>
      <c r="L98" s="77">
        <v>98</v>
      </c>
      <c r="M98" s="77"/>
      <c r="N98" s="72"/>
      <c r="O98" s="79" t="s">
        <v>503</v>
      </c>
      <c r="P98" s="81">
        <v>43731.88599537037</v>
      </c>
      <c r="Q98" s="79" t="s">
        <v>538</v>
      </c>
      <c r="R98" s="79"/>
      <c r="S98" s="79"/>
      <c r="T98" s="79"/>
      <c r="U98" s="79"/>
      <c r="V98" s="82" t="s">
        <v>784</v>
      </c>
      <c r="W98" s="81">
        <v>43731.88599537037</v>
      </c>
      <c r="X98" s="82" t="s">
        <v>1016</v>
      </c>
      <c r="Y98" s="79"/>
      <c r="Z98" s="79"/>
      <c r="AA98" s="85" t="s">
        <v>1323</v>
      </c>
      <c r="AB98" s="85" t="s">
        <v>1322</v>
      </c>
      <c r="AC98" s="79" t="b">
        <v>0</v>
      </c>
      <c r="AD98" s="79">
        <v>0</v>
      </c>
      <c r="AE98" s="85" t="s">
        <v>1606</v>
      </c>
      <c r="AF98" s="79" t="b">
        <v>0</v>
      </c>
      <c r="AG98" s="79" t="s">
        <v>1625</v>
      </c>
      <c r="AH98" s="79"/>
      <c r="AI98" s="85" t="s">
        <v>1603</v>
      </c>
      <c r="AJ98" s="79" t="b">
        <v>0</v>
      </c>
      <c r="AK98" s="79">
        <v>0</v>
      </c>
      <c r="AL98" s="85" t="s">
        <v>1603</v>
      </c>
      <c r="AM98" s="79" t="s">
        <v>1634</v>
      </c>
      <c r="AN98" s="79" t="b">
        <v>0</v>
      </c>
      <c r="AO98" s="85" t="s">
        <v>1322</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4</v>
      </c>
      <c r="BD98" s="48"/>
      <c r="BE98" s="49"/>
      <c r="BF98" s="48"/>
      <c r="BG98" s="49"/>
      <c r="BH98" s="48"/>
      <c r="BI98" s="49"/>
      <c r="BJ98" s="48"/>
      <c r="BK98" s="49"/>
      <c r="BL98" s="48"/>
    </row>
    <row r="99" spans="1:64" ht="15">
      <c r="A99" s="64" t="s">
        <v>255</v>
      </c>
      <c r="B99" s="64" t="s">
        <v>444</v>
      </c>
      <c r="C99" s="65" t="s">
        <v>4412</v>
      </c>
      <c r="D99" s="66">
        <v>3</v>
      </c>
      <c r="E99" s="67" t="s">
        <v>132</v>
      </c>
      <c r="F99" s="68">
        <v>35</v>
      </c>
      <c r="G99" s="65"/>
      <c r="H99" s="69"/>
      <c r="I99" s="70"/>
      <c r="J99" s="70"/>
      <c r="K99" s="34" t="s">
        <v>65</v>
      </c>
      <c r="L99" s="77">
        <v>99</v>
      </c>
      <c r="M99" s="77"/>
      <c r="N99" s="72"/>
      <c r="O99" s="79" t="s">
        <v>503</v>
      </c>
      <c r="P99" s="81">
        <v>43731.88599537037</v>
      </c>
      <c r="Q99" s="79" t="s">
        <v>538</v>
      </c>
      <c r="R99" s="79"/>
      <c r="S99" s="79"/>
      <c r="T99" s="79"/>
      <c r="U99" s="79"/>
      <c r="V99" s="82" t="s">
        <v>784</v>
      </c>
      <c r="W99" s="81">
        <v>43731.88599537037</v>
      </c>
      <c r="X99" s="82" t="s">
        <v>1016</v>
      </c>
      <c r="Y99" s="79"/>
      <c r="Z99" s="79"/>
      <c r="AA99" s="85" t="s">
        <v>1323</v>
      </c>
      <c r="AB99" s="85" t="s">
        <v>1322</v>
      </c>
      <c r="AC99" s="79" t="b">
        <v>0</v>
      </c>
      <c r="AD99" s="79">
        <v>0</v>
      </c>
      <c r="AE99" s="85" t="s">
        <v>1606</v>
      </c>
      <c r="AF99" s="79" t="b">
        <v>0</v>
      </c>
      <c r="AG99" s="79" t="s">
        <v>1625</v>
      </c>
      <c r="AH99" s="79"/>
      <c r="AI99" s="85" t="s">
        <v>1603</v>
      </c>
      <c r="AJ99" s="79" t="b">
        <v>0</v>
      </c>
      <c r="AK99" s="79">
        <v>0</v>
      </c>
      <c r="AL99" s="85" t="s">
        <v>1603</v>
      </c>
      <c r="AM99" s="79" t="s">
        <v>1634</v>
      </c>
      <c r="AN99" s="79" t="b">
        <v>0</v>
      </c>
      <c r="AO99" s="85" t="s">
        <v>1322</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1</v>
      </c>
      <c r="BD99" s="48">
        <v>0</v>
      </c>
      <c r="BE99" s="49">
        <v>0</v>
      </c>
      <c r="BF99" s="48">
        <v>1</v>
      </c>
      <c r="BG99" s="49">
        <v>20</v>
      </c>
      <c r="BH99" s="48">
        <v>0</v>
      </c>
      <c r="BI99" s="49">
        <v>0</v>
      </c>
      <c r="BJ99" s="48">
        <v>4</v>
      </c>
      <c r="BK99" s="49">
        <v>80</v>
      </c>
      <c r="BL99" s="48">
        <v>5</v>
      </c>
    </row>
    <row r="100" spans="1:64" ht="15">
      <c r="A100" s="64" t="s">
        <v>256</v>
      </c>
      <c r="B100" s="64" t="s">
        <v>444</v>
      </c>
      <c r="C100" s="65" t="s">
        <v>4412</v>
      </c>
      <c r="D100" s="66">
        <v>3</v>
      </c>
      <c r="E100" s="67" t="s">
        <v>132</v>
      </c>
      <c r="F100" s="68">
        <v>35</v>
      </c>
      <c r="G100" s="65"/>
      <c r="H100" s="69"/>
      <c r="I100" s="70"/>
      <c r="J100" s="70"/>
      <c r="K100" s="34" t="s">
        <v>65</v>
      </c>
      <c r="L100" s="77">
        <v>100</v>
      </c>
      <c r="M100" s="77"/>
      <c r="N100" s="72"/>
      <c r="O100" s="79" t="s">
        <v>503</v>
      </c>
      <c r="P100" s="81">
        <v>43731.88644675926</v>
      </c>
      <c r="Q100" s="79" t="s">
        <v>534</v>
      </c>
      <c r="R100" s="79"/>
      <c r="S100" s="79"/>
      <c r="T100" s="79"/>
      <c r="U100" s="79"/>
      <c r="V100" s="82" t="s">
        <v>785</v>
      </c>
      <c r="W100" s="81">
        <v>43731.88644675926</v>
      </c>
      <c r="X100" s="82" t="s">
        <v>1017</v>
      </c>
      <c r="Y100" s="79"/>
      <c r="Z100" s="79"/>
      <c r="AA100" s="85" t="s">
        <v>1324</v>
      </c>
      <c r="AB100" s="79"/>
      <c r="AC100" s="79" t="b">
        <v>0</v>
      </c>
      <c r="AD100" s="79">
        <v>0</v>
      </c>
      <c r="AE100" s="85" t="s">
        <v>1603</v>
      </c>
      <c r="AF100" s="79" t="b">
        <v>0</v>
      </c>
      <c r="AG100" s="79" t="s">
        <v>1625</v>
      </c>
      <c r="AH100" s="79"/>
      <c r="AI100" s="85" t="s">
        <v>1603</v>
      </c>
      <c r="AJ100" s="79" t="b">
        <v>0</v>
      </c>
      <c r="AK100" s="79">
        <v>86</v>
      </c>
      <c r="AL100" s="85" t="s">
        <v>1572</v>
      </c>
      <c r="AM100" s="79" t="s">
        <v>1644</v>
      </c>
      <c r="AN100" s="79" t="b">
        <v>0</v>
      </c>
      <c r="AO100" s="85" t="s">
        <v>1572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v>
      </c>
      <c r="BF100" s="48">
        <v>1</v>
      </c>
      <c r="BG100" s="49">
        <v>4</v>
      </c>
      <c r="BH100" s="48">
        <v>0</v>
      </c>
      <c r="BI100" s="49">
        <v>0</v>
      </c>
      <c r="BJ100" s="48">
        <v>23</v>
      </c>
      <c r="BK100" s="49">
        <v>92</v>
      </c>
      <c r="BL100" s="48">
        <v>25</v>
      </c>
    </row>
    <row r="101" spans="1:64" ht="15">
      <c r="A101" s="64" t="s">
        <v>257</v>
      </c>
      <c r="B101" s="64" t="s">
        <v>444</v>
      </c>
      <c r="C101" s="65" t="s">
        <v>4412</v>
      </c>
      <c r="D101" s="66">
        <v>3</v>
      </c>
      <c r="E101" s="67" t="s">
        <v>132</v>
      </c>
      <c r="F101" s="68">
        <v>35</v>
      </c>
      <c r="G101" s="65"/>
      <c r="H101" s="69"/>
      <c r="I101" s="70"/>
      <c r="J101" s="70"/>
      <c r="K101" s="34" t="s">
        <v>65</v>
      </c>
      <c r="L101" s="77">
        <v>101</v>
      </c>
      <c r="M101" s="77"/>
      <c r="N101" s="72"/>
      <c r="O101" s="79" t="s">
        <v>503</v>
      </c>
      <c r="P101" s="81">
        <v>43731.88737268518</v>
      </c>
      <c r="Q101" s="79" t="s">
        <v>534</v>
      </c>
      <c r="R101" s="79"/>
      <c r="S101" s="79"/>
      <c r="T101" s="79"/>
      <c r="U101" s="79"/>
      <c r="V101" s="82" t="s">
        <v>786</v>
      </c>
      <c r="W101" s="81">
        <v>43731.88737268518</v>
      </c>
      <c r="X101" s="82" t="s">
        <v>1018</v>
      </c>
      <c r="Y101" s="79"/>
      <c r="Z101" s="79"/>
      <c r="AA101" s="85" t="s">
        <v>1325</v>
      </c>
      <c r="AB101" s="79"/>
      <c r="AC101" s="79" t="b">
        <v>0</v>
      </c>
      <c r="AD101" s="79">
        <v>0</v>
      </c>
      <c r="AE101" s="85" t="s">
        <v>1603</v>
      </c>
      <c r="AF101" s="79" t="b">
        <v>0</v>
      </c>
      <c r="AG101" s="79" t="s">
        <v>1625</v>
      </c>
      <c r="AH101" s="79"/>
      <c r="AI101" s="85" t="s">
        <v>1603</v>
      </c>
      <c r="AJ101" s="79" t="b">
        <v>0</v>
      </c>
      <c r="AK101" s="79">
        <v>86</v>
      </c>
      <c r="AL101" s="85" t="s">
        <v>1572</v>
      </c>
      <c r="AM101" s="79" t="s">
        <v>1638</v>
      </c>
      <c r="AN101" s="79" t="b">
        <v>0</v>
      </c>
      <c r="AO101" s="85" t="s">
        <v>1572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4</v>
      </c>
      <c r="BF101" s="48">
        <v>1</v>
      </c>
      <c r="BG101" s="49">
        <v>4</v>
      </c>
      <c r="BH101" s="48">
        <v>0</v>
      </c>
      <c r="BI101" s="49">
        <v>0</v>
      </c>
      <c r="BJ101" s="48">
        <v>23</v>
      </c>
      <c r="BK101" s="49">
        <v>92</v>
      </c>
      <c r="BL101" s="48">
        <v>25</v>
      </c>
    </row>
    <row r="102" spans="1:64" ht="15">
      <c r="A102" s="64" t="s">
        <v>258</v>
      </c>
      <c r="B102" s="64" t="s">
        <v>444</v>
      </c>
      <c r="C102" s="65" t="s">
        <v>4412</v>
      </c>
      <c r="D102" s="66">
        <v>3</v>
      </c>
      <c r="E102" s="67" t="s">
        <v>132</v>
      </c>
      <c r="F102" s="68">
        <v>35</v>
      </c>
      <c r="G102" s="65"/>
      <c r="H102" s="69"/>
      <c r="I102" s="70"/>
      <c r="J102" s="70"/>
      <c r="K102" s="34" t="s">
        <v>65</v>
      </c>
      <c r="L102" s="77">
        <v>102</v>
      </c>
      <c r="M102" s="77"/>
      <c r="N102" s="72"/>
      <c r="O102" s="79" t="s">
        <v>503</v>
      </c>
      <c r="P102" s="81">
        <v>43731.88842592593</v>
      </c>
      <c r="Q102" s="79" t="s">
        <v>534</v>
      </c>
      <c r="R102" s="79"/>
      <c r="S102" s="79"/>
      <c r="T102" s="79"/>
      <c r="U102" s="79"/>
      <c r="V102" s="82" t="s">
        <v>787</v>
      </c>
      <c r="W102" s="81">
        <v>43731.88842592593</v>
      </c>
      <c r="X102" s="82" t="s">
        <v>1019</v>
      </c>
      <c r="Y102" s="79"/>
      <c r="Z102" s="79"/>
      <c r="AA102" s="85" t="s">
        <v>1326</v>
      </c>
      <c r="AB102" s="79"/>
      <c r="AC102" s="79" t="b">
        <v>0</v>
      </c>
      <c r="AD102" s="79">
        <v>0</v>
      </c>
      <c r="AE102" s="85" t="s">
        <v>1603</v>
      </c>
      <c r="AF102" s="79" t="b">
        <v>0</v>
      </c>
      <c r="AG102" s="79" t="s">
        <v>1625</v>
      </c>
      <c r="AH102" s="79"/>
      <c r="AI102" s="85" t="s">
        <v>1603</v>
      </c>
      <c r="AJ102" s="79" t="b">
        <v>0</v>
      </c>
      <c r="AK102" s="79">
        <v>86</v>
      </c>
      <c r="AL102" s="85" t="s">
        <v>1572</v>
      </c>
      <c r="AM102" s="79" t="s">
        <v>1638</v>
      </c>
      <c r="AN102" s="79" t="b">
        <v>0</v>
      </c>
      <c r="AO102" s="85" t="s">
        <v>1572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4</v>
      </c>
      <c r="BF102" s="48">
        <v>1</v>
      </c>
      <c r="BG102" s="49">
        <v>4</v>
      </c>
      <c r="BH102" s="48">
        <v>0</v>
      </c>
      <c r="BI102" s="49">
        <v>0</v>
      </c>
      <c r="BJ102" s="48">
        <v>23</v>
      </c>
      <c r="BK102" s="49">
        <v>92</v>
      </c>
      <c r="BL102" s="48">
        <v>25</v>
      </c>
    </row>
    <row r="103" spans="1:64" ht="15">
      <c r="A103" s="64" t="s">
        <v>259</v>
      </c>
      <c r="B103" s="64" t="s">
        <v>444</v>
      </c>
      <c r="C103" s="65" t="s">
        <v>4412</v>
      </c>
      <c r="D103" s="66">
        <v>3</v>
      </c>
      <c r="E103" s="67" t="s">
        <v>132</v>
      </c>
      <c r="F103" s="68">
        <v>35</v>
      </c>
      <c r="G103" s="65"/>
      <c r="H103" s="69"/>
      <c r="I103" s="70"/>
      <c r="J103" s="70"/>
      <c r="K103" s="34" t="s">
        <v>65</v>
      </c>
      <c r="L103" s="77">
        <v>103</v>
      </c>
      <c r="M103" s="77"/>
      <c r="N103" s="72"/>
      <c r="O103" s="79" t="s">
        <v>503</v>
      </c>
      <c r="P103" s="81">
        <v>43731.888703703706</v>
      </c>
      <c r="Q103" s="79" t="s">
        <v>534</v>
      </c>
      <c r="R103" s="79"/>
      <c r="S103" s="79"/>
      <c r="T103" s="79"/>
      <c r="U103" s="79"/>
      <c r="V103" s="82" t="s">
        <v>788</v>
      </c>
      <c r="W103" s="81">
        <v>43731.888703703706</v>
      </c>
      <c r="X103" s="82" t="s">
        <v>1020</v>
      </c>
      <c r="Y103" s="79"/>
      <c r="Z103" s="79"/>
      <c r="AA103" s="85" t="s">
        <v>1327</v>
      </c>
      <c r="AB103" s="79"/>
      <c r="AC103" s="79" t="b">
        <v>0</v>
      </c>
      <c r="AD103" s="79">
        <v>0</v>
      </c>
      <c r="AE103" s="85" t="s">
        <v>1603</v>
      </c>
      <c r="AF103" s="79" t="b">
        <v>0</v>
      </c>
      <c r="AG103" s="79" t="s">
        <v>1625</v>
      </c>
      <c r="AH103" s="79"/>
      <c r="AI103" s="85" t="s">
        <v>1603</v>
      </c>
      <c r="AJ103" s="79" t="b">
        <v>0</v>
      </c>
      <c r="AK103" s="79">
        <v>86</v>
      </c>
      <c r="AL103" s="85" t="s">
        <v>1572</v>
      </c>
      <c r="AM103" s="79" t="s">
        <v>1638</v>
      </c>
      <c r="AN103" s="79" t="b">
        <v>0</v>
      </c>
      <c r="AO103" s="85" t="s">
        <v>1572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4</v>
      </c>
      <c r="BF103" s="48">
        <v>1</v>
      </c>
      <c r="BG103" s="49">
        <v>4</v>
      </c>
      <c r="BH103" s="48">
        <v>0</v>
      </c>
      <c r="BI103" s="49">
        <v>0</v>
      </c>
      <c r="BJ103" s="48">
        <v>23</v>
      </c>
      <c r="BK103" s="49">
        <v>92</v>
      </c>
      <c r="BL103" s="48">
        <v>25</v>
      </c>
    </row>
    <row r="104" spans="1:64" ht="15">
      <c r="A104" s="64" t="s">
        <v>260</v>
      </c>
      <c r="B104" s="64" t="s">
        <v>444</v>
      </c>
      <c r="C104" s="65" t="s">
        <v>4412</v>
      </c>
      <c r="D104" s="66">
        <v>3</v>
      </c>
      <c r="E104" s="67" t="s">
        <v>132</v>
      </c>
      <c r="F104" s="68">
        <v>35</v>
      </c>
      <c r="G104" s="65"/>
      <c r="H104" s="69"/>
      <c r="I104" s="70"/>
      <c r="J104" s="70"/>
      <c r="K104" s="34" t="s">
        <v>65</v>
      </c>
      <c r="L104" s="77">
        <v>104</v>
      </c>
      <c r="M104" s="77"/>
      <c r="N104" s="72"/>
      <c r="O104" s="79" t="s">
        <v>503</v>
      </c>
      <c r="P104" s="81">
        <v>43731.88914351852</v>
      </c>
      <c r="Q104" s="79" t="s">
        <v>534</v>
      </c>
      <c r="R104" s="79"/>
      <c r="S104" s="79"/>
      <c r="T104" s="79"/>
      <c r="U104" s="79"/>
      <c r="V104" s="82" t="s">
        <v>789</v>
      </c>
      <c r="W104" s="81">
        <v>43731.88914351852</v>
      </c>
      <c r="X104" s="82" t="s">
        <v>1021</v>
      </c>
      <c r="Y104" s="79"/>
      <c r="Z104" s="79"/>
      <c r="AA104" s="85" t="s">
        <v>1328</v>
      </c>
      <c r="AB104" s="79"/>
      <c r="AC104" s="79" t="b">
        <v>0</v>
      </c>
      <c r="AD104" s="79">
        <v>0</v>
      </c>
      <c r="AE104" s="85" t="s">
        <v>1603</v>
      </c>
      <c r="AF104" s="79" t="b">
        <v>0</v>
      </c>
      <c r="AG104" s="79" t="s">
        <v>1625</v>
      </c>
      <c r="AH104" s="79"/>
      <c r="AI104" s="85" t="s">
        <v>1603</v>
      </c>
      <c r="AJ104" s="79" t="b">
        <v>0</v>
      </c>
      <c r="AK104" s="79">
        <v>86</v>
      </c>
      <c r="AL104" s="85" t="s">
        <v>1572</v>
      </c>
      <c r="AM104" s="79" t="s">
        <v>1634</v>
      </c>
      <c r="AN104" s="79" t="b">
        <v>0</v>
      </c>
      <c r="AO104" s="85" t="s">
        <v>1572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4</v>
      </c>
      <c r="BF104" s="48">
        <v>1</v>
      </c>
      <c r="BG104" s="49">
        <v>4</v>
      </c>
      <c r="BH104" s="48">
        <v>0</v>
      </c>
      <c r="BI104" s="49">
        <v>0</v>
      </c>
      <c r="BJ104" s="48">
        <v>23</v>
      </c>
      <c r="BK104" s="49">
        <v>92</v>
      </c>
      <c r="BL104" s="48">
        <v>25</v>
      </c>
    </row>
    <row r="105" spans="1:64" ht="15">
      <c r="A105" s="64" t="s">
        <v>261</v>
      </c>
      <c r="B105" s="64" t="s">
        <v>444</v>
      </c>
      <c r="C105" s="65" t="s">
        <v>4412</v>
      </c>
      <c r="D105" s="66">
        <v>3</v>
      </c>
      <c r="E105" s="67" t="s">
        <v>132</v>
      </c>
      <c r="F105" s="68">
        <v>35</v>
      </c>
      <c r="G105" s="65"/>
      <c r="H105" s="69"/>
      <c r="I105" s="70"/>
      <c r="J105" s="70"/>
      <c r="K105" s="34" t="s">
        <v>65</v>
      </c>
      <c r="L105" s="77">
        <v>105</v>
      </c>
      <c r="M105" s="77"/>
      <c r="N105" s="72"/>
      <c r="O105" s="79" t="s">
        <v>503</v>
      </c>
      <c r="P105" s="81">
        <v>43731.892488425925</v>
      </c>
      <c r="Q105" s="79" t="s">
        <v>534</v>
      </c>
      <c r="R105" s="79"/>
      <c r="S105" s="79"/>
      <c r="T105" s="79"/>
      <c r="U105" s="79"/>
      <c r="V105" s="82" t="s">
        <v>790</v>
      </c>
      <c r="W105" s="81">
        <v>43731.892488425925</v>
      </c>
      <c r="X105" s="82" t="s">
        <v>1022</v>
      </c>
      <c r="Y105" s="79"/>
      <c r="Z105" s="79"/>
      <c r="AA105" s="85" t="s">
        <v>1329</v>
      </c>
      <c r="AB105" s="79"/>
      <c r="AC105" s="79" t="b">
        <v>0</v>
      </c>
      <c r="AD105" s="79">
        <v>0</v>
      </c>
      <c r="AE105" s="85" t="s">
        <v>1603</v>
      </c>
      <c r="AF105" s="79" t="b">
        <v>0</v>
      </c>
      <c r="AG105" s="79" t="s">
        <v>1625</v>
      </c>
      <c r="AH105" s="79"/>
      <c r="AI105" s="85" t="s">
        <v>1603</v>
      </c>
      <c r="AJ105" s="79" t="b">
        <v>0</v>
      </c>
      <c r="AK105" s="79">
        <v>86</v>
      </c>
      <c r="AL105" s="85" t="s">
        <v>1572</v>
      </c>
      <c r="AM105" s="79" t="s">
        <v>1638</v>
      </c>
      <c r="AN105" s="79" t="b">
        <v>0</v>
      </c>
      <c r="AO105" s="85" t="s">
        <v>1572</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4</v>
      </c>
      <c r="BF105" s="48">
        <v>1</v>
      </c>
      <c r="BG105" s="49">
        <v>4</v>
      </c>
      <c r="BH105" s="48">
        <v>0</v>
      </c>
      <c r="BI105" s="49">
        <v>0</v>
      </c>
      <c r="BJ105" s="48">
        <v>23</v>
      </c>
      <c r="BK105" s="49">
        <v>92</v>
      </c>
      <c r="BL105" s="48">
        <v>25</v>
      </c>
    </row>
    <row r="106" spans="1:64" ht="15">
      <c r="A106" s="64" t="s">
        <v>262</v>
      </c>
      <c r="B106" s="64" t="s">
        <v>444</v>
      </c>
      <c r="C106" s="65" t="s">
        <v>4412</v>
      </c>
      <c r="D106" s="66">
        <v>3</v>
      </c>
      <c r="E106" s="67" t="s">
        <v>132</v>
      </c>
      <c r="F106" s="68">
        <v>35</v>
      </c>
      <c r="G106" s="65"/>
      <c r="H106" s="69"/>
      <c r="I106" s="70"/>
      <c r="J106" s="70"/>
      <c r="K106" s="34" t="s">
        <v>65</v>
      </c>
      <c r="L106" s="77">
        <v>106</v>
      </c>
      <c r="M106" s="77"/>
      <c r="N106" s="72"/>
      <c r="O106" s="79" t="s">
        <v>503</v>
      </c>
      <c r="P106" s="81">
        <v>43731.893472222226</v>
      </c>
      <c r="Q106" s="79" t="s">
        <v>534</v>
      </c>
      <c r="R106" s="79"/>
      <c r="S106" s="79"/>
      <c r="T106" s="79"/>
      <c r="U106" s="79"/>
      <c r="V106" s="82" t="s">
        <v>791</v>
      </c>
      <c r="W106" s="81">
        <v>43731.893472222226</v>
      </c>
      <c r="X106" s="82" t="s">
        <v>1023</v>
      </c>
      <c r="Y106" s="79"/>
      <c r="Z106" s="79"/>
      <c r="AA106" s="85" t="s">
        <v>1330</v>
      </c>
      <c r="AB106" s="79"/>
      <c r="AC106" s="79" t="b">
        <v>0</v>
      </c>
      <c r="AD106" s="79">
        <v>0</v>
      </c>
      <c r="AE106" s="85" t="s">
        <v>1603</v>
      </c>
      <c r="AF106" s="79" t="b">
        <v>0</v>
      </c>
      <c r="AG106" s="79" t="s">
        <v>1625</v>
      </c>
      <c r="AH106" s="79"/>
      <c r="AI106" s="85" t="s">
        <v>1603</v>
      </c>
      <c r="AJ106" s="79" t="b">
        <v>0</v>
      </c>
      <c r="AK106" s="79">
        <v>86</v>
      </c>
      <c r="AL106" s="85" t="s">
        <v>1572</v>
      </c>
      <c r="AM106" s="79" t="s">
        <v>1638</v>
      </c>
      <c r="AN106" s="79" t="b">
        <v>0</v>
      </c>
      <c r="AO106" s="85" t="s">
        <v>1572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4</v>
      </c>
      <c r="BF106" s="48">
        <v>1</v>
      </c>
      <c r="BG106" s="49">
        <v>4</v>
      </c>
      <c r="BH106" s="48">
        <v>0</v>
      </c>
      <c r="BI106" s="49">
        <v>0</v>
      </c>
      <c r="BJ106" s="48">
        <v>23</v>
      </c>
      <c r="BK106" s="49">
        <v>92</v>
      </c>
      <c r="BL106" s="48">
        <v>25</v>
      </c>
    </row>
    <row r="107" spans="1:64" ht="15">
      <c r="A107" s="64" t="s">
        <v>263</v>
      </c>
      <c r="B107" s="64" t="s">
        <v>444</v>
      </c>
      <c r="C107" s="65" t="s">
        <v>4412</v>
      </c>
      <c r="D107" s="66">
        <v>3</v>
      </c>
      <c r="E107" s="67" t="s">
        <v>132</v>
      </c>
      <c r="F107" s="68">
        <v>35</v>
      </c>
      <c r="G107" s="65"/>
      <c r="H107" s="69"/>
      <c r="I107" s="70"/>
      <c r="J107" s="70"/>
      <c r="K107" s="34" t="s">
        <v>65</v>
      </c>
      <c r="L107" s="77">
        <v>107</v>
      </c>
      <c r="M107" s="77"/>
      <c r="N107" s="72"/>
      <c r="O107" s="79" t="s">
        <v>503</v>
      </c>
      <c r="P107" s="81">
        <v>43731.894537037035</v>
      </c>
      <c r="Q107" s="79" t="s">
        <v>534</v>
      </c>
      <c r="R107" s="79"/>
      <c r="S107" s="79"/>
      <c r="T107" s="79"/>
      <c r="U107" s="79"/>
      <c r="V107" s="82" t="s">
        <v>792</v>
      </c>
      <c r="W107" s="81">
        <v>43731.894537037035</v>
      </c>
      <c r="X107" s="82" t="s">
        <v>1024</v>
      </c>
      <c r="Y107" s="79"/>
      <c r="Z107" s="79"/>
      <c r="AA107" s="85" t="s">
        <v>1331</v>
      </c>
      <c r="AB107" s="79"/>
      <c r="AC107" s="79" t="b">
        <v>0</v>
      </c>
      <c r="AD107" s="79">
        <v>0</v>
      </c>
      <c r="AE107" s="85" t="s">
        <v>1603</v>
      </c>
      <c r="AF107" s="79" t="b">
        <v>0</v>
      </c>
      <c r="AG107" s="79" t="s">
        <v>1625</v>
      </c>
      <c r="AH107" s="79"/>
      <c r="AI107" s="85" t="s">
        <v>1603</v>
      </c>
      <c r="AJ107" s="79" t="b">
        <v>0</v>
      </c>
      <c r="AK107" s="79">
        <v>86</v>
      </c>
      <c r="AL107" s="85" t="s">
        <v>1572</v>
      </c>
      <c r="AM107" s="79" t="s">
        <v>1635</v>
      </c>
      <c r="AN107" s="79" t="b">
        <v>0</v>
      </c>
      <c r="AO107" s="85" t="s">
        <v>1572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1</v>
      </c>
      <c r="BE107" s="49">
        <v>4</v>
      </c>
      <c r="BF107" s="48">
        <v>1</v>
      </c>
      <c r="BG107" s="49">
        <v>4</v>
      </c>
      <c r="BH107" s="48">
        <v>0</v>
      </c>
      <c r="BI107" s="49">
        <v>0</v>
      </c>
      <c r="BJ107" s="48">
        <v>23</v>
      </c>
      <c r="BK107" s="49">
        <v>92</v>
      </c>
      <c r="BL107" s="48">
        <v>25</v>
      </c>
    </row>
    <row r="108" spans="1:64" ht="15">
      <c r="A108" s="64" t="s">
        <v>264</v>
      </c>
      <c r="B108" s="64" t="s">
        <v>444</v>
      </c>
      <c r="C108" s="65" t="s">
        <v>4412</v>
      </c>
      <c r="D108" s="66">
        <v>3</v>
      </c>
      <c r="E108" s="67" t="s">
        <v>132</v>
      </c>
      <c r="F108" s="68">
        <v>35</v>
      </c>
      <c r="G108" s="65"/>
      <c r="H108" s="69"/>
      <c r="I108" s="70"/>
      <c r="J108" s="70"/>
      <c r="K108" s="34" t="s">
        <v>65</v>
      </c>
      <c r="L108" s="77">
        <v>108</v>
      </c>
      <c r="M108" s="77"/>
      <c r="N108" s="72"/>
      <c r="O108" s="79" t="s">
        <v>503</v>
      </c>
      <c r="P108" s="81">
        <v>43731.89498842593</v>
      </c>
      <c r="Q108" s="79" t="s">
        <v>534</v>
      </c>
      <c r="R108" s="79"/>
      <c r="S108" s="79"/>
      <c r="T108" s="79"/>
      <c r="U108" s="79"/>
      <c r="V108" s="82" t="s">
        <v>793</v>
      </c>
      <c r="W108" s="81">
        <v>43731.89498842593</v>
      </c>
      <c r="X108" s="82" t="s">
        <v>1025</v>
      </c>
      <c r="Y108" s="79"/>
      <c r="Z108" s="79"/>
      <c r="AA108" s="85" t="s">
        <v>1332</v>
      </c>
      <c r="AB108" s="79"/>
      <c r="AC108" s="79" t="b">
        <v>0</v>
      </c>
      <c r="AD108" s="79">
        <v>0</v>
      </c>
      <c r="AE108" s="85" t="s">
        <v>1603</v>
      </c>
      <c r="AF108" s="79" t="b">
        <v>0</v>
      </c>
      <c r="AG108" s="79" t="s">
        <v>1625</v>
      </c>
      <c r="AH108" s="79"/>
      <c r="AI108" s="85" t="s">
        <v>1603</v>
      </c>
      <c r="AJ108" s="79" t="b">
        <v>0</v>
      </c>
      <c r="AK108" s="79">
        <v>86</v>
      </c>
      <c r="AL108" s="85" t="s">
        <v>1572</v>
      </c>
      <c r="AM108" s="79" t="s">
        <v>1638</v>
      </c>
      <c r="AN108" s="79" t="b">
        <v>0</v>
      </c>
      <c r="AO108" s="85" t="s">
        <v>1572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4</v>
      </c>
      <c r="BF108" s="48">
        <v>1</v>
      </c>
      <c r="BG108" s="49">
        <v>4</v>
      </c>
      <c r="BH108" s="48">
        <v>0</v>
      </c>
      <c r="BI108" s="49">
        <v>0</v>
      </c>
      <c r="BJ108" s="48">
        <v>23</v>
      </c>
      <c r="BK108" s="49">
        <v>92</v>
      </c>
      <c r="BL108" s="48">
        <v>25</v>
      </c>
    </row>
    <row r="109" spans="1:64" ht="15">
      <c r="A109" s="64" t="s">
        <v>265</v>
      </c>
      <c r="B109" s="64" t="s">
        <v>444</v>
      </c>
      <c r="C109" s="65" t="s">
        <v>4412</v>
      </c>
      <c r="D109" s="66">
        <v>3</v>
      </c>
      <c r="E109" s="67" t="s">
        <v>132</v>
      </c>
      <c r="F109" s="68">
        <v>35</v>
      </c>
      <c r="G109" s="65"/>
      <c r="H109" s="69"/>
      <c r="I109" s="70"/>
      <c r="J109" s="70"/>
      <c r="K109" s="34" t="s">
        <v>65</v>
      </c>
      <c r="L109" s="77">
        <v>109</v>
      </c>
      <c r="M109" s="77"/>
      <c r="N109" s="72"/>
      <c r="O109" s="79" t="s">
        <v>503</v>
      </c>
      <c r="P109" s="81">
        <v>43731.8965625</v>
      </c>
      <c r="Q109" s="79" t="s">
        <v>534</v>
      </c>
      <c r="R109" s="79"/>
      <c r="S109" s="79"/>
      <c r="T109" s="79"/>
      <c r="U109" s="79"/>
      <c r="V109" s="82" t="s">
        <v>794</v>
      </c>
      <c r="W109" s="81">
        <v>43731.8965625</v>
      </c>
      <c r="X109" s="82" t="s">
        <v>1026</v>
      </c>
      <c r="Y109" s="79"/>
      <c r="Z109" s="79"/>
      <c r="AA109" s="85" t="s">
        <v>1333</v>
      </c>
      <c r="AB109" s="79"/>
      <c r="AC109" s="79" t="b">
        <v>0</v>
      </c>
      <c r="AD109" s="79">
        <v>0</v>
      </c>
      <c r="AE109" s="85" t="s">
        <v>1603</v>
      </c>
      <c r="AF109" s="79" t="b">
        <v>0</v>
      </c>
      <c r="AG109" s="79" t="s">
        <v>1625</v>
      </c>
      <c r="AH109" s="79"/>
      <c r="AI109" s="85" t="s">
        <v>1603</v>
      </c>
      <c r="AJ109" s="79" t="b">
        <v>0</v>
      </c>
      <c r="AK109" s="79">
        <v>86</v>
      </c>
      <c r="AL109" s="85" t="s">
        <v>1572</v>
      </c>
      <c r="AM109" s="79" t="s">
        <v>1638</v>
      </c>
      <c r="AN109" s="79" t="b">
        <v>0</v>
      </c>
      <c r="AO109" s="85" t="s">
        <v>1572</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4</v>
      </c>
      <c r="BF109" s="48">
        <v>1</v>
      </c>
      <c r="BG109" s="49">
        <v>4</v>
      </c>
      <c r="BH109" s="48">
        <v>0</v>
      </c>
      <c r="BI109" s="49">
        <v>0</v>
      </c>
      <c r="BJ109" s="48">
        <v>23</v>
      </c>
      <c r="BK109" s="49">
        <v>92</v>
      </c>
      <c r="BL109" s="48">
        <v>25</v>
      </c>
    </row>
    <row r="110" spans="1:64" ht="15">
      <c r="A110" s="64" t="s">
        <v>266</v>
      </c>
      <c r="B110" s="64" t="s">
        <v>444</v>
      </c>
      <c r="C110" s="65" t="s">
        <v>4412</v>
      </c>
      <c r="D110" s="66">
        <v>3</v>
      </c>
      <c r="E110" s="67" t="s">
        <v>132</v>
      </c>
      <c r="F110" s="68">
        <v>35</v>
      </c>
      <c r="G110" s="65"/>
      <c r="H110" s="69"/>
      <c r="I110" s="70"/>
      <c r="J110" s="70"/>
      <c r="K110" s="34" t="s">
        <v>65</v>
      </c>
      <c r="L110" s="77">
        <v>110</v>
      </c>
      <c r="M110" s="77"/>
      <c r="N110" s="72"/>
      <c r="O110" s="79" t="s">
        <v>503</v>
      </c>
      <c r="P110" s="81">
        <v>43731.89677083334</v>
      </c>
      <c r="Q110" s="79" t="s">
        <v>534</v>
      </c>
      <c r="R110" s="79"/>
      <c r="S110" s="79"/>
      <c r="T110" s="79"/>
      <c r="U110" s="79"/>
      <c r="V110" s="82" t="s">
        <v>795</v>
      </c>
      <c r="W110" s="81">
        <v>43731.89677083334</v>
      </c>
      <c r="X110" s="82" t="s">
        <v>1027</v>
      </c>
      <c r="Y110" s="79"/>
      <c r="Z110" s="79"/>
      <c r="AA110" s="85" t="s">
        <v>1334</v>
      </c>
      <c r="AB110" s="79"/>
      <c r="AC110" s="79" t="b">
        <v>0</v>
      </c>
      <c r="AD110" s="79">
        <v>0</v>
      </c>
      <c r="AE110" s="85" t="s">
        <v>1603</v>
      </c>
      <c r="AF110" s="79" t="b">
        <v>0</v>
      </c>
      <c r="AG110" s="79" t="s">
        <v>1625</v>
      </c>
      <c r="AH110" s="79"/>
      <c r="AI110" s="85" t="s">
        <v>1603</v>
      </c>
      <c r="AJ110" s="79" t="b">
        <v>0</v>
      </c>
      <c r="AK110" s="79">
        <v>86</v>
      </c>
      <c r="AL110" s="85" t="s">
        <v>1572</v>
      </c>
      <c r="AM110" s="79" t="s">
        <v>1635</v>
      </c>
      <c r="AN110" s="79" t="b">
        <v>0</v>
      </c>
      <c r="AO110" s="85" t="s">
        <v>1572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4</v>
      </c>
      <c r="BF110" s="48">
        <v>1</v>
      </c>
      <c r="BG110" s="49">
        <v>4</v>
      </c>
      <c r="BH110" s="48">
        <v>0</v>
      </c>
      <c r="BI110" s="49">
        <v>0</v>
      </c>
      <c r="BJ110" s="48">
        <v>23</v>
      </c>
      <c r="BK110" s="49">
        <v>92</v>
      </c>
      <c r="BL110" s="48">
        <v>25</v>
      </c>
    </row>
    <row r="111" spans="1:64" ht="15">
      <c r="A111" s="64" t="s">
        <v>267</v>
      </c>
      <c r="B111" s="64" t="s">
        <v>444</v>
      </c>
      <c r="C111" s="65" t="s">
        <v>4412</v>
      </c>
      <c r="D111" s="66">
        <v>3</v>
      </c>
      <c r="E111" s="67" t="s">
        <v>132</v>
      </c>
      <c r="F111" s="68">
        <v>35</v>
      </c>
      <c r="G111" s="65"/>
      <c r="H111" s="69"/>
      <c r="I111" s="70"/>
      <c r="J111" s="70"/>
      <c r="K111" s="34" t="s">
        <v>65</v>
      </c>
      <c r="L111" s="77">
        <v>111</v>
      </c>
      <c r="M111" s="77"/>
      <c r="N111" s="72"/>
      <c r="O111" s="79" t="s">
        <v>503</v>
      </c>
      <c r="P111" s="81">
        <v>43731.89701388889</v>
      </c>
      <c r="Q111" s="79" t="s">
        <v>534</v>
      </c>
      <c r="R111" s="79"/>
      <c r="S111" s="79"/>
      <c r="T111" s="79"/>
      <c r="U111" s="79"/>
      <c r="V111" s="82" t="s">
        <v>796</v>
      </c>
      <c r="W111" s="81">
        <v>43731.89701388889</v>
      </c>
      <c r="X111" s="82" t="s">
        <v>1028</v>
      </c>
      <c r="Y111" s="79"/>
      <c r="Z111" s="79"/>
      <c r="AA111" s="85" t="s">
        <v>1335</v>
      </c>
      <c r="AB111" s="79"/>
      <c r="AC111" s="79" t="b">
        <v>0</v>
      </c>
      <c r="AD111" s="79">
        <v>0</v>
      </c>
      <c r="AE111" s="85" t="s">
        <v>1603</v>
      </c>
      <c r="AF111" s="79" t="b">
        <v>0</v>
      </c>
      <c r="AG111" s="79" t="s">
        <v>1625</v>
      </c>
      <c r="AH111" s="79"/>
      <c r="AI111" s="85" t="s">
        <v>1603</v>
      </c>
      <c r="AJ111" s="79" t="b">
        <v>0</v>
      </c>
      <c r="AK111" s="79">
        <v>86</v>
      </c>
      <c r="AL111" s="85" t="s">
        <v>1572</v>
      </c>
      <c r="AM111" s="79" t="s">
        <v>1638</v>
      </c>
      <c r="AN111" s="79" t="b">
        <v>0</v>
      </c>
      <c r="AO111" s="85" t="s">
        <v>1572</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4</v>
      </c>
      <c r="BF111" s="48">
        <v>1</v>
      </c>
      <c r="BG111" s="49">
        <v>4</v>
      </c>
      <c r="BH111" s="48">
        <v>0</v>
      </c>
      <c r="BI111" s="49">
        <v>0</v>
      </c>
      <c r="BJ111" s="48">
        <v>23</v>
      </c>
      <c r="BK111" s="49">
        <v>92</v>
      </c>
      <c r="BL111" s="48">
        <v>25</v>
      </c>
    </row>
    <row r="112" spans="1:64" ht="15">
      <c r="A112" s="64" t="s">
        <v>268</v>
      </c>
      <c r="B112" s="64" t="s">
        <v>445</v>
      </c>
      <c r="C112" s="65" t="s">
        <v>4412</v>
      </c>
      <c r="D112" s="66">
        <v>3</v>
      </c>
      <c r="E112" s="67" t="s">
        <v>132</v>
      </c>
      <c r="F112" s="68">
        <v>35</v>
      </c>
      <c r="G112" s="65"/>
      <c r="H112" s="69"/>
      <c r="I112" s="70"/>
      <c r="J112" s="70"/>
      <c r="K112" s="34" t="s">
        <v>65</v>
      </c>
      <c r="L112" s="77">
        <v>112</v>
      </c>
      <c r="M112" s="77"/>
      <c r="N112" s="72"/>
      <c r="O112" s="79" t="s">
        <v>503</v>
      </c>
      <c r="P112" s="81">
        <v>43731.898310185185</v>
      </c>
      <c r="Q112" s="79" t="s">
        <v>539</v>
      </c>
      <c r="R112" s="79"/>
      <c r="S112" s="79"/>
      <c r="T112" s="79"/>
      <c r="U112" s="79"/>
      <c r="V112" s="82" t="s">
        <v>797</v>
      </c>
      <c r="W112" s="81">
        <v>43731.898310185185</v>
      </c>
      <c r="X112" s="82" t="s">
        <v>1029</v>
      </c>
      <c r="Y112" s="79"/>
      <c r="Z112" s="79"/>
      <c r="AA112" s="85" t="s">
        <v>1336</v>
      </c>
      <c r="AB112" s="85" t="s">
        <v>1572</v>
      </c>
      <c r="AC112" s="79" t="b">
        <v>0</v>
      </c>
      <c r="AD112" s="79">
        <v>0</v>
      </c>
      <c r="AE112" s="85" t="s">
        <v>1605</v>
      </c>
      <c r="AF112" s="79" t="b">
        <v>0</v>
      </c>
      <c r="AG112" s="79" t="s">
        <v>1625</v>
      </c>
      <c r="AH112" s="79"/>
      <c r="AI112" s="85" t="s">
        <v>1603</v>
      </c>
      <c r="AJ112" s="79" t="b">
        <v>0</v>
      </c>
      <c r="AK112" s="79">
        <v>0</v>
      </c>
      <c r="AL112" s="85" t="s">
        <v>1603</v>
      </c>
      <c r="AM112" s="79" t="s">
        <v>1638</v>
      </c>
      <c r="AN112" s="79" t="b">
        <v>0</v>
      </c>
      <c r="AO112" s="85" t="s">
        <v>1572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268</v>
      </c>
      <c r="B113" s="64" t="s">
        <v>449</v>
      </c>
      <c r="C113" s="65" t="s">
        <v>4412</v>
      </c>
      <c r="D113" s="66">
        <v>3</v>
      </c>
      <c r="E113" s="67" t="s">
        <v>132</v>
      </c>
      <c r="F113" s="68">
        <v>35</v>
      </c>
      <c r="G113" s="65"/>
      <c r="H113" s="69"/>
      <c r="I113" s="70"/>
      <c r="J113" s="70"/>
      <c r="K113" s="34" t="s">
        <v>65</v>
      </c>
      <c r="L113" s="77">
        <v>113</v>
      </c>
      <c r="M113" s="77"/>
      <c r="N113" s="72"/>
      <c r="O113" s="79" t="s">
        <v>503</v>
      </c>
      <c r="P113" s="81">
        <v>43731.898310185185</v>
      </c>
      <c r="Q113" s="79" t="s">
        <v>539</v>
      </c>
      <c r="R113" s="79"/>
      <c r="S113" s="79"/>
      <c r="T113" s="79"/>
      <c r="U113" s="79"/>
      <c r="V113" s="82" t="s">
        <v>797</v>
      </c>
      <c r="W113" s="81">
        <v>43731.898310185185</v>
      </c>
      <c r="X113" s="82" t="s">
        <v>1029</v>
      </c>
      <c r="Y113" s="79"/>
      <c r="Z113" s="79"/>
      <c r="AA113" s="85" t="s">
        <v>1336</v>
      </c>
      <c r="AB113" s="85" t="s">
        <v>1572</v>
      </c>
      <c r="AC113" s="79" t="b">
        <v>0</v>
      </c>
      <c r="AD113" s="79">
        <v>0</v>
      </c>
      <c r="AE113" s="85" t="s">
        <v>1605</v>
      </c>
      <c r="AF113" s="79" t="b">
        <v>0</v>
      </c>
      <c r="AG113" s="79" t="s">
        <v>1625</v>
      </c>
      <c r="AH113" s="79"/>
      <c r="AI113" s="85" t="s">
        <v>1603</v>
      </c>
      <c r="AJ113" s="79" t="b">
        <v>0</v>
      </c>
      <c r="AK113" s="79">
        <v>0</v>
      </c>
      <c r="AL113" s="85" t="s">
        <v>1603</v>
      </c>
      <c r="AM113" s="79" t="s">
        <v>1638</v>
      </c>
      <c r="AN113" s="79" t="b">
        <v>0</v>
      </c>
      <c r="AO113" s="85" t="s">
        <v>1572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4</v>
      </c>
      <c r="BD113" s="48"/>
      <c r="BE113" s="49"/>
      <c r="BF113" s="48"/>
      <c r="BG113" s="49"/>
      <c r="BH113" s="48"/>
      <c r="BI113" s="49"/>
      <c r="BJ113" s="48"/>
      <c r="BK113" s="49"/>
      <c r="BL113" s="48"/>
    </row>
    <row r="114" spans="1:64" ht="15">
      <c r="A114" s="64" t="s">
        <v>268</v>
      </c>
      <c r="B114" s="64" t="s">
        <v>444</v>
      </c>
      <c r="C114" s="65" t="s">
        <v>4412</v>
      </c>
      <c r="D114" s="66">
        <v>3</v>
      </c>
      <c r="E114" s="67" t="s">
        <v>132</v>
      </c>
      <c r="F114" s="68">
        <v>35</v>
      </c>
      <c r="G114" s="65"/>
      <c r="H114" s="69"/>
      <c r="I114" s="70"/>
      <c r="J114" s="70"/>
      <c r="K114" s="34" t="s">
        <v>65</v>
      </c>
      <c r="L114" s="77">
        <v>114</v>
      </c>
      <c r="M114" s="77"/>
      <c r="N114" s="72"/>
      <c r="O114" s="79" t="s">
        <v>504</v>
      </c>
      <c r="P114" s="81">
        <v>43731.898310185185</v>
      </c>
      <c r="Q114" s="79" t="s">
        <v>539</v>
      </c>
      <c r="R114" s="79"/>
      <c r="S114" s="79"/>
      <c r="T114" s="79"/>
      <c r="U114" s="79"/>
      <c r="V114" s="82" t="s">
        <v>797</v>
      </c>
      <c r="W114" s="81">
        <v>43731.898310185185</v>
      </c>
      <c r="X114" s="82" t="s">
        <v>1029</v>
      </c>
      <c r="Y114" s="79"/>
      <c r="Z114" s="79"/>
      <c r="AA114" s="85" t="s">
        <v>1336</v>
      </c>
      <c r="AB114" s="85" t="s">
        <v>1572</v>
      </c>
      <c r="AC114" s="79" t="b">
        <v>0</v>
      </c>
      <c r="AD114" s="79">
        <v>0</v>
      </c>
      <c r="AE114" s="85" t="s">
        <v>1605</v>
      </c>
      <c r="AF114" s="79" t="b">
        <v>0</v>
      </c>
      <c r="AG114" s="79" t="s">
        <v>1625</v>
      </c>
      <c r="AH114" s="79"/>
      <c r="AI114" s="85" t="s">
        <v>1603</v>
      </c>
      <c r="AJ114" s="79" t="b">
        <v>0</v>
      </c>
      <c r="AK114" s="79">
        <v>0</v>
      </c>
      <c r="AL114" s="85" t="s">
        <v>1603</v>
      </c>
      <c r="AM114" s="79" t="s">
        <v>1638</v>
      </c>
      <c r="AN114" s="79" t="b">
        <v>0</v>
      </c>
      <c r="AO114" s="85" t="s">
        <v>1572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1</v>
      </c>
      <c r="BD114" s="48">
        <v>2</v>
      </c>
      <c r="BE114" s="49">
        <v>3.1746031746031744</v>
      </c>
      <c r="BF114" s="48">
        <v>1</v>
      </c>
      <c r="BG114" s="49">
        <v>1.5873015873015872</v>
      </c>
      <c r="BH114" s="48">
        <v>1</v>
      </c>
      <c r="BI114" s="49">
        <v>1.5873015873015872</v>
      </c>
      <c r="BJ114" s="48">
        <v>60</v>
      </c>
      <c r="BK114" s="49">
        <v>95.23809523809524</v>
      </c>
      <c r="BL114" s="48">
        <v>63</v>
      </c>
    </row>
    <row r="115" spans="1:64" ht="15">
      <c r="A115" s="64" t="s">
        <v>269</v>
      </c>
      <c r="B115" s="64" t="s">
        <v>444</v>
      </c>
      <c r="C115" s="65" t="s">
        <v>4412</v>
      </c>
      <c r="D115" s="66">
        <v>3</v>
      </c>
      <c r="E115" s="67" t="s">
        <v>132</v>
      </c>
      <c r="F115" s="68">
        <v>35</v>
      </c>
      <c r="G115" s="65"/>
      <c r="H115" s="69"/>
      <c r="I115" s="70"/>
      <c r="J115" s="70"/>
      <c r="K115" s="34" t="s">
        <v>65</v>
      </c>
      <c r="L115" s="77">
        <v>115</v>
      </c>
      <c r="M115" s="77"/>
      <c r="N115" s="72"/>
      <c r="O115" s="79" t="s">
        <v>503</v>
      </c>
      <c r="P115" s="81">
        <v>43731.89962962963</v>
      </c>
      <c r="Q115" s="79" t="s">
        <v>534</v>
      </c>
      <c r="R115" s="79"/>
      <c r="S115" s="79"/>
      <c r="T115" s="79"/>
      <c r="U115" s="79"/>
      <c r="V115" s="82" t="s">
        <v>798</v>
      </c>
      <c r="W115" s="81">
        <v>43731.89962962963</v>
      </c>
      <c r="X115" s="82" t="s">
        <v>1030</v>
      </c>
      <c r="Y115" s="79"/>
      <c r="Z115" s="79"/>
      <c r="AA115" s="85" t="s">
        <v>1337</v>
      </c>
      <c r="AB115" s="79"/>
      <c r="AC115" s="79" t="b">
        <v>0</v>
      </c>
      <c r="AD115" s="79">
        <v>0</v>
      </c>
      <c r="AE115" s="85" t="s">
        <v>1603</v>
      </c>
      <c r="AF115" s="79" t="b">
        <v>0</v>
      </c>
      <c r="AG115" s="79" t="s">
        <v>1625</v>
      </c>
      <c r="AH115" s="79"/>
      <c r="AI115" s="85" t="s">
        <v>1603</v>
      </c>
      <c r="AJ115" s="79" t="b">
        <v>0</v>
      </c>
      <c r="AK115" s="79">
        <v>86</v>
      </c>
      <c r="AL115" s="85" t="s">
        <v>1572</v>
      </c>
      <c r="AM115" s="79" t="s">
        <v>1634</v>
      </c>
      <c r="AN115" s="79" t="b">
        <v>0</v>
      </c>
      <c r="AO115" s="85" t="s">
        <v>1572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1</v>
      </c>
      <c r="BE115" s="49">
        <v>4</v>
      </c>
      <c r="BF115" s="48">
        <v>1</v>
      </c>
      <c r="BG115" s="49">
        <v>4</v>
      </c>
      <c r="BH115" s="48">
        <v>0</v>
      </c>
      <c r="BI115" s="49">
        <v>0</v>
      </c>
      <c r="BJ115" s="48">
        <v>23</v>
      </c>
      <c r="BK115" s="49">
        <v>92</v>
      </c>
      <c r="BL115" s="48">
        <v>25</v>
      </c>
    </row>
    <row r="116" spans="1:64" ht="15">
      <c r="A116" s="64" t="s">
        <v>270</v>
      </c>
      <c r="B116" s="64" t="s">
        <v>444</v>
      </c>
      <c r="C116" s="65" t="s">
        <v>4412</v>
      </c>
      <c r="D116" s="66">
        <v>3</v>
      </c>
      <c r="E116" s="67" t="s">
        <v>132</v>
      </c>
      <c r="F116" s="68">
        <v>35</v>
      </c>
      <c r="G116" s="65"/>
      <c r="H116" s="69"/>
      <c r="I116" s="70"/>
      <c r="J116" s="70"/>
      <c r="K116" s="34" t="s">
        <v>65</v>
      </c>
      <c r="L116" s="77">
        <v>116</v>
      </c>
      <c r="M116" s="77"/>
      <c r="N116" s="72"/>
      <c r="O116" s="79" t="s">
        <v>503</v>
      </c>
      <c r="P116" s="81">
        <v>43731.90002314815</v>
      </c>
      <c r="Q116" s="79" t="s">
        <v>534</v>
      </c>
      <c r="R116" s="79"/>
      <c r="S116" s="79"/>
      <c r="T116" s="79"/>
      <c r="U116" s="79"/>
      <c r="V116" s="82" t="s">
        <v>799</v>
      </c>
      <c r="W116" s="81">
        <v>43731.90002314815</v>
      </c>
      <c r="X116" s="82" t="s">
        <v>1031</v>
      </c>
      <c r="Y116" s="79"/>
      <c r="Z116" s="79"/>
      <c r="AA116" s="85" t="s">
        <v>1338</v>
      </c>
      <c r="AB116" s="79"/>
      <c r="AC116" s="79" t="b">
        <v>0</v>
      </c>
      <c r="AD116" s="79">
        <v>0</v>
      </c>
      <c r="AE116" s="85" t="s">
        <v>1603</v>
      </c>
      <c r="AF116" s="79" t="b">
        <v>0</v>
      </c>
      <c r="AG116" s="79" t="s">
        <v>1625</v>
      </c>
      <c r="AH116" s="79"/>
      <c r="AI116" s="85" t="s">
        <v>1603</v>
      </c>
      <c r="AJ116" s="79" t="b">
        <v>0</v>
      </c>
      <c r="AK116" s="79">
        <v>86</v>
      </c>
      <c r="AL116" s="85" t="s">
        <v>1572</v>
      </c>
      <c r="AM116" s="79" t="s">
        <v>1638</v>
      </c>
      <c r="AN116" s="79" t="b">
        <v>0</v>
      </c>
      <c r="AO116" s="85" t="s">
        <v>1572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4</v>
      </c>
      <c r="BF116" s="48">
        <v>1</v>
      </c>
      <c r="BG116" s="49">
        <v>4</v>
      </c>
      <c r="BH116" s="48">
        <v>0</v>
      </c>
      <c r="BI116" s="49">
        <v>0</v>
      </c>
      <c r="BJ116" s="48">
        <v>23</v>
      </c>
      <c r="BK116" s="49">
        <v>92</v>
      </c>
      <c r="BL116" s="48">
        <v>25</v>
      </c>
    </row>
    <row r="117" spans="1:64" ht="15">
      <c r="A117" s="64" t="s">
        <v>271</v>
      </c>
      <c r="B117" s="64" t="s">
        <v>444</v>
      </c>
      <c r="C117" s="65" t="s">
        <v>4412</v>
      </c>
      <c r="D117" s="66">
        <v>3</v>
      </c>
      <c r="E117" s="67" t="s">
        <v>132</v>
      </c>
      <c r="F117" s="68">
        <v>35</v>
      </c>
      <c r="G117" s="65"/>
      <c r="H117" s="69"/>
      <c r="I117" s="70"/>
      <c r="J117" s="70"/>
      <c r="K117" s="34" t="s">
        <v>65</v>
      </c>
      <c r="L117" s="77">
        <v>117</v>
      </c>
      <c r="M117" s="77"/>
      <c r="N117" s="72"/>
      <c r="O117" s="79" t="s">
        <v>503</v>
      </c>
      <c r="P117" s="81">
        <v>43731.902349537035</v>
      </c>
      <c r="Q117" s="79" t="s">
        <v>534</v>
      </c>
      <c r="R117" s="79"/>
      <c r="S117" s="79"/>
      <c r="T117" s="79"/>
      <c r="U117" s="79"/>
      <c r="V117" s="82" t="s">
        <v>800</v>
      </c>
      <c r="W117" s="81">
        <v>43731.902349537035</v>
      </c>
      <c r="X117" s="82" t="s">
        <v>1032</v>
      </c>
      <c r="Y117" s="79"/>
      <c r="Z117" s="79"/>
      <c r="AA117" s="85" t="s">
        <v>1339</v>
      </c>
      <c r="AB117" s="79"/>
      <c r="AC117" s="79" t="b">
        <v>0</v>
      </c>
      <c r="AD117" s="79">
        <v>0</v>
      </c>
      <c r="AE117" s="85" t="s">
        <v>1603</v>
      </c>
      <c r="AF117" s="79" t="b">
        <v>0</v>
      </c>
      <c r="AG117" s="79" t="s">
        <v>1625</v>
      </c>
      <c r="AH117" s="79"/>
      <c r="AI117" s="85" t="s">
        <v>1603</v>
      </c>
      <c r="AJ117" s="79" t="b">
        <v>0</v>
      </c>
      <c r="AK117" s="79">
        <v>86</v>
      </c>
      <c r="AL117" s="85" t="s">
        <v>1572</v>
      </c>
      <c r="AM117" s="79" t="s">
        <v>1634</v>
      </c>
      <c r="AN117" s="79" t="b">
        <v>0</v>
      </c>
      <c r="AO117" s="85" t="s">
        <v>1572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4</v>
      </c>
      <c r="BF117" s="48">
        <v>1</v>
      </c>
      <c r="BG117" s="49">
        <v>4</v>
      </c>
      <c r="BH117" s="48">
        <v>0</v>
      </c>
      <c r="BI117" s="49">
        <v>0</v>
      </c>
      <c r="BJ117" s="48">
        <v>23</v>
      </c>
      <c r="BK117" s="49">
        <v>92</v>
      </c>
      <c r="BL117" s="48">
        <v>25</v>
      </c>
    </row>
    <row r="118" spans="1:64" ht="15">
      <c r="A118" s="64" t="s">
        <v>272</v>
      </c>
      <c r="B118" s="64" t="s">
        <v>444</v>
      </c>
      <c r="C118" s="65" t="s">
        <v>4412</v>
      </c>
      <c r="D118" s="66">
        <v>3</v>
      </c>
      <c r="E118" s="67" t="s">
        <v>132</v>
      </c>
      <c r="F118" s="68">
        <v>35</v>
      </c>
      <c r="G118" s="65"/>
      <c r="H118" s="69"/>
      <c r="I118" s="70"/>
      <c r="J118" s="70"/>
      <c r="K118" s="34" t="s">
        <v>65</v>
      </c>
      <c r="L118" s="77">
        <v>118</v>
      </c>
      <c r="M118" s="77"/>
      <c r="N118" s="72"/>
      <c r="O118" s="79" t="s">
        <v>503</v>
      </c>
      <c r="P118" s="81">
        <v>43731.90251157407</v>
      </c>
      <c r="Q118" s="79" t="s">
        <v>534</v>
      </c>
      <c r="R118" s="79"/>
      <c r="S118" s="79"/>
      <c r="T118" s="79"/>
      <c r="U118" s="79"/>
      <c r="V118" s="82" t="s">
        <v>801</v>
      </c>
      <c r="W118" s="81">
        <v>43731.90251157407</v>
      </c>
      <c r="X118" s="82" t="s">
        <v>1033</v>
      </c>
      <c r="Y118" s="79"/>
      <c r="Z118" s="79"/>
      <c r="AA118" s="85" t="s">
        <v>1340</v>
      </c>
      <c r="AB118" s="79"/>
      <c r="AC118" s="79" t="b">
        <v>0</v>
      </c>
      <c r="AD118" s="79">
        <v>0</v>
      </c>
      <c r="AE118" s="85" t="s">
        <v>1603</v>
      </c>
      <c r="AF118" s="79" t="b">
        <v>0</v>
      </c>
      <c r="AG118" s="79" t="s">
        <v>1625</v>
      </c>
      <c r="AH118" s="79"/>
      <c r="AI118" s="85" t="s">
        <v>1603</v>
      </c>
      <c r="AJ118" s="79" t="b">
        <v>0</v>
      </c>
      <c r="AK118" s="79">
        <v>86</v>
      </c>
      <c r="AL118" s="85" t="s">
        <v>1572</v>
      </c>
      <c r="AM118" s="79" t="s">
        <v>1634</v>
      </c>
      <c r="AN118" s="79" t="b">
        <v>0</v>
      </c>
      <c r="AO118" s="85" t="s">
        <v>1572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1</v>
      </c>
      <c r="BE118" s="49">
        <v>4</v>
      </c>
      <c r="BF118" s="48">
        <v>1</v>
      </c>
      <c r="BG118" s="49">
        <v>4</v>
      </c>
      <c r="BH118" s="48">
        <v>0</v>
      </c>
      <c r="BI118" s="49">
        <v>0</v>
      </c>
      <c r="BJ118" s="48">
        <v>23</v>
      </c>
      <c r="BK118" s="49">
        <v>92</v>
      </c>
      <c r="BL118" s="48">
        <v>25</v>
      </c>
    </row>
    <row r="119" spans="1:64" ht="15">
      <c r="A119" s="64" t="s">
        <v>273</v>
      </c>
      <c r="B119" s="64" t="s">
        <v>444</v>
      </c>
      <c r="C119" s="65" t="s">
        <v>4412</v>
      </c>
      <c r="D119" s="66">
        <v>3</v>
      </c>
      <c r="E119" s="67" t="s">
        <v>132</v>
      </c>
      <c r="F119" s="68">
        <v>35</v>
      </c>
      <c r="G119" s="65"/>
      <c r="H119" s="69"/>
      <c r="I119" s="70"/>
      <c r="J119" s="70"/>
      <c r="K119" s="34" t="s">
        <v>65</v>
      </c>
      <c r="L119" s="77">
        <v>119</v>
      </c>
      <c r="M119" s="77"/>
      <c r="N119" s="72"/>
      <c r="O119" s="79" t="s">
        <v>503</v>
      </c>
      <c r="P119" s="81">
        <v>43731.903819444444</v>
      </c>
      <c r="Q119" s="79" t="s">
        <v>534</v>
      </c>
      <c r="R119" s="79"/>
      <c r="S119" s="79"/>
      <c r="T119" s="79"/>
      <c r="U119" s="79"/>
      <c r="V119" s="82" t="s">
        <v>802</v>
      </c>
      <c r="W119" s="81">
        <v>43731.903819444444</v>
      </c>
      <c r="X119" s="82" t="s">
        <v>1034</v>
      </c>
      <c r="Y119" s="79"/>
      <c r="Z119" s="79"/>
      <c r="AA119" s="85" t="s">
        <v>1341</v>
      </c>
      <c r="AB119" s="79"/>
      <c r="AC119" s="79" t="b">
        <v>0</v>
      </c>
      <c r="AD119" s="79">
        <v>0</v>
      </c>
      <c r="AE119" s="85" t="s">
        <v>1603</v>
      </c>
      <c r="AF119" s="79" t="b">
        <v>0</v>
      </c>
      <c r="AG119" s="79" t="s">
        <v>1625</v>
      </c>
      <c r="AH119" s="79"/>
      <c r="AI119" s="85" t="s">
        <v>1603</v>
      </c>
      <c r="AJ119" s="79" t="b">
        <v>0</v>
      </c>
      <c r="AK119" s="79">
        <v>86</v>
      </c>
      <c r="AL119" s="85" t="s">
        <v>1572</v>
      </c>
      <c r="AM119" s="79" t="s">
        <v>1634</v>
      </c>
      <c r="AN119" s="79" t="b">
        <v>0</v>
      </c>
      <c r="AO119" s="85" t="s">
        <v>1572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4</v>
      </c>
      <c r="BF119" s="48">
        <v>1</v>
      </c>
      <c r="BG119" s="49">
        <v>4</v>
      </c>
      <c r="BH119" s="48">
        <v>0</v>
      </c>
      <c r="BI119" s="49">
        <v>0</v>
      </c>
      <c r="BJ119" s="48">
        <v>23</v>
      </c>
      <c r="BK119" s="49">
        <v>92</v>
      </c>
      <c r="BL119" s="48">
        <v>25</v>
      </c>
    </row>
    <row r="120" spans="1:64" ht="15">
      <c r="A120" s="64" t="s">
        <v>274</v>
      </c>
      <c r="B120" s="64" t="s">
        <v>444</v>
      </c>
      <c r="C120" s="65" t="s">
        <v>4412</v>
      </c>
      <c r="D120" s="66">
        <v>3</v>
      </c>
      <c r="E120" s="67" t="s">
        <v>132</v>
      </c>
      <c r="F120" s="68">
        <v>35</v>
      </c>
      <c r="G120" s="65"/>
      <c r="H120" s="69"/>
      <c r="I120" s="70"/>
      <c r="J120" s="70"/>
      <c r="K120" s="34" t="s">
        <v>65</v>
      </c>
      <c r="L120" s="77">
        <v>120</v>
      </c>
      <c r="M120" s="77"/>
      <c r="N120" s="72"/>
      <c r="O120" s="79" t="s">
        <v>503</v>
      </c>
      <c r="P120" s="81">
        <v>43731.904282407406</v>
      </c>
      <c r="Q120" s="79" t="s">
        <v>534</v>
      </c>
      <c r="R120" s="79"/>
      <c r="S120" s="79"/>
      <c r="T120" s="79"/>
      <c r="U120" s="79"/>
      <c r="V120" s="82" t="s">
        <v>803</v>
      </c>
      <c r="W120" s="81">
        <v>43731.904282407406</v>
      </c>
      <c r="X120" s="82" t="s">
        <v>1035</v>
      </c>
      <c r="Y120" s="79"/>
      <c r="Z120" s="79"/>
      <c r="AA120" s="85" t="s">
        <v>1342</v>
      </c>
      <c r="AB120" s="79"/>
      <c r="AC120" s="79" t="b">
        <v>0</v>
      </c>
      <c r="AD120" s="79">
        <v>0</v>
      </c>
      <c r="AE120" s="85" t="s">
        <v>1603</v>
      </c>
      <c r="AF120" s="79" t="b">
        <v>0</v>
      </c>
      <c r="AG120" s="79" t="s">
        <v>1625</v>
      </c>
      <c r="AH120" s="79"/>
      <c r="AI120" s="85" t="s">
        <v>1603</v>
      </c>
      <c r="AJ120" s="79" t="b">
        <v>0</v>
      </c>
      <c r="AK120" s="79">
        <v>86</v>
      </c>
      <c r="AL120" s="85" t="s">
        <v>1572</v>
      </c>
      <c r="AM120" s="79" t="s">
        <v>1638</v>
      </c>
      <c r="AN120" s="79" t="b">
        <v>0</v>
      </c>
      <c r="AO120" s="85" t="s">
        <v>1572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4</v>
      </c>
      <c r="BF120" s="48">
        <v>1</v>
      </c>
      <c r="BG120" s="49">
        <v>4</v>
      </c>
      <c r="BH120" s="48">
        <v>0</v>
      </c>
      <c r="BI120" s="49">
        <v>0</v>
      </c>
      <c r="BJ120" s="48">
        <v>23</v>
      </c>
      <c r="BK120" s="49">
        <v>92</v>
      </c>
      <c r="BL120" s="48">
        <v>25</v>
      </c>
    </row>
    <row r="121" spans="1:64" ht="15">
      <c r="A121" s="64" t="s">
        <v>275</v>
      </c>
      <c r="B121" s="64" t="s">
        <v>444</v>
      </c>
      <c r="C121" s="65" t="s">
        <v>4412</v>
      </c>
      <c r="D121" s="66">
        <v>3</v>
      </c>
      <c r="E121" s="67" t="s">
        <v>132</v>
      </c>
      <c r="F121" s="68">
        <v>35</v>
      </c>
      <c r="G121" s="65"/>
      <c r="H121" s="69"/>
      <c r="I121" s="70"/>
      <c r="J121" s="70"/>
      <c r="K121" s="34" t="s">
        <v>65</v>
      </c>
      <c r="L121" s="77">
        <v>121</v>
      </c>
      <c r="M121" s="77"/>
      <c r="N121" s="72"/>
      <c r="O121" s="79" t="s">
        <v>503</v>
      </c>
      <c r="P121" s="81">
        <v>43731.90725694445</v>
      </c>
      <c r="Q121" s="79" t="s">
        <v>534</v>
      </c>
      <c r="R121" s="79"/>
      <c r="S121" s="79"/>
      <c r="T121" s="79"/>
      <c r="U121" s="79"/>
      <c r="V121" s="82" t="s">
        <v>804</v>
      </c>
      <c r="W121" s="81">
        <v>43731.90725694445</v>
      </c>
      <c r="X121" s="82" t="s">
        <v>1036</v>
      </c>
      <c r="Y121" s="79"/>
      <c r="Z121" s="79"/>
      <c r="AA121" s="85" t="s">
        <v>1343</v>
      </c>
      <c r="AB121" s="79"/>
      <c r="AC121" s="79" t="b">
        <v>0</v>
      </c>
      <c r="AD121" s="79">
        <v>0</v>
      </c>
      <c r="AE121" s="85" t="s">
        <v>1603</v>
      </c>
      <c r="AF121" s="79" t="b">
        <v>0</v>
      </c>
      <c r="AG121" s="79" t="s">
        <v>1625</v>
      </c>
      <c r="AH121" s="79"/>
      <c r="AI121" s="85" t="s">
        <v>1603</v>
      </c>
      <c r="AJ121" s="79" t="b">
        <v>0</v>
      </c>
      <c r="AK121" s="79">
        <v>86</v>
      </c>
      <c r="AL121" s="85" t="s">
        <v>1572</v>
      </c>
      <c r="AM121" s="79" t="s">
        <v>1635</v>
      </c>
      <c r="AN121" s="79" t="b">
        <v>0</v>
      </c>
      <c r="AO121" s="85" t="s">
        <v>1572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4</v>
      </c>
      <c r="BF121" s="48">
        <v>1</v>
      </c>
      <c r="BG121" s="49">
        <v>4</v>
      </c>
      <c r="BH121" s="48">
        <v>0</v>
      </c>
      <c r="BI121" s="49">
        <v>0</v>
      </c>
      <c r="BJ121" s="48">
        <v>23</v>
      </c>
      <c r="BK121" s="49">
        <v>92</v>
      </c>
      <c r="BL121" s="48">
        <v>25</v>
      </c>
    </row>
    <row r="122" spans="1:64" ht="15">
      <c r="A122" s="64" t="s">
        <v>276</v>
      </c>
      <c r="B122" s="64" t="s">
        <v>444</v>
      </c>
      <c r="C122" s="65" t="s">
        <v>4412</v>
      </c>
      <c r="D122" s="66">
        <v>3</v>
      </c>
      <c r="E122" s="67" t="s">
        <v>132</v>
      </c>
      <c r="F122" s="68">
        <v>35</v>
      </c>
      <c r="G122" s="65"/>
      <c r="H122" s="69"/>
      <c r="I122" s="70"/>
      <c r="J122" s="70"/>
      <c r="K122" s="34" t="s">
        <v>65</v>
      </c>
      <c r="L122" s="77">
        <v>122</v>
      </c>
      <c r="M122" s="77"/>
      <c r="N122" s="72"/>
      <c r="O122" s="79" t="s">
        <v>503</v>
      </c>
      <c r="P122" s="81">
        <v>43731.90789351852</v>
      </c>
      <c r="Q122" s="79" t="s">
        <v>534</v>
      </c>
      <c r="R122" s="79"/>
      <c r="S122" s="79"/>
      <c r="T122" s="79"/>
      <c r="U122" s="79"/>
      <c r="V122" s="82" t="s">
        <v>805</v>
      </c>
      <c r="W122" s="81">
        <v>43731.90789351852</v>
      </c>
      <c r="X122" s="82" t="s">
        <v>1037</v>
      </c>
      <c r="Y122" s="79"/>
      <c r="Z122" s="79"/>
      <c r="AA122" s="85" t="s">
        <v>1344</v>
      </c>
      <c r="AB122" s="79"/>
      <c r="AC122" s="79" t="b">
        <v>0</v>
      </c>
      <c r="AD122" s="79">
        <v>0</v>
      </c>
      <c r="AE122" s="85" t="s">
        <v>1603</v>
      </c>
      <c r="AF122" s="79" t="b">
        <v>0</v>
      </c>
      <c r="AG122" s="79" t="s">
        <v>1625</v>
      </c>
      <c r="AH122" s="79"/>
      <c r="AI122" s="85" t="s">
        <v>1603</v>
      </c>
      <c r="AJ122" s="79" t="b">
        <v>0</v>
      </c>
      <c r="AK122" s="79">
        <v>86</v>
      </c>
      <c r="AL122" s="85" t="s">
        <v>1572</v>
      </c>
      <c r="AM122" s="79" t="s">
        <v>1634</v>
      </c>
      <c r="AN122" s="79" t="b">
        <v>0</v>
      </c>
      <c r="AO122" s="85" t="s">
        <v>1572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v>1</v>
      </c>
      <c r="BE122" s="49">
        <v>4</v>
      </c>
      <c r="BF122" s="48">
        <v>1</v>
      </c>
      <c r="BG122" s="49">
        <v>4</v>
      </c>
      <c r="BH122" s="48">
        <v>0</v>
      </c>
      <c r="BI122" s="49">
        <v>0</v>
      </c>
      <c r="BJ122" s="48">
        <v>23</v>
      </c>
      <c r="BK122" s="49">
        <v>92</v>
      </c>
      <c r="BL122" s="48">
        <v>25</v>
      </c>
    </row>
    <row r="123" spans="1:64" ht="15">
      <c r="A123" s="64" t="s">
        <v>277</v>
      </c>
      <c r="B123" s="64" t="s">
        <v>444</v>
      </c>
      <c r="C123" s="65" t="s">
        <v>4412</v>
      </c>
      <c r="D123" s="66">
        <v>3</v>
      </c>
      <c r="E123" s="67" t="s">
        <v>132</v>
      </c>
      <c r="F123" s="68">
        <v>35</v>
      </c>
      <c r="G123" s="65"/>
      <c r="H123" s="69"/>
      <c r="I123" s="70"/>
      <c r="J123" s="70"/>
      <c r="K123" s="34" t="s">
        <v>65</v>
      </c>
      <c r="L123" s="77">
        <v>123</v>
      </c>
      <c r="M123" s="77"/>
      <c r="N123" s="72"/>
      <c r="O123" s="79" t="s">
        <v>503</v>
      </c>
      <c r="P123" s="81">
        <v>43731.90795138889</v>
      </c>
      <c r="Q123" s="79" t="s">
        <v>534</v>
      </c>
      <c r="R123" s="79"/>
      <c r="S123" s="79"/>
      <c r="T123" s="79"/>
      <c r="U123" s="79"/>
      <c r="V123" s="82" t="s">
        <v>806</v>
      </c>
      <c r="W123" s="81">
        <v>43731.90795138889</v>
      </c>
      <c r="X123" s="82" t="s">
        <v>1038</v>
      </c>
      <c r="Y123" s="79"/>
      <c r="Z123" s="79"/>
      <c r="AA123" s="85" t="s">
        <v>1345</v>
      </c>
      <c r="AB123" s="79"/>
      <c r="AC123" s="79" t="b">
        <v>0</v>
      </c>
      <c r="AD123" s="79">
        <v>0</v>
      </c>
      <c r="AE123" s="85" t="s">
        <v>1603</v>
      </c>
      <c r="AF123" s="79" t="b">
        <v>0</v>
      </c>
      <c r="AG123" s="79" t="s">
        <v>1625</v>
      </c>
      <c r="AH123" s="79"/>
      <c r="AI123" s="85" t="s">
        <v>1603</v>
      </c>
      <c r="AJ123" s="79" t="b">
        <v>0</v>
      </c>
      <c r="AK123" s="79">
        <v>86</v>
      </c>
      <c r="AL123" s="85" t="s">
        <v>1572</v>
      </c>
      <c r="AM123" s="79" t="s">
        <v>1635</v>
      </c>
      <c r="AN123" s="79" t="b">
        <v>0</v>
      </c>
      <c r="AO123" s="85" t="s">
        <v>1572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1</v>
      </c>
      <c r="BE123" s="49">
        <v>4</v>
      </c>
      <c r="BF123" s="48">
        <v>1</v>
      </c>
      <c r="BG123" s="49">
        <v>4</v>
      </c>
      <c r="BH123" s="48">
        <v>0</v>
      </c>
      <c r="BI123" s="49">
        <v>0</v>
      </c>
      <c r="BJ123" s="48">
        <v>23</v>
      </c>
      <c r="BK123" s="49">
        <v>92</v>
      </c>
      <c r="BL123" s="48">
        <v>25</v>
      </c>
    </row>
    <row r="124" spans="1:64" ht="15">
      <c r="A124" s="64" t="s">
        <v>278</v>
      </c>
      <c r="B124" s="64" t="s">
        <v>444</v>
      </c>
      <c r="C124" s="65" t="s">
        <v>4412</v>
      </c>
      <c r="D124" s="66">
        <v>3</v>
      </c>
      <c r="E124" s="67" t="s">
        <v>132</v>
      </c>
      <c r="F124" s="68">
        <v>35</v>
      </c>
      <c r="G124" s="65"/>
      <c r="H124" s="69"/>
      <c r="I124" s="70"/>
      <c r="J124" s="70"/>
      <c r="K124" s="34" t="s">
        <v>65</v>
      </c>
      <c r="L124" s="77">
        <v>124</v>
      </c>
      <c r="M124" s="77"/>
      <c r="N124" s="72"/>
      <c r="O124" s="79" t="s">
        <v>503</v>
      </c>
      <c r="P124" s="81">
        <v>43731.908229166664</v>
      </c>
      <c r="Q124" s="79" t="s">
        <v>534</v>
      </c>
      <c r="R124" s="79"/>
      <c r="S124" s="79"/>
      <c r="T124" s="79"/>
      <c r="U124" s="79"/>
      <c r="V124" s="82" t="s">
        <v>807</v>
      </c>
      <c r="W124" s="81">
        <v>43731.908229166664</v>
      </c>
      <c r="X124" s="82" t="s">
        <v>1039</v>
      </c>
      <c r="Y124" s="79"/>
      <c r="Z124" s="79"/>
      <c r="AA124" s="85" t="s">
        <v>1346</v>
      </c>
      <c r="AB124" s="79"/>
      <c r="AC124" s="79" t="b">
        <v>0</v>
      </c>
      <c r="AD124" s="79">
        <v>0</v>
      </c>
      <c r="AE124" s="85" t="s">
        <v>1603</v>
      </c>
      <c r="AF124" s="79" t="b">
        <v>0</v>
      </c>
      <c r="AG124" s="79" t="s">
        <v>1625</v>
      </c>
      <c r="AH124" s="79"/>
      <c r="AI124" s="85" t="s">
        <v>1603</v>
      </c>
      <c r="AJ124" s="79" t="b">
        <v>0</v>
      </c>
      <c r="AK124" s="79">
        <v>86</v>
      </c>
      <c r="AL124" s="85" t="s">
        <v>1572</v>
      </c>
      <c r="AM124" s="79" t="s">
        <v>1634</v>
      </c>
      <c r="AN124" s="79" t="b">
        <v>0</v>
      </c>
      <c r="AO124" s="85" t="s">
        <v>1572</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4</v>
      </c>
      <c r="BF124" s="48">
        <v>1</v>
      </c>
      <c r="BG124" s="49">
        <v>4</v>
      </c>
      <c r="BH124" s="48">
        <v>0</v>
      </c>
      <c r="BI124" s="49">
        <v>0</v>
      </c>
      <c r="BJ124" s="48">
        <v>23</v>
      </c>
      <c r="BK124" s="49">
        <v>92</v>
      </c>
      <c r="BL124" s="48">
        <v>25</v>
      </c>
    </row>
    <row r="125" spans="1:64" ht="15">
      <c r="A125" s="64" t="s">
        <v>279</v>
      </c>
      <c r="B125" s="64" t="s">
        <v>444</v>
      </c>
      <c r="C125" s="65" t="s">
        <v>4412</v>
      </c>
      <c r="D125" s="66">
        <v>3</v>
      </c>
      <c r="E125" s="67" t="s">
        <v>132</v>
      </c>
      <c r="F125" s="68">
        <v>35</v>
      </c>
      <c r="G125" s="65"/>
      <c r="H125" s="69"/>
      <c r="I125" s="70"/>
      <c r="J125" s="70"/>
      <c r="K125" s="34" t="s">
        <v>65</v>
      </c>
      <c r="L125" s="77">
        <v>125</v>
      </c>
      <c r="M125" s="77"/>
      <c r="N125" s="72"/>
      <c r="O125" s="79" t="s">
        <v>503</v>
      </c>
      <c r="P125" s="81">
        <v>43731.91601851852</v>
      </c>
      <c r="Q125" s="79" t="s">
        <v>534</v>
      </c>
      <c r="R125" s="79"/>
      <c r="S125" s="79"/>
      <c r="T125" s="79"/>
      <c r="U125" s="79"/>
      <c r="V125" s="82" t="s">
        <v>808</v>
      </c>
      <c r="W125" s="81">
        <v>43731.91601851852</v>
      </c>
      <c r="X125" s="82" t="s">
        <v>1040</v>
      </c>
      <c r="Y125" s="79"/>
      <c r="Z125" s="79"/>
      <c r="AA125" s="85" t="s">
        <v>1347</v>
      </c>
      <c r="AB125" s="79"/>
      <c r="AC125" s="79" t="b">
        <v>0</v>
      </c>
      <c r="AD125" s="79">
        <v>0</v>
      </c>
      <c r="AE125" s="85" t="s">
        <v>1603</v>
      </c>
      <c r="AF125" s="79" t="b">
        <v>0</v>
      </c>
      <c r="AG125" s="79" t="s">
        <v>1625</v>
      </c>
      <c r="AH125" s="79"/>
      <c r="AI125" s="85" t="s">
        <v>1603</v>
      </c>
      <c r="AJ125" s="79" t="b">
        <v>0</v>
      </c>
      <c r="AK125" s="79">
        <v>86</v>
      </c>
      <c r="AL125" s="85" t="s">
        <v>1572</v>
      </c>
      <c r="AM125" s="79" t="s">
        <v>1638</v>
      </c>
      <c r="AN125" s="79" t="b">
        <v>0</v>
      </c>
      <c r="AO125" s="85" t="s">
        <v>1572</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v>
      </c>
      <c r="BF125" s="48">
        <v>1</v>
      </c>
      <c r="BG125" s="49">
        <v>4</v>
      </c>
      <c r="BH125" s="48">
        <v>0</v>
      </c>
      <c r="BI125" s="49">
        <v>0</v>
      </c>
      <c r="BJ125" s="48">
        <v>23</v>
      </c>
      <c r="BK125" s="49">
        <v>92</v>
      </c>
      <c r="BL125" s="48">
        <v>25</v>
      </c>
    </row>
    <row r="126" spans="1:64" ht="15">
      <c r="A126" s="64" t="s">
        <v>280</v>
      </c>
      <c r="B126" s="64" t="s">
        <v>445</v>
      </c>
      <c r="C126" s="65" t="s">
        <v>4412</v>
      </c>
      <c r="D126" s="66">
        <v>3</v>
      </c>
      <c r="E126" s="67" t="s">
        <v>132</v>
      </c>
      <c r="F126" s="68">
        <v>35</v>
      </c>
      <c r="G126" s="65"/>
      <c r="H126" s="69"/>
      <c r="I126" s="70"/>
      <c r="J126" s="70"/>
      <c r="K126" s="34" t="s">
        <v>65</v>
      </c>
      <c r="L126" s="77">
        <v>126</v>
      </c>
      <c r="M126" s="77"/>
      <c r="N126" s="72"/>
      <c r="O126" s="79" t="s">
        <v>503</v>
      </c>
      <c r="P126" s="81">
        <v>43731.91777777778</v>
      </c>
      <c r="Q126" s="79" t="s">
        <v>540</v>
      </c>
      <c r="R126" s="79"/>
      <c r="S126" s="79"/>
      <c r="T126" s="79"/>
      <c r="U126" s="79"/>
      <c r="V126" s="82" t="s">
        <v>763</v>
      </c>
      <c r="W126" s="81">
        <v>43731.91777777778</v>
      </c>
      <c r="X126" s="82" t="s">
        <v>1041</v>
      </c>
      <c r="Y126" s="79"/>
      <c r="Z126" s="79"/>
      <c r="AA126" s="85" t="s">
        <v>1348</v>
      </c>
      <c r="AB126" s="85" t="s">
        <v>1572</v>
      </c>
      <c r="AC126" s="79" t="b">
        <v>0</v>
      </c>
      <c r="AD126" s="79">
        <v>0</v>
      </c>
      <c r="AE126" s="85" t="s">
        <v>1605</v>
      </c>
      <c r="AF126" s="79" t="b">
        <v>0</v>
      </c>
      <c r="AG126" s="79" t="s">
        <v>1625</v>
      </c>
      <c r="AH126" s="79"/>
      <c r="AI126" s="85" t="s">
        <v>1603</v>
      </c>
      <c r="AJ126" s="79" t="b">
        <v>0</v>
      </c>
      <c r="AK126" s="79">
        <v>0</v>
      </c>
      <c r="AL126" s="85" t="s">
        <v>1603</v>
      </c>
      <c r="AM126" s="79" t="s">
        <v>1638</v>
      </c>
      <c r="AN126" s="79" t="b">
        <v>0</v>
      </c>
      <c r="AO126" s="85" t="s">
        <v>1572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280</v>
      </c>
      <c r="B127" s="64" t="s">
        <v>449</v>
      </c>
      <c r="C127" s="65" t="s">
        <v>4412</v>
      </c>
      <c r="D127" s="66">
        <v>3</v>
      </c>
      <c r="E127" s="67" t="s">
        <v>132</v>
      </c>
      <c r="F127" s="68">
        <v>35</v>
      </c>
      <c r="G127" s="65"/>
      <c r="H127" s="69"/>
      <c r="I127" s="70"/>
      <c r="J127" s="70"/>
      <c r="K127" s="34" t="s">
        <v>65</v>
      </c>
      <c r="L127" s="77">
        <v>127</v>
      </c>
      <c r="M127" s="77"/>
      <c r="N127" s="72"/>
      <c r="O127" s="79" t="s">
        <v>503</v>
      </c>
      <c r="P127" s="81">
        <v>43731.91777777778</v>
      </c>
      <c r="Q127" s="79" t="s">
        <v>540</v>
      </c>
      <c r="R127" s="79"/>
      <c r="S127" s="79"/>
      <c r="T127" s="79"/>
      <c r="U127" s="79"/>
      <c r="V127" s="82" t="s">
        <v>763</v>
      </c>
      <c r="W127" s="81">
        <v>43731.91777777778</v>
      </c>
      <c r="X127" s="82" t="s">
        <v>1041</v>
      </c>
      <c r="Y127" s="79"/>
      <c r="Z127" s="79"/>
      <c r="AA127" s="85" t="s">
        <v>1348</v>
      </c>
      <c r="AB127" s="85" t="s">
        <v>1572</v>
      </c>
      <c r="AC127" s="79" t="b">
        <v>0</v>
      </c>
      <c r="AD127" s="79">
        <v>0</v>
      </c>
      <c r="AE127" s="85" t="s">
        <v>1605</v>
      </c>
      <c r="AF127" s="79" t="b">
        <v>0</v>
      </c>
      <c r="AG127" s="79" t="s">
        <v>1625</v>
      </c>
      <c r="AH127" s="79"/>
      <c r="AI127" s="85" t="s">
        <v>1603</v>
      </c>
      <c r="AJ127" s="79" t="b">
        <v>0</v>
      </c>
      <c r="AK127" s="79">
        <v>0</v>
      </c>
      <c r="AL127" s="85" t="s">
        <v>1603</v>
      </c>
      <c r="AM127" s="79" t="s">
        <v>1638</v>
      </c>
      <c r="AN127" s="79" t="b">
        <v>0</v>
      </c>
      <c r="AO127" s="85" t="s">
        <v>1572</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4</v>
      </c>
      <c r="BD127" s="48"/>
      <c r="BE127" s="49"/>
      <c r="BF127" s="48"/>
      <c r="BG127" s="49"/>
      <c r="BH127" s="48"/>
      <c r="BI127" s="49"/>
      <c r="BJ127" s="48"/>
      <c r="BK127" s="49"/>
      <c r="BL127" s="48"/>
    </row>
    <row r="128" spans="1:64" ht="15">
      <c r="A128" s="64" t="s">
        <v>280</v>
      </c>
      <c r="B128" s="64" t="s">
        <v>444</v>
      </c>
      <c r="C128" s="65" t="s">
        <v>4412</v>
      </c>
      <c r="D128" s="66">
        <v>3</v>
      </c>
      <c r="E128" s="67" t="s">
        <v>132</v>
      </c>
      <c r="F128" s="68">
        <v>35</v>
      </c>
      <c r="G128" s="65"/>
      <c r="H128" s="69"/>
      <c r="I128" s="70"/>
      <c r="J128" s="70"/>
      <c r="K128" s="34" t="s">
        <v>65</v>
      </c>
      <c r="L128" s="77">
        <v>128</v>
      </c>
      <c r="M128" s="77"/>
      <c r="N128" s="72"/>
      <c r="O128" s="79" t="s">
        <v>504</v>
      </c>
      <c r="P128" s="81">
        <v>43731.91777777778</v>
      </c>
      <c r="Q128" s="79" t="s">
        <v>540</v>
      </c>
      <c r="R128" s="79"/>
      <c r="S128" s="79"/>
      <c r="T128" s="79"/>
      <c r="U128" s="79"/>
      <c r="V128" s="82" t="s">
        <v>763</v>
      </c>
      <c r="W128" s="81">
        <v>43731.91777777778</v>
      </c>
      <c r="X128" s="82" t="s">
        <v>1041</v>
      </c>
      <c r="Y128" s="79"/>
      <c r="Z128" s="79"/>
      <c r="AA128" s="85" t="s">
        <v>1348</v>
      </c>
      <c r="AB128" s="85" t="s">
        <v>1572</v>
      </c>
      <c r="AC128" s="79" t="b">
        <v>0</v>
      </c>
      <c r="AD128" s="79">
        <v>0</v>
      </c>
      <c r="AE128" s="85" t="s">
        <v>1605</v>
      </c>
      <c r="AF128" s="79" t="b">
        <v>0</v>
      </c>
      <c r="AG128" s="79" t="s">
        <v>1625</v>
      </c>
      <c r="AH128" s="79"/>
      <c r="AI128" s="85" t="s">
        <v>1603</v>
      </c>
      <c r="AJ128" s="79" t="b">
        <v>0</v>
      </c>
      <c r="AK128" s="79">
        <v>0</v>
      </c>
      <c r="AL128" s="85" t="s">
        <v>1603</v>
      </c>
      <c r="AM128" s="79" t="s">
        <v>1638</v>
      </c>
      <c r="AN128" s="79" t="b">
        <v>0</v>
      </c>
      <c r="AO128" s="85" t="s">
        <v>1572</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1</v>
      </c>
      <c r="BD128" s="48">
        <v>0</v>
      </c>
      <c r="BE128" s="49">
        <v>0</v>
      </c>
      <c r="BF128" s="48">
        <v>2</v>
      </c>
      <c r="BG128" s="49">
        <v>7.142857142857143</v>
      </c>
      <c r="BH128" s="48">
        <v>0</v>
      </c>
      <c r="BI128" s="49">
        <v>0</v>
      </c>
      <c r="BJ128" s="48">
        <v>26</v>
      </c>
      <c r="BK128" s="49">
        <v>92.85714285714286</v>
      </c>
      <c r="BL128" s="48">
        <v>28</v>
      </c>
    </row>
    <row r="129" spans="1:64" ht="15">
      <c r="A129" s="64" t="s">
        <v>281</v>
      </c>
      <c r="B129" s="64" t="s">
        <v>444</v>
      </c>
      <c r="C129" s="65" t="s">
        <v>4412</v>
      </c>
      <c r="D129" s="66">
        <v>3</v>
      </c>
      <c r="E129" s="67" t="s">
        <v>132</v>
      </c>
      <c r="F129" s="68">
        <v>35</v>
      </c>
      <c r="G129" s="65"/>
      <c r="H129" s="69"/>
      <c r="I129" s="70"/>
      <c r="J129" s="70"/>
      <c r="K129" s="34" t="s">
        <v>65</v>
      </c>
      <c r="L129" s="77">
        <v>129</v>
      </c>
      <c r="M129" s="77"/>
      <c r="N129" s="72"/>
      <c r="O129" s="79" t="s">
        <v>503</v>
      </c>
      <c r="P129" s="81">
        <v>43731.91899305556</v>
      </c>
      <c r="Q129" s="79" t="s">
        <v>534</v>
      </c>
      <c r="R129" s="79"/>
      <c r="S129" s="79"/>
      <c r="T129" s="79"/>
      <c r="U129" s="79"/>
      <c r="V129" s="82" t="s">
        <v>809</v>
      </c>
      <c r="W129" s="81">
        <v>43731.91899305556</v>
      </c>
      <c r="X129" s="82" t="s">
        <v>1042</v>
      </c>
      <c r="Y129" s="79"/>
      <c r="Z129" s="79"/>
      <c r="AA129" s="85" t="s">
        <v>1349</v>
      </c>
      <c r="AB129" s="79"/>
      <c r="AC129" s="79" t="b">
        <v>0</v>
      </c>
      <c r="AD129" s="79">
        <v>0</v>
      </c>
      <c r="AE129" s="85" t="s">
        <v>1603</v>
      </c>
      <c r="AF129" s="79" t="b">
        <v>0</v>
      </c>
      <c r="AG129" s="79" t="s">
        <v>1625</v>
      </c>
      <c r="AH129" s="79"/>
      <c r="AI129" s="85" t="s">
        <v>1603</v>
      </c>
      <c r="AJ129" s="79" t="b">
        <v>0</v>
      </c>
      <c r="AK129" s="79">
        <v>86</v>
      </c>
      <c r="AL129" s="85" t="s">
        <v>1572</v>
      </c>
      <c r="AM129" s="79" t="s">
        <v>1638</v>
      </c>
      <c r="AN129" s="79" t="b">
        <v>0</v>
      </c>
      <c r="AO129" s="85" t="s">
        <v>1572</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1</v>
      </c>
      <c r="BE129" s="49">
        <v>4</v>
      </c>
      <c r="BF129" s="48">
        <v>1</v>
      </c>
      <c r="BG129" s="49">
        <v>4</v>
      </c>
      <c r="BH129" s="48">
        <v>0</v>
      </c>
      <c r="BI129" s="49">
        <v>0</v>
      </c>
      <c r="BJ129" s="48">
        <v>23</v>
      </c>
      <c r="BK129" s="49">
        <v>92</v>
      </c>
      <c r="BL129" s="48">
        <v>25</v>
      </c>
    </row>
    <row r="130" spans="1:64" ht="15">
      <c r="A130" s="64" t="s">
        <v>282</v>
      </c>
      <c r="B130" s="64" t="s">
        <v>444</v>
      </c>
      <c r="C130" s="65" t="s">
        <v>4412</v>
      </c>
      <c r="D130" s="66">
        <v>3</v>
      </c>
      <c r="E130" s="67" t="s">
        <v>132</v>
      </c>
      <c r="F130" s="68">
        <v>35</v>
      </c>
      <c r="G130" s="65"/>
      <c r="H130" s="69"/>
      <c r="I130" s="70"/>
      <c r="J130" s="70"/>
      <c r="K130" s="34" t="s">
        <v>65</v>
      </c>
      <c r="L130" s="77">
        <v>130</v>
      </c>
      <c r="M130" s="77"/>
      <c r="N130" s="72"/>
      <c r="O130" s="79" t="s">
        <v>503</v>
      </c>
      <c r="P130" s="81">
        <v>43731.920752314814</v>
      </c>
      <c r="Q130" s="79" t="s">
        <v>534</v>
      </c>
      <c r="R130" s="79"/>
      <c r="S130" s="79"/>
      <c r="T130" s="79"/>
      <c r="U130" s="79"/>
      <c r="V130" s="82" t="s">
        <v>810</v>
      </c>
      <c r="W130" s="81">
        <v>43731.920752314814</v>
      </c>
      <c r="X130" s="82" t="s">
        <v>1043</v>
      </c>
      <c r="Y130" s="79"/>
      <c r="Z130" s="79"/>
      <c r="AA130" s="85" t="s">
        <v>1350</v>
      </c>
      <c r="AB130" s="79"/>
      <c r="AC130" s="79" t="b">
        <v>0</v>
      </c>
      <c r="AD130" s="79">
        <v>0</v>
      </c>
      <c r="AE130" s="85" t="s">
        <v>1603</v>
      </c>
      <c r="AF130" s="79" t="b">
        <v>0</v>
      </c>
      <c r="AG130" s="79" t="s">
        <v>1625</v>
      </c>
      <c r="AH130" s="79"/>
      <c r="AI130" s="85" t="s">
        <v>1603</v>
      </c>
      <c r="AJ130" s="79" t="b">
        <v>0</v>
      </c>
      <c r="AK130" s="79">
        <v>86</v>
      </c>
      <c r="AL130" s="85" t="s">
        <v>1572</v>
      </c>
      <c r="AM130" s="79" t="s">
        <v>1634</v>
      </c>
      <c r="AN130" s="79" t="b">
        <v>0</v>
      </c>
      <c r="AO130" s="85" t="s">
        <v>1572</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4</v>
      </c>
      <c r="BF130" s="48">
        <v>1</v>
      </c>
      <c r="BG130" s="49">
        <v>4</v>
      </c>
      <c r="BH130" s="48">
        <v>0</v>
      </c>
      <c r="BI130" s="49">
        <v>0</v>
      </c>
      <c r="BJ130" s="48">
        <v>23</v>
      </c>
      <c r="BK130" s="49">
        <v>92</v>
      </c>
      <c r="BL130" s="48">
        <v>25</v>
      </c>
    </row>
    <row r="131" spans="1:64" ht="15">
      <c r="A131" s="64" t="s">
        <v>283</v>
      </c>
      <c r="B131" s="64" t="s">
        <v>444</v>
      </c>
      <c r="C131" s="65" t="s">
        <v>4412</v>
      </c>
      <c r="D131" s="66">
        <v>3</v>
      </c>
      <c r="E131" s="67" t="s">
        <v>132</v>
      </c>
      <c r="F131" s="68">
        <v>35</v>
      </c>
      <c r="G131" s="65"/>
      <c r="H131" s="69"/>
      <c r="I131" s="70"/>
      <c r="J131" s="70"/>
      <c r="K131" s="34" t="s">
        <v>65</v>
      </c>
      <c r="L131" s="77">
        <v>131</v>
      </c>
      <c r="M131" s="77"/>
      <c r="N131" s="72"/>
      <c r="O131" s="79" t="s">
        <v>503</v>
      </c>
      <c r="P131" s="81">
        <v>43731.9431712963</v>
      </c>
      <c r="Q131" s="79" t="s">
        <v>534</v>
      </c>
      <c r="R131" s="79"/>
      <c r="S131" s="79"/>
      <c r="T131" s="79"/>
      <c r="U131" s="79"/>
      <c r="V131" s="82" t="s">
        <v>811</v>
      </c>
      <c r="W131" s="81">
        <v>43731.9431712963</v>
      </c>
      <c r="X131" s="82" t="s">
        <v>1044</v>
      </c>
      <c r="Y131" s="79"/>
      <c r="Z131" s="79"/>
      <c r="AA131" s="85" t="s">
        <v>1351</v>
      </c>
      <c r="AB131" s="79"/>
      <c r="AC131" s="79" t="b">
        <v>0</v>
      </c>
      <c r="AD131" s="79">
        <v>0</v>
      </c>
      <c r="AE131" s="85" t="s">
        <v>1603</v>
      </c>
      <c r="AF131" s="79" t="b">
        <v>0</v>
      </c>
      <c r="AG131" s="79" t="s">
        <v>1625</v>
      </c>
      <c r="AH131" s="79"/>
      <c r="AI131" s="85" t="s">
        <v>1603</v>
      </c>
      <c r="AJ131" s="79" t="b">
        <v>0</v>
      </c>
      <c r="AK131" s="79">
        <v>86</v>
      </c>
      <c r="AL131" s="85" t="s">
        <v>1572</v>
      </c>
      <c r="AM131" s="79" t="s">
        <v>1638</v>
      </c>
      <c r="AN131" s="79" t="b">
        <v>0</v>
      </c>
      <c r="AO131" s="85" t="s">
        <v>1572</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1</v>
      </c>
      <c r="BE131" s="49">
        <v>4</v>
      </c>
      <c r="BF131" s="48">
        <v>1</v>
      </c>
      <c r="BG131" s="49">
        <v>4</v>
      </c>
      <c r="BH131" s="48">
        <v>0</v>
      </c>
      <c r="BI131" s="49">
        <v>0</v>
      </c>
      <c r="BJ131" s="48">
        <v>23</v>
      </c>
      <c r="BK131" s="49">
        <v>92</v>
      </c>
      <c r="BL131" s="48">
        <v>25</v>
      </c>
    </row>
    <row r="132" spans="1:64" ht="15">
      <c r="A132" s="64" t="s">
        <v>284</v>
      </c>
      <c r="B132" s="64" t="s">
        <v>445</v>
      </c>
      <c r="C132" s="65" t="s">
        <v>4412</v>
      </c>
      <c r="D132" s="66">
        <v>3</v>
      </c>
      <c r="E132" s="67" t="s">
        <v>132</v>
      </c>
      <c r="F132" s="68">
        <v>35</v>
      </c>
      <c r="G132" s="65"/>
      <c r="H132" s="69"/>
      <c r="I132" s="70"/>
      <c r="J132" s="70"/>
      <c r="K132" s="34" t="s">
        <v>65</v>
      </c>
      <c r="L132" s="77">
        <v>132</v>
      </c>
      <c r="M132" s="77"/>
      <c r="N132" s="72"/>
      <c r="O132" s="79" t="s">
        <v>503</v>
      </c>
      <c r="P132" s="81">
        <v>43731.94480324074</v>
      </c>
      <c r="Q132" s="79" t="s">
        <v>541</v>
      </c>
      <c r="R132" s="79"/>
      <c r="S132" s="79"/>
      <c r="T132" s="79"/>
      <c r="U132" s="79"/>
      <c r="V132" s="82" t="s">
        <v>812</v>
      </c>
      <c r="W132" s="81">
        <v>43731.94480324074</v>
      </c>
      <c r="X132" s="82" t="s">
        <v>1045</v>
      </c>
      <c r="Y132" s="79"/>
      <c r="Z132" s="79"/>
      <c r="AA132" s="85" t="s">
        <v>1352</v>
      </c>
      <c r="AB132" s="85" t="s">
        <v>1572</v>
      </c>
      <c r="AC132" s="79" t="b">
        <v>0</v>
      </c>
      <c r="AD132" s="79">
        <v>0</v>
      </c>
      <c r="AE132" s="85" t="s">
        <v>1605</v>
      </c>
      <c r="AF132" s="79" t="b">
        <v>0</v>
      </c>
      <c r="AG132" s="79" t="s">
        <v>1629</v>
      </c>
      <c r="AH132" s="79"/>
      <c r="AI132" s="85" t="s">
        <v>1603</v>
      </c>
      <c r="AJ132" s="79" t="b">
        <v>0</v>
      </c>
      <c r="AK132" s="79">
        <v>0</v>
      </c>
      <c r="AL132" s="85" t="s">
        <v>1603</v>
      </c>
      <c r="AM132" s="79" t="s">
        <v>1635</v>
      </c>
      <c r="AN132" s="79" t="b">
        <v>0</v>
      </c>
      <c r="AO132" s="85" t="s">
        <v>1572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c r="BE132" s="49"/>
      <c r="BF132" s="48"/>
      <c r="BG132" s="49"/>
      <c r="BH132" s="48"/>
      <c r="BI132" s="49"/>
      <c r="BJ132" s="48"/>
      <c r="BK132" s="49"/>
      <c r="BL132" s="48"/>
    </row>
    <row r="133" spans="1:64" ht="15">
      <c r="A133" s="64" t="s">
        <v>284</v>
      </c>
      <c r="B133" s="64" t="s">
        <v>449</v>
      </c>
      <c r="C133" s="65" t="s">
        <v>4412</v>
      </c>
      <c r="D133" s="66">
        <v>3</v>
      </c>
      <c r="E133" s="67" t="s">
        <v>132</v>
      </c>
      <c r="F133" s="68">
        <v>35</v>
      </c>
      <c r="G133" s="65"/>
      <c r="H133" s="69"/>
      <c r="I133" s="70"/>
      <c r="J133" s="70"/>
      <c r="K133" s="34" t="s">
        <v>65</v>
      </c>
      <c r="L133" s="77">
        <v>133</v>
      </c>
      <c r="M133" s="77"/>
      <c r="N133" s="72"/>
      <c r="O133" s="79" t="s">
        <v>503</v>
      </c>
      <c r="P133" s="81">
        <v>43731.94480324074</v>
      </c>
      <c r="Q133" s="79" t="s">
        <v>541</v>
      </c>
      <c r="R133" s="79"/>
      <c r="S133" s="79"/>
      <c r="T133" s="79"/>
      <c r="U133" s="79"/>
      <c r="V133" s="82" t="s">
        <v>812</v>
      </c>
      <c r="W133" s="81">
        <v>43731.94480324074</v>
      </c>
      <c r="X133" s="82" t="s">
        <v>1045</v>
      </c>
      <c r="Y133" s="79"/>
      <c r="Z133" s="79"/>
      <c r="AA133" s="85" t="s">
        <v>1352</v>
      </c>
      <c r="AB133" s="85" t="s">
        <v>1572</v>
      </c>
      <c r="AC133" s="79" t="b">
        <v>0</v>
      </c>
      <c r="AD133" s="79">
        <v>0</v>
      </c>
      <c r="AE133" s="85" t="s">
        <v>1605</v>
      </c>
      <c r="AF133" s="79" t="b">
        <v>0</v>
      </c>
      <c r="AG133" s="79" t="s">
        <v>1629</v>
      </c>
      <c r="AH133" s="79"/>
      <c r="AI133" s="85" t="s">
        <v>1603</v>
      </c>
      <c r="AJ133" s="79" t="b">
        <v>0</v>
      </c>
      <c r="AK133" s="79">
        <v>0</v>
      </c>
      <c r="AL133" s="85" t="s">
        <v>1603</v>
      </c>
      <c r="AM133" s="79" t="s">
        <v>1635</v>
      </c>
      <c r="AN133" s="79" t="b">
        <v>0</v>
      </c>
      <c r="AO133" s="85" t="s">
        <v>1572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4</v>
      </c>
      <c r="BD133" s="48"/>
      <c r="BE133" s="49"/>
      <c r="BF133" s="48"/>
      <c r="BG133" s="49"/>
      <c r="BH133" s="48"/>
      <c r="BI133" s="49"/>
      <c r="BJ133" s="48"/>
      <c r="BK133" s="49"/>
      <c r="BL133" s="48"/>
    </row>
    <row r="134" spans="1:64" ht="15">
      <c r="A134" s="64" t="s">
        <v>284</v>
      </c>
      <c r="B134" s="64" t="s">
        <v>444</v>
      </c>
      <c r="C134" s="65" t="s">
        <v>4412</v>
      </c>
      <c r="D134" s="66">
        <v>3</v>
      </c>
      <c r="E134" s="67" t="s">
        <v>132</v>
      </c>
      <c r="F134" s="68">
        <v>35</v>
      </c>
      <c r="G134" s="65"/>
      <c r="H134" s="69"/>
      <c r="I134" s="70"/>
      <c r="J134" s="70"/>
      <c r="K134" s="34" t="s">
        <v>65</v>
      </c>
      <c r="L134" s="77">
        <v>134</v>
      </c>
      <c r="M134" s="77"/>
      <c r="N134" s="72"/>
      <c r="O134" s="79" t="s">
        <v>504</v>
      </c>
      <c r="P134" s="81">
        <v>43731.94480324074</v>
      </c>
      <c r="Q134" s="79" t="s">
        <v>541</v>
      </c>
      <c r="R134" s="79"/>
      <c r="S134" s="79"/>
      <c r="T134" s="79"/>
      <c r="U134" s="79"/>
      <c r="V134" s="82" t="s">
        <v>812</v>
      </c>
      <c r="W134" s="81">
        <v>43731.94480324074</v>
      </c>
      <c r="X134" s="82" t="s">
        <v>1045</v>
      </c>
      <c r="Y134" s="79"/>
      <c r="Z134" s="79"/>
      <c r="AA134" s="85" t="s">
        <v>1352</v>
      </c>
      <c r="AB134" s="85" t="s">
        <v>1572</v>
      </c>
      <c r="AC134" s="79" t="b">
        <v>0</v>
      </c>
      <c r="AD134" s="79">
        <v>0</v>
      </c>
      <c r="AE134" s="85" t="s">
        <v>1605</v>
      </c>
      <c r="AF134" s="79" t="b">
        <v>0</v>
      </c>
      <c r="AG134" s="79" t="s">
        <v>1629</v>
      </c>
      <c r="AH134" s="79"/>
      <c r="AI134" s="85" t="s">
        <v>1603</v>
      </c>
      <c r="AJ134" s="79" t="b">
        <v>0</v>
      </c>
      <c r="AK134" s="79">
        <v>0</v>
      </c>
      <c r="AL134" s="85" t="s">
        <v>1603</v>
      </c>
      <c r="AM134" s="79" t="s">
        <v>1635</v>
      </c>
      <c r="AN134" s="79" t="b">
        <v>0</v>
      </c>
      <c r="AO134" s="85" t="s">
        <v>1572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v>
      </c>
      <c r="BC134" s="78" t="str">
        <f>REPLACE(INDEX(GroupVertices[Group],MATCH(Edges[[#This Row],[Vertex 2]],GroupVertices[Vertex],0)),1,1,"")</f>
        <v>1</v>
      </c>
      <c r="BD134" s="48">
        <v>0</v>
      </c>
      <c r="BE134" s="49">
        <v>0</v>
      </c>
      <c r="BF134" s="48">
        <v>0</v>
      </c>
      <c r="BG134" s="49">
        <v>0</v>
      </c>
      <c r="BH134" s="48">
        <v>0</v>
      </c>
      <c r="BI134" s="49">
        <v>0</v>
      </c>
      <c r="BJ134" s="48">
        <v>7</v>
      </c>
      <c r="BK134" s="49">
        <v>100</v>
      </c>
      <c r="BL134" s="48">
        <v>7</v>
      </c>
    </row>
    <row r="135" spans="1:64" ht="15">
      <c r="A135" s="64" t="s">
        <v>285</v>
      </c>
      <c r="B135" s="64" t="s">
        <v>444</v>
      </c>
      <c r="C135" s="65" t="s">
        <v>4412</v>
      </c>
      <c r="D135" s="66">
        <v>3</v>
      </c>
      <c r="E135" s="67" t="s">
        <v>132</v>
      </c>
      <c r="F135" s="68">
        <v>35</v>
      </c>
      <c r="G135" s="65"/>
      <c r="H135" s="69"/>
      <c r="I135" s="70"/>
      <c r="J135" s="70"/>
      <c r="K135" s="34" t="s">
        <v>65</v>
      </c>
      <c r="L135" s="77">
        <v>135</v>
      </c>
      <c r="M135" s="77"/>
      <c r="N135" s="72"/>
      <c r="O135" s="79" t="s">
        <v>503</v>
      </c>
      <c r="P135" s="81">
        <v>43731.949907407405</v>
      </c>
      <c r="Q135" s="79" t="s">
        <v>534</v>
      </c>
      <c r="R135" s="79"/>
      <c r="S135" s="79"/>
      <c r="T135" s="79"/>
      <c r="U135" s="79"/>
      <c r="V135" s="82" t="s">
        <v>813</v>
      </c>
      <c r="W135" s="81">
        <v>43731.949907407405</v>
      </c>
      <c r="X135" s="82" t="s">
        <v>1046</v>
      </c>
      <c r="Y135" s="79"/>
      <c r="Z135" s="79"/>
      <c r="AA135" s="85" t="s">
        <v>1353</v>
      </c>
      <c r="AB135" s="79"/>
      <c r="AC135" s="79" t="b">
        <v>0</v>
      </c>
      <c r="AD135" s="79">
        <v>0</v>
      </c>
      <c r="AE135" s="85" t="s">
        <v>1603</v>
      </c>
      <c r="AF135" s="79" t="b">
        <v>0</v>
      </c>
      <c r="AG135" s="79" t="s">
        <v>1625</v>
      </c>
      <c r="AH135" s="79"/>
      <c r="AI135" s="85" t="s">
        <v>1603</v>
      </c>
      <c r="AJ135" s="79" t="b">
        <v>0</v>
      </c>
      <c r="AK135" s="79">
        <v>86</v>
      </c>
      <c r="AL135" s="85" t="s">
        <v>1572</v>
      </c>
      <c r="AM135" s="79" t="s">
        <v>1634</v>
      </c>
      <c r="AN135" s="79" t="b">
        <v>0</v>
      </c>
      <c r="AO135" s="85" t="s">
        <v>1572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1</v>
      </c>
      <c r="BE135" s="49">
        <v>4</v>
      </c>
      <c r="BF135" s="48">
        <v>1</v>
      </c>
      <c r="BG135" s="49">
        <v>4</v>
      </c>
      <c r="BH135" s="48">
        <v>0</v>
      </c>
      <c r="BI135" s="49">
        <v>0</v>
      </c>
      <c r="BJ135" s="48">
        <v>23</v>
      </c>
      <c r="BK135" s="49">
        <v>92</v>
      </c>
      <c r="BL135" s="48">
        <v>25</v>
      </c>
    </row>
    <row r="136" spans="1:64" ht="15">
      <c r="A136" s="64" t="s">
        <v>286</v>
      </c>
      <c r="B136" s="64" t="s">
        <v>445</v>
      </c>
      <c r="C136" s="65" t="s">
        <v>4412</v>
      </c>
      <c r="D136" s="66">
        <v>3</v>
      </c>
      <c r="E136" s="67" t="s">
        <v>132</v>
      </c>
      <c r="F136" s="68">
        <v>35</v>
      </c>
      <c r="G136" s="65"/>
      <c r="H136" s="69"/>
      <c r="I136" s="70"/>
      <c r="J136" s="70"/>
      <c r="K136" s="34" t="s">
        <v>65</v>
      </c>
      <c r="L136" s="77">
        <v>136</v>
      </c>
      <c r="M136" s="77"/>
      <c r="N136" s="72"/>
      <c r="O136" s="79" t="s">
        <v>503</v>
      </c>
      <c r="P136" s="81">
        <v>43731.75170138889</v>
      </c>
      <c r="Q136" s="79" t="s">
        <v>542</v>
      </c>
      <c r="R136" s="79"/>
      <c r="S136" s="79"/>
      <c r="T136" s="79"/>
      <c r="U136" s="79"/>
      <c r="V136" s="82" t="s">
        <v>814</v>
      </c>
      <c r="W136" s="81">
        <v>43731.75170138889</v>
      </c>
      <c r="X136" s="82" t="s">
        <v>1047</v>
      </c>
      <c r="Y136" s="79"/>
      <c r="Z136" s="79"/>
      <c r="AA136" s="85" t="s">
        <v>1354</v>
      </c>
      <c r="AB136" s="79"/>
      <c r="AC136" s="79" t="b">
        <v>0</v>
      </c>
      <c r="AD136" s="79">
        <v>0</v>
      </c>
      <c r="AE136" s="85" t="s">
        <v>1603</v>
      </c>
      <c r="AF136" s="79" t="b">
        <v>0</v>
      </c>
      <c r="AG136" s="79" t="s">
        <v>1625</v>
      </c>
      <c r="AH136" s="79"/>
      <c r="AI136" s="85" t="s">
        <v>1603</v>
      </c>
      <c r="AJ136" s="79" t="b">
        <v>0</v>
      </c>
      <c r="AK136" s="79">
        <v>1</v>
      </c>
      <c r="AL136" s="85" t="s">
        <v>1573</v>
      </c>
      <c r="AM136" s="79" t="s">
        <v>1634</v>
      </c>
      <c r="AN136" s="79" t="b">
        <v>0</v>
      </c>
      <c r="AO136" s="85" t="s">
        <v>1573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0</v>
      </c>
      <c r="BE136" s="49">
        <v>0</v>
      </c>
      <c r="BF136" s="48">
        <v>1</v>
      </c>
      <c r="BG136" s="49">
        <v>3.7037037037037037</v>
      </c>
      <c r="BH136" s="48">
        <v>0</v>
      </c>
      <c r="BI136" s="49">
        <v>0</v>
      </c>
      <c r="BJ136" s="48">
        <v>26</v>
      </c>
      <c r="BK136" s="49">
        <v>96.29629629629629</v>
      </c>
      <c r="BL136" s="48">
        <v>27</v>
      </c>
    </row>
    <row r="137" spans="1:64" ht="15">
      <c r="A137" s="64" t="s">
        <v>286</v>
      </c>
      <c r="B137" s="64" t="s">
        <v>444</v>
      </c>
      <c r="C137" s="65" t="s">
        <v>4412</v>
      </c>
      <c r="D137" s="66">
        <v>3</v>
      </c>
      <c r="E137" s="67" t="s">
        <v>132</v>
      </c>
      <c r="F137" s="68">
        <v>35</v>
      </c>
      <c r="G137" s="65"/>
      <c r="H137" s="69"/>
      <c r="I137" s="70"/>
      <c r="J137" s="70"/>
      <c r="K137" s="34" t="s">
        <v>65</v>
      </c>
      <c r="L137" s="77">
        <v>137</v>
      </c>
      <c r="M137" s="77"/>
      <c r="N137" s="72"/>
      <c r="O137" s="79" t="s">
        <v>503</v>
      </c>
      <c r="P137" s="81">
        <v>43731.95576388889</v>
      </c>
      <c r="Q137" s="79" t="s">
        <v>534</v>
      </c>
      <c r="R137" s="79"/>
      <c r="S137" s="79"/>
      <c r="T137" s="79"/>
      <c r="U137" s="79"/>
      <c r="V137" s="82" t="s">
        <v>814</v>
      </c>
      <c r="W137" s="81">
        <v>43731.95576388889</v>
      </c>
      <c r="X137" s="82" t="s">
        <v>1048</v>
      </c>
      <c r="Y137" s="79"/>
      <c r="Z137" s="79"/>
      <c r="AA137" s="85" t="s">
        <v>1355</v>
      </c>
      <c r="AB137" s="79"/>
      <c r="AC137" s="79" t="b">
        <v>0</v>
      </c>
      <c r="AD137" s="79">
        <v>0</v>
      </c>
      <c r="AE137" s="85" t="s">
        <v>1603</v>
      </c>
      <c r="AF137" s="79" t="b">
        <v>0</v>
      </c>
      <c r="AG137" s="79" t="s">
        <v>1625</v>
      </c>
      <c r="AH137" s="79"/>
      <c r="AI137" s="85" t="s">
        <v>1603</v>
      </c>
      <c r="AJ137" s="79" t="b">
        <v>0</v>
      </c>
      <c r="AK137" s="79">
        <v>86</v>
      </c>
      <c r="AL137" s="85" t="s">
        <v>1572</v>
      </c>
      <c r="AM137" s="79" t="s">
        <v>1634</v>
      </c>
      <c r="AN137" s="79" t="b">
        <v>0</v>
      </c>
      <c r="AO137" s="85" t="s">
        <v>1572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1</v>
      </c>
      <c r="BD137" s="48">
        <v>1</v>
      </c>
      <c r="BE137" s="49">
        <v>4</v>
      </c>
      <c r="BF137" s="48">
        <v>1</v>
      </c>
      <c r="BG137" s="49">
        <v>4</v>
      </c>
      <c r="BH137" s="48">
        <v>0</v>
      </c>
      <c r="BI137" s="49">
        <v>0</v>
      </c>
      <c r="BJ137" s="48">
        <v>23</v>
      </c>
      <c r="BK137" s="49">
        <v>92</v>
      </c>
      <c r="BL137" s="48">
        <v>25</v>
      </c>
    </row>
    <row r="138" spans="1:64" ht="15">
      <c r="A138" s="64" t="s">
        <v>287</v>
      </c>
      <c r="B138" s="64" t="s">
        <v>444</v>
      </c>
      <c r="C138" s="65" t="s">
        <v>4412</v>
      </c>
      <c r="D138" s="66">
        <v>3</v>
      </c>
      <c r="E138" s="67" t="s">
        <v>132</v>
      </c>
      <c r="F138" s="68">
        <v>35</v>
      </c>
      <c r="G138" s="65"/>
      <c r="H138" s="69"/>
      <c r="I138" s="70"/>
      <c r="J138" s="70"/>
      <c r="K138" s="34" t="s">
        <v>65</v>
      </c>
      <c r="L138" s="77">
        <v>138</v>
      </c>
      <c r="M138" s="77"/>
      <c r="N138" s="72"/>
      <c r="O138" s="79" t="s">
        <v>503</v>
      </c>
      <c r="P138" s="81">
        <v>43731.96126157408</v>
      </c>
      <c r="Q138" s="79" t="s">
        <v>534</v>
      </c>
      <c r="R138" s="79"/>
      <c r="S138" s="79"/>
      <c r="T138" s="79"/>
      <c r="U138" s="79"/>
      <c r="V138" s="82" t="s">
        <v>815</v>
      </c>
      <c r="W138" s="81">
        <v>43731.96126157408</v>
      </c>
      <c r="X138" s="82" t="s">
        <v>1049</v>
      </c>
      <c r="Y138" s="79"/>
      <c r="Z138" s="79"/>
      <c r="AA138" s="85" t="s">
        <v>1356</v>
      </c>
      <c r="AB138" s="79"/>
      <c r="AC138" s="79" t="b">
        <v>0</v>
      </c>
      <c r="AD138" s="79">
        <v>0</v>
      </c>
      <c r="AE138" s="85" t="s">
        <v>1603</v>
      </c>
      <c r="AF138" s="79" t="b">
        <v>0</v>
      </c>
      <c r="AG138" s="79" t="s">
        <v>1625</v>
      </c>
      <c r="AH138" s="79"/>
      <c r="AI138" s="85" t="s">
        <v>1603</v>
      </c>
      <c r="AJ138" s="79" t="b">
        <v>0</v>
      </c>
      <c r="AK138" s="79">
        <v>86</v>
      </c>
      <c r="AL138" s="85" t="s">
        <v>1572</v>
      </c>
      <c r="AM138" s="79" t="s">
        <v>1638</v>
      </c>
      <c r="AN138" s="79" t="b">
        <v>0</v>
      </c>
      <c r="AO138" s="85" t="s">
        <v>1572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v>1</v>
      </c>
      <c r="BE138" s="49">
        <v>4</v>
      </c>
      <c r="BF138" s="48">
        <v>1</v>
      </c>
      <c r="BG138" s="49">
        <v>4</v>
      </c>
      <c r="BH138" s="48">
        <v>0</v>
      </c>
      <c r="BI138" s="49">
        <v>0</v>
      </c>
      <c r="BJ138" s="48">
        <v>23</v>
      </c>
      <c r="BK138" s="49">
        <v>92</v>
      </c>
      <c r="BL138" s="48">
        <v>25</v>
      </c>
    </row>
    <row r="139" spans="1:64" ht="15">
      <c r="A139" s="64" t="s">
        <v>288</v>
      </c>
      <c r="B139" s="64" t="s">
        <v>445</v>
      </c>
      <c r="C139" s="65" t="s">
        <v>4412</v>
      </c>
      <c r="D139" s="66">
        <v>3</v>
      </c>
      <c r="E139" s="67" t="s">
        <v>132</v>
      </c>
      <c r="F139" s="68">
        <v>35</v>
      </c>
      <c r="G139" s="65"/>
      <c r="H139" s="69"/>
      <c r="I139" s="70"/>
      <c r="J139" s="70"/>
      <c r="K139" s="34" t="s">
        <v>65</v>
      </c>
      <c r="L139" s="77">
        <v>139</v>
      </c>
      <c r="M139" s="77"/>
      <c r="N139" s="72"/>
      <c r="O139" s="79" t="s">
        <v>503</v>
      </c>
      <c r="P139" s="81">
        <v>43731.99650462963</v>
      </c>
      <c r="Q139" s="79" t="s">
        <v>543</v>
      </c>
      <c r="R139" s="79"/>
      <c r="S139" s="79"/>
      <c r="T139" s="79"/>
      <c r="U139" s="79"/>
      <c r="V139" s="82" t="s">
        <v>816</v>
      </c>
      <c r="W139" s="81">
        <v>43731.99650462963</v>
      </c>
      <c r="X139" s="82" t="s">
        <v>1050</v>
      </c>
      <c r="Y139" s="79"/>
      <c r="Z139" s="79"/>
      <c r="AA139" s="85" t="s">
        <v>1357</v>
      </c>
      <c r="AB139" s="85" t="s">
        <v>1572</v>
      </c>
      <c r="AC139" s="79" t="b">
        <v>0</v>
      </c>
      <c r="AD139" s="79">
        <v>0</v>
      </c>
      <c r="AE139" s="85" t="s">
        <v>1605</v>
      </c>
      <c r="AF139" s="79" t="b">
        <v>0</v>
      </c>
      <c r="AG139" s="79" t="s">
        <v>1625</v>
      </c>
      <c r="AH139" s="79"/>
      <c r="AI139" s="85" t="s">
        <v>1603</v>
      </c>
      <c r="AJ139" s="79" t="b">
        <v>0</v>
      </c>
      <c r="AK139" s="79">
        <v>0</v>
      </c>
      <c r="AL139" s="85" t="s">
        <v>1603</v>
      </c>
      <c r="AM139" s="79" t="s">
        <v>1638</v>
      </c>
      <c r="AN139" s="79" t="b">
        <v>0</v>
      </c>
      <c r="AO139" s="85" t="s">
        <v>1572</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288</v>
      </c>
      <c r="B140" s="64" t="s">
        <v>449</v>
      </c>
      <c r="C140" s="65" t="s">
        <v>4412</v>
      </c>
      <c r="D140" s="66">
        <v>3</v>
      </c>
      <c r="E140" s="67" t="s">
        <v>132</v>
      </c>
      <c r="F140" s="68">
        <v>35</v>
      </c>
      <c r="G140" s="65"/>
      <c r="H140" s="69"/>
      <c r="I140" s="70"/>
      <c r="J140" s="70"/>
      <c r="K140" s="34" t="s">
        <v>65</v>
      </c>
      <c r="L140" s="77">
        <v>140</v>
      </c>
      <c r="M140" s="77"/>
      <c r="N140" s="72"/>
      <c r="O140" s="79" t="s">
        <v>503</v>
      </c>
      <c r="P140" s="81">
        <v>43731.99650462963</v>
      </c>
      <c r="Q140" s="79" t="s">
        <v>543</v>
      </c>
      <c r="R140" s="79"/>
      <c r="S140" s="79"/>
      <c r="T140" s="79"/>
      <c r="U140" s="79"/>
      <c r="V140" s="82" t="s">
        <v>816</v>
      </c>
      <c r="W140" s="81">
        <v>43731.99650462963</v>
      </c>
      <c r="X140" s="82" t="s">
        <v>1050</v>
      </c>
      <c r="Y140" s="79"/>
      <c r="Z140" s="79"/>
      <c r="AA140" s="85" t="s">
        <v>1357</v>
      </c>
      <c r="AB140" s="85" t="s">
        <v>1572</v>
      </c>
      <c r="AC140" s="79" t="b">
        <v>0</v>
      </c>
      <c r="AD140" s="79">
        <v>0</v>
      </c>
      <c r="AE140" s="85" t="s">
        <v>1605</v>
      </c>
      <c r="AF140" s="79" t="b">
        <v>0</v>
      </c>
      <c r="AG140" s="79" t="s">
        <v>1625</v>
      </c>
      <c r="AH140" s="79"/>
      <c r="AI140" s="85" t="s">
        <v>1603</v>
      </c>
      <c r="AJ140" s="79" t="b">
        <v>0</v>
      </c>
      <c r="AK140" s="79">
        <v>0</v>
      </c>
      <c r="AL140" s="85" t="s">
        <v>1603</v>
      </c>
      <c r="AM140" s="79" t="s">
        <v>1638</v>
      </c>
      <c r="AN140" s="79" t="b">
        <v>0</v>
      </c>
      <c r="AO140" s="85" t="s">
        <v>1572</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4</v>
      </c>
      <c r="BD140" s="48"/>
      <c r="BE140" s="49"/>
      <c r="BF140" s="48"/>
      <c r="BG140" s="49"/>
      <c r="BH140" s="48"/>
      <c r="BI140" s="49"/>
      <c r="BJ140" s="48"/>
      <c r="BK140" s="49"/>
      <c r="BL140" s="48"/>
    </row>
    <row r="141" spans="1:64" ht="15">
      <c r="A141" s="64" t="s">
        <v>288</v>
      </c>
      <c r="B141" s="64" t="s">
        <v>444</v>
      </c>
      <c r="C141" s="65" t="s">
        <v>4412</v>
      </c>
      <c r="D141" s="66">
        <v>3</v>
      </c>
      <c r="E141" s="67" t="s">
        <v>132</v>
      </c>
      <c r="F141" s="68">
        <v>35</v>
      </c>
      <c r="G141" s="65"/>
      <c r="H141" s="69"/>
      <c r="I141" s="70"/>
      <c r="J141" s="70"/>
      <c r="K141" s="34" t="s">
        <v>65</v>
      </c>
      <c r="L141" s="77">
        <v>141</v>
      </c>
      <c r="M141" s="77"/>
      <c r="N141" s="72"/>
      <c r="O141" s="79" t="s">
        <v>504</v>
      </c>
      <c r="P141" s="81">
        <v>43731.99650462963</v>
      </c>
      <c r="Q141" s="79" t="s">
        <v>543</v>
      </c>
      <c r="R141" s="79"/>
      <c r="S141" s="79"/>
      <c r="T141" s="79"/>
      <c r="U141" s="79"/>
      <c r="V141" s="82" t="s">
        <v>816</v>
      </c>
      <c r="W141" s="81">
        <v>43731.99650462963</v>
      </c>
      <c r="X141" s="82" t="s">
        <v>1050</v>
      </c>
      <c r="Y141" s="79"/>
      <c r="Z141" s="79"/>
      <c r="AA141" s="85" t="s">
        <v>1357</v>
      </c>
      <c r="AB141" s="85" t="s">
        <v>1572</v>
      </c>
      <c r="AC141" s="79" t="b">
        <v>0</v>
      </c>
      <c r="AD141" s="79">
        <v>0</v>
      </c>
      <c r="AE141" s="85" t="s">
        <v>1605</v>
      </c>
      <c r="AF141" s="79" t="b">
        <v>0</v>
      </c>
      <c r="AG141" s="79" t="s">
        <v>1625</v>
      </c>
      <c r="AH141" s="79"/>
      <c r="AI141" s="85" t="s">
        <v>1603</v>
      </c>
      <c r="AJ141" s="79" t="b">
        <v>0</v>
      </c>
      <c r="AK141" s="79">
        <v>0</v>
      </c>
      <c r="AL141" s="85" t="s">
        <v>1603</v>
      </c>
      <c r="AM141" s="79" t="s">
        <v>1638</v>
      </c>
      <c r="AN141" s="79" t="b">
        <v>0</v>
      </c>
      <c r="AO141" s="85" t="s">
        <v>1572</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1</v>
      </c>
      <c r="BD141" s="48">
        <v>1</v>
      </c>
      <c r="BE141" s="49">
        <v>4.761904761904762</v>
      </c>
      <c r="BF141" s="48">
        <v>0</v>
      </c>
      <c r="BG141" s="49">
        <v>0</v>
      </c>
      <c r="BH141" s="48">
        <v>0</v>
      </c>
      <c r="BI141" s="49">
        <v>0</v>
      </c>
      <c r="BJ141" s="48">
        <v>20</v>
      </c>
      <c r="BK141" s="49">
        <v>95.23809523809524</v>
      </c>
      <c r="BL141" s="48">
        <v>21</v>
      </c>
    </row>
    <row r="142" spans="1:64" ht="15">
      <c r="A142" s="64" t="s">
        <v>289</v>
      </c>
      <c r="B142" s="64" t="s">
        <v>445</v>
      </c>
      <c r="C142" s="65" t="s">
        <v>4412</v>
      </c>
      <c r="D142" s="66">
        <v>3</v>
      </c>
      <c r="E142" s="67" t="s">
        <v>132</v>
      </c>
      <c r="F142" s="68">
        <v>35</v>
      </c>
      <c r="G142" s="65"/>
      <c r="H142" s="69"/>
      <c r="I142" s="70"/>
      <c r="J142" s="70"/>
      <c r="K142" s="34" t="s">
        <v>65</v>
      </c>
      <c r="L142" s="77">
        <v>142</v>
      </c>
      <c r="M142" s="77"/>
      <c r="N142" s="72"/>
      <c r="O142" s="79" t="s">
        <v>503</v>
      </c>
      <c r="P142" s="81">
        <v>43732.02668981482</v>
      </c>
      <c r="Q142" s="79" t="s">
        <v>544</v>
      </c>
      <c r="R142" s="79"/>
      <c r="S142" s="79"/>
      <c r="T142" s="79"/>
      <c r="U142" s="79"/>
      <c r="V142" s="82" t="s">
        <v>817</v>
      </c>
      <c r="W142" s="81">
        <v>43732.02668981482</v>
      </c>
      <c r="X142" s="82" t="s">
        <v>1051</v>
      </c>
      <c r="Y142" s="79"/>
      <c r="Z142" s="79"/>
      <c r="AA142" s="85" t="s">
        <v>1358</v>
      </c>
      <c r="AB142" s="85" t="s">
        <v>1572</v>
      </c>
      <c r="AC142" s="79" t="b">
        <v>0</v>
      </c>
      <c r="AD142" s="79">
        <v>0</v>
      </c>
      <c r="AE142" s="85" t="s">
        <v>1605</v>
      </c>
      <c r="AF142" s="79" t="b">
        <v>0</v>
      </c>
      <c r="AG142" s="79" t="s">
        <v>1625</v>
      </c>
      <c r="AH142" s="79"/>
      <c r="AI142" s="85" t="s">
        <v>1603</v>
      </c>
      <c r="AJ142" s="79" t="b">
        <v>0</v>
      </c>
      <c r="AK142" s="79">
        <v>0</v>
      </c>
      <c r="AL142" s="85" t="s">
        <v>1603</v>
      </c>
      <c r="AM142" s="79" t="s">
        <v>1638</v>
      </c>
      <c r="AN142" s="79" t="b">
        <v>0</v>
      </c>
      <c r="AO142" s="85" t="s">
        <v>1572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289</v>
      </c>
      <c r="B143" s="64" t="s">
        <v>449</v>
      </c>
      <c r="C143" s="65" t="s">
        <v>4412</v>
      </c>
      <c r="D143" s="66">
        <v>3</v>
      </c>
      <c r="E143" s="67" t="s">
        <v>132</v>
      </c>
      <c r="F143" s="68">
        <v>35</v>
      </c>
      <c r="G143" s="65"/>
      <c r="H143" s="69"/>
      <c r="I143" s="70"/>
      <c r="J143" s="70"/>
      <c r="K143" s="34" t="s">
        <v>65</v>
      </c>
      <c r="L143" s="77">
        <v>143</v>
      </c>
      <c r="M143" s="77"/>
      <c r="N143" s="72"/>
      <c r="O143" s="79" t="s">
        <v>503</v>
      </c>
      <c r="P143" s="81">
        <v>43732.02668981482</v>
      </c>
      <c r="Q143" s="79" t="s">
        <v>544</v>
      </c>
      <c r="R143" s="79"/>
      <c r="S143" s="79"/>
      <c r="T143" s="79"/>
      <c r="U143" s="79"/>
      <c r="V143" s="82" t="s">
        <v>817</v>
      </c>
      <c r="W143" s="81">
        <v>43732.02668981482</v>
      </c>
      <c r="X143" s="82" t="s">
        <v>1051</v>
      </c>
      <c r="Y143" s="79"/>
      <c r="Z143" s="79"/>
      <c r="AA143" s="85" t="s">
        <v>1358</v>
      </c>
      <c r="AB143" s="85" t="s">
        <v>1572</v>
      </c>
      <c r="AC143" s="79" t="b">
        <v>0</v>
      </c>
      <c r="AD143" s="79">
        <v>0</v>
      </c>
      <c r="AE143" s="85" t="s">
        <v>1605</v>
      </c>
      <c r="AF143" s="79" t="b">
        <v>0</v>
      </c>
      <c r="AG143" s="79" t="s">
        <v>1625</v>
      </c>
      <c r="AH143" s="79"/>
      <c r="AI143" s="85" t="s">
        <v>1603</v>
      </c>
      <c r="AJ143" s="79" t="b">
        <v>0</v>
      </c>
      <c r="AK143" s="79">
        <v>0</v>
      </c>
      <c r="AL143" s="85" t="s">
        <v>1603</v>
      </c>
      <c r="AM143" s="79" t="s">
        <v>1638</v>
      </c>
      <c r="AN143" s="79" t="b">
        <v>0</v>
      </c>
      <c r="AO143" s="85" t="s">
        <v>1572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4</v>
      </c>
      <c r="BD143" s="48"/>
      <c r="BE143" s="49"/>
      <c r="BF143" s="48"/>
      <c r="BG143" s="49"/>
      <c r="BH143" s="48"/>
      <c r="BI143" s="49"/>
      <c r="BJ143" s="48"/>
      <c r="BK143" s="49"/>
      <c r="BL143" s="48"/>
    </row>
    <row r="144" spans="1:64" ht="15">
      <c r="A144" s="64" t="s">
        <v>289</v>
      </c>
      <c r="B144" s="64" t="s">
        <v>444</v>
      </c>
      <c r="C144" s="65" t="s">
        <v>4412</v>
      </c>
      <c r="D144" s="66">
        <v>3</v>
      </c>
      <c r="E144" s="67" t="s">
        <v>132</v>
      </c>
      <c r="F144" s="68">
        <v>35</v>
      </c>
      <c r="G144" s="65"/>
      <c r="H144" s="69"/>
      <c r="I144" s="70"/>
      <c r="J144" s="70"/>
      <c r="K144" s="34" t="s">
        <v>65</v>
      </c>
      <c r="L144" s="77">
        <v>144</v>
      </c>
      <c r="M144" s="77"/>
      <c r="N144" s="72"/>
      <c r="O144" s="79" t="s">
        <v>504</v>
      </c>
      <c r="P144" s="81">
        <v>43732.02668981482</v>
      </c>
      <c r="Q144" s="79" t="s">
        <v>544</v>
      </c>
      <c r="R144" s="79"/>
      <c r="S144" s="79"/>
      <c r="T144" s="79"/>
      <c r="U144" s="79"/>
      <c r="V144" s="82" t="s">
        <v>817</v>
      </c>
      <c r="W144" s="81">
        <v>43732.02668981482</v>
      </c>
      <c r="X144" s="82" t="s">
        <v>1051</v>
      </c>
      <c r="Y144" s="79"/>
      <c r="Z144" s="79"/>
      <c r="AA144" s="85" t="s">
        <v>1358</v>
      </c>
      <c r="AB144" s="85" t="s">
        <v>1572</v>
      </c>
      <c r="AC144" s="79" t="b">
        <v>0</v>
      </c>
      <c r="AD144" s="79">
        <v>0</v>
      </c>
      <c r="AE144" s="85" t="s">
        <v>1605</v>
      </c>
      <c r="AF144" s="79" t="b">
        <v>0</v>
      </c>
      <c r="AG144" s="79" t="s">
        <v>1625</v>
      </c>
      <c r="AH144" s="79"/>
      <c r="AI144" s="85" t="s">
        <v>1603</v>
      </c>
      <c r="AJ144" s="79" t="b">
        <v>0</v>
      </c>
      <c r="AK144" s="79">
        <v>0</v>
      </c>
      <c r="AL144" s="85" t="s">
        <v>1603</v>
      </c>
      <c r="AM144" s="79" t="s">
        <v>1638</v>
      </c>
      <c r="AN144" s="79" t="b">
        <v>0</v>
      </c>
      <c r="AO144" s="85" t="s">
        <v>1572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1</v>
      </c>
      <c r="BD144" s="48">
        <v>0</v>
      </c>
      <c r="BE144" s="49">
        <v>0</v>
      </c>
      <c r="BF144" s="48">
        <v>1</v>
      </c>
      <c r="BG144" s="49">
        <v>3.5714285714285716</v>
      </c>
      <c r="BH144" s="48">
        <v>0</v>
      </c>
      <c r="BI144" s="49">
        <v>0</v>
      </c>
      <c r="BJ144" s="48">
        <v>27</v>
      </c>
      <c r="BK144" s="49">
        <v>96.42857142857143</v>
      </c>
      <c r="BL144" s="48">
        <v>28</v>
      </c>
    </row>
    <row r="145" spans="1:64" ht="15">
      <c r="A145" s="64" t="s">
        <v>290</v>
      </c>
      <c r="B145" s="64" t="s">
        <v>444</v>
      </c>
      <c r="C145" s="65" t="s">
        <v>4412</v>
      </c>
      <c r="D145" s="66">
        <v>3</v>
      </c>
      <c r="E145" s="67" t="s">
        <v>132</v>
      </c>
      <c r="F145" s="68">
        <v>35</v>
      </c>
      <c r="G145" s="65"/>
      <c r="H145" s="69"/>
      <c r="I145" s="70"/>
      <c r="J145" s="70"/>
      <c r="K145" s="34" t="s">
        <v>65</v>
      </c>
      <c r="L145" s="77">
        <v>145</v>
      </c>
      <c r="M145" s="77"/>
      <c r="N145" s="72"/>
      <c r="O145" s="79" t="s">
        <v>503</v>
      </c>
      <c r="P145" s="81">
        <v>43732.03695601852</v>
      </c>
      <c r="Q145" s="79" t="s">
        <v>534</v>
      </c>
      <c r="R145" s="79"/>
      <c r="S145" s="79"/>
      <c r="T145" s="79"/>
      <c r="U145" s="79"/>
      <c r="V145" s="82" t="s">
        <v>818</v>
      </c>
      <c r="W145" s="81">
        <v>43732.03695601852</v>
      </c>
      <c r="X145" s="82" t="s">
        <v>1052</v>
      </c>
      <c r="Y145" s="79"/>
      <c r="Z145" s="79"/>
      <c r="AA145" s="85" t="s">
        <v>1359</v>
      </c>
      <c r="AB145" s="79"/>
      <c r="AC145" s="79" t="b">
        <v>0</v>
      </c>
      <c r="AD145" s="79">
        <v>0</v>
      </c>
      <c r="AE145" s="85" t="s">
        <v>1603</v>
      </c>
      <c r="AF145" s="79" t="b">
        <v>0</v>
      </c>
      <c r="AG145" s="79" t="s">
        <v>1625</v>
      </c>
      <c r="AH145" s="79"/>
      <c r="AI145" s="85" t="s">
        <v>1603</v>
      </c>
      <c r="AJ145" s="79" t="b">
        <v>0</v>
      </c>
      <c r="AK145" s="79">
        <v>86</v>
      </c>
      <c r="AL145" s="85" t="s">
        <v>1572</v>
      </c>
      <c r="AM145" s="79" t="s">
        <v>1634</v>
      </c>
      <c r="AN145" s="79" t="b">
        <v>0</v>
      </c>
      <c r="AO145" s="85" t="s">
        <v>1572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v>
      </c>
      <c r="BF145" s="48">
        <v>1</v>
      </c>
      <c r="BG145" s="49">
        <v>4</v>
      </c>
      <c r="BH145" s="48">
        <v>0</v>
      </c>
      <c r="BI145" s="49">
        <v>0</v>
      </c>
      <c r="BJ145" s="48">
        <v>23</v>
      </c>
      <c r="BK145" s="49">
        <v>92</v>
      </c>
      <c r="BL145" s="48">
        <v>25</v>
      </c>
    </row>
    <row r="146" spans="1:64" ht="15">
      <c r="A146" s="64" t="s">
        <v>291</v>
      </c>
      <c r="B146" s="64" t="s">
        <v>444</v>
      </c>
      <c r="C146" s="65" t="s">
        <v>4412</v>
      </c>
      <c r="D146" s="66">
        <v>3</v>
      </c>
      <c r="E146" s="67" t="s">
        <v>132</v>
      </c>
      <c r="F146" s="68">
        <v>35</v>
      </c>
      <c r="G146" s="65"/>
      <c r="H146" s="69"/>
      <c r="I146" s="70"/>
      <c r="J146" s="70"/>
      <c r="K146" s="34" t="s">
        <v>65</v>
      </c>
      <c r="L146" s="77">
        <v>146</v>
      </c>
      <c r="M146" s="77"/>
      <c r="N146" s="72"/>
      <c r="O146" s="79" t="s">
        <v>503</v>
      </c>
      <c r="P146" s="81">
        <v>43732.041238425925</v>
      </c>
      <c r="Q146" s="79" t="s">
        <v>534</v>
      </c>
      <c r="R146" s="79"/>
      <c r="S146" s="79"/>
      <c r="T146" s="79"/>
      <c r="U146" s="79"/>
      <c r="V146" s="82" t="s">
        <v>819</v>
      </c>
      <c r="W146" s="81">
        <v>43732.041238425925</v>
      </c>
      <c r="X146" s="82" t="s">
        <v>1053</v>
      </c>
      <c r="Y146" s="79"/>
      <c r="Z146" s="79"/>
      <c r="AA146" s="85" t="s">
        <v>1360</v>
      </c>
      <c r="AB146" s="79"/>
      <c r="AC146" s="79" t="b">
        <v>0</v>
      </c>
      <c r="AD146" s="79">
        <v>0</v>
      </c>
      <c r="AE146" s="85" t="s">
        <v>1603</v>
      </c>
      <c r="AF146" s="79" t="b">
        <v>0</v>
      </c>
      <c r="AG146" s="79" t="s">
        <v>1625</v>
      </c>
      <c r="AH146" s="79"/>
      <c r="AI146" s="85" t="s">
        <v>1603</v>
      </c>
      <c r="AJ146" s="79" t="b">
        <v>0</v>
      </c>
      <c r="AK146" s="79">
        <v>86</v>
      </c>
      <c r="AL146" s="85" t="s">
        <v>1572</v>
      </c>
      <c r="AM146" s="79" t="s">
        <v>1635</v>
      </c>
      <c r="AN146" s="79" t="b">
        <v>0</v>
      </c>
      <c r="AO146" s="85" t="s">
        <v>1572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v>
      </c>
      <c r="BF146" s="48">
        <v>1</v>
      </c>
      <c r="BG146" s="49">
        <v>4</v>
      </c>
      <c r="BH146" s="48">
        <v>0</v>
      </c>
      <c r="BI146" s="49">
        <v>0</v>
      </c>
      <c r="BJ146" s="48">
        <v>23</v>
      </c>
      <c r="BK146" s="49">
        <v>92</v>
      </c>
      <c r="BL146" s="48">
        <v>25</v>
      </c>
    </row>
    <row r="147" spans="1:64" ht="15">
      <c r="A147" s="64" t="s">
        <v>292</v>
      </c>
      <c r="B147" s="64" t="s">
        <v>444</v>
      </c>
      <c r="C147" s="65" t="s">
        <v>4412</v>
      </c>
      <c r="D147" s="66">
        <v>3</v>
      </c>
      <c r="E147" s="67" t="s">
        <v>132</v>
      </c>
      <c r="F147" s="68">
        <v>35</v>
      </c>
      <c r="G147" s="65"/>
      <c r="H147" s="69"/>
      <c r="I147" s="70"/>
      <c r="J147" s="70"/>
      <c r="K147" s="34" t="s">
        <v>65</v>
      </c>
      <c r="L147" s="77">
        <v>147</v>
      </c>
      <c r="M147" s="77"/>
      <c r="N147" s="72"/>
      <c r="O147" s="79" t="s">
        <v>503</v>
      </c>
      <c r="P147" s="81">
        <v>43732.0428125</v>
      </c>
      <c r="Q147" s="79" t="s">
        <v>534</v>
      </c>
      <c r="R147" s="79"/>
      <c r="S147" s="79"/>
      <c r="T147" s="79"/>
      <c r="U147" s="79"/>
      <c r="V147" s="82" t="s">
        <v>820</v>
      </c>
      <c r="W147" s="81">
        <v>43732.0428125</v>
      </c>
      <c r="X147" s="82" t="s">
        <v>1054</v>
      </c>
      <c r="Y147" s="79"/>
      <c r="Z147" s="79"/>
      <c r="AA147" s="85" t="s">
        <v>1361</v>
      </c>
      <c r="AB147" s="79"/>
      <c r="AC147" s="79" t="b">
        <v>0</v>
      </c>
      <c r="AD147" s="79">
        <v>0</v>
      </c>
      <c r="AE147" s="85" t="s">
        <v>1603</v>
      </c>
      <c r="AF147" s="79" t="b">
        <v>0</v>
      </c>
      <c r="AG147" s="79" t="s">
        <v>1625</v>
      </c>
      <c r="AH147" s="79"/>
      <c r="AI147" s="85" t="s">
        <v>1603</v>
      </c>
      <c r="AJ147" s="79" t="b">
        <v>0</v>
      </c>
      <c r="AK147" s="79">
        <v>86</v>
      </c>
      <c r="AL147" s="85" t="s">
        <v>1572</v>
      </c>
      <c r="AM147" s="79" t="s">
        <v>1638</v>
      </c>
      <c r="AN147" s="79" t="b">
        <v>0</v>
      </c>
      <c r="AO147" s="85" t="s">
        <v>1572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v>1</v>
      </c>
      <c r="BE147" s="49">
        <v>4</v>
      </c>
      <c r="BF147" s="48">
        <v>1</v>
      </c>
      <c r="BG147" s="49">
        <v>4</v>
      </c>
      <c r="BH147" s="48">
        <v>0</v>
      </c>
      <c r="BI147" s="49">
        <v>0</v>
      </c>
      <c r="BJ147" s="48">
        <v>23</v>
      </c>
      <c r="BK147" s="49">
        <v>92</v>
      </c>
      <c r="BL147" s="48">
        <v>25</v>
      </c>
    </row>
    <row r="148" spans="1:64" ht="15">
      <c r="A148" s="64" t="s">
        <v>293</v>
      </c>
      <c r="B148" s="64" t="s">
        <v>444</v>
      </c>
      <c r="C148" s="65" t="s">
        <v>4412</v>
      </c>
      <c r="D148" s="66">
        <v>3</v>
      </c>
      <c r="E148" s="67" t="s">
        <v>132</v>
      </c>
      <c r="F148" s="68">
        <v>35</v>
      </c>
      <c r="G148" s="65"/>
      <c r="H148" s="69"/>
      <c r="I148" s="70"/>
      <c r="J148" s="70"/>
      <c r="K148" s="34" t="s">
        <v>65</v>
      </c>
      <c r="L148" s="77">
        <v>148</v>
      </c>
      <c r="M148" s="77"/>
      <c r="N148" s="72"/>
      <c r="O148" s="79" t="s">
        <v>503</v>
      </c>
      <c r="P148" s="81">
        <v>43732.04908564815</v>
      </c>
      <c r="Q148" s="79" t="s">
        <v>534</v>
      </c>
      <c r="R148" s="79"/>
      <c r="S148" s="79"/>
      <c r="T148" s="79"/>
      <c r="U148" s="79"/>
      <c r="V148" s="82" t="s">
        <v>821</v>
      </c>
      <c r="W148" s="81">
        <v>43732.04908564815</v>
      </c>
      <c r="X148" s="82" t="s">
        <v>1055</v>
      </c>
      <c r="Y148" s="79"/>
      <c r="Z148" s="79"/>
      <c r="AA148" s="85" t="s">
        <v>1362</v>
      </c>
      <c r="AB148" s="79"/>
      <c r="AC148" s="79" t="b">
        <v>0</v>
      </c>
      <c r="AD148" s="79">
        <v>0</v>
      </c>
      <c r="AE148" s="85" t="s">
        <v>1603</v>
      </c>
      <c r="AF148" s="79" t="b">
        <v>0</v>
      </c>
      <c r="AG148" s="79" t="s">
        <v>1625</v>
      </c>
      <c r="AH148" s="79"/>
      <c r="AI148" s="85" t="s">
        <v>1603</v>
      </c>
      <c r="AJ148" s="79" t="b">
        <v>0</v>
      </c>
      <c r="AK148" s="79">
        <v>86</v>
      </c>
      <c r="AL148" s="85" t="s">
        <v>1572</v>
      </c>
      <c r="AM148" s="79" t="s">
        <v>1634</v>
      </c>
      <c r="AN148" s="79" t="b">
        <v>0</v>
      </c>
      <c r="AO148" s="85" t="s">
        <v>1572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4</v>
      </c>
      <c r="BF148" s="48">
        <v>1</v>
      </c>
      <c r="BG148" s="49">
        <v>4</v>
      </c>
      <c r="BH148" s="48">
        <v>0</v>
      </c>
      <c r="BI148" s="49">
        <v>0</v>
      </c>
      <c r="BJ148" s="48">
        <v>23</v>
      </c>
      <c r="BK148" s="49">
        <v>92</v>
      </c>
      <c r="BL148" s="48">
        <v>25</v>
      </c>
    </row>
    <row r="149" spans="1:64" ht="15">
      <c r="A149" s="64" t="s">
        <v>294</v>
      </c>
      <c r="B149" s="64" t="s">
        <v>444</v>
      </c>
      <c r="C149" s="65" t="s">
        <v>4412</v>
      </c>
      <c r="D149" s="66">
        <v>3</v>
      </c>
      <c r="E149" s="67" t="s">
        <v>132</v>
      </c>
      <c r="F149" s="68">
        <v>35</v>
      </c>
      <c r="G149" s="65"/>
      <c r="H149" s="69"/>
      <c r="I149" s="70"/>
      <c r="J149" s="70"/>
      <c r="K149" s="34" t="s">
        <v>65</v>
      </c>
      <c r="L149" s="77">
        <v>149</v>
      </c>
      <c r="M149" s="77"/>
      <c r="N149" s="72"/>
      <c r="O149" s="79" t="s">
        <v>503</v>
      </c>
      <c r="P149" s="81">
        <v>43732.05479166667</v>
      </c>
      <c r="Q149" s="79" t="s">
        <v>534</v>
      </c>
      <c r="R149" s="79"/>
      <c r="S149" s="79"/>
      <c r="T149" s="79"/>
      <c r="U149" s="79"/>
      <c r="V149" s="82" t="s">
        <v>822</v>
      </c>
      <c r="W149" s="81">
        <v>43732.05479166667</v>
      </c>
      <c r="X149" s="82" t="s">
        <v>1056</v>
      </c>
      <c r="Y149" s="79"/>
      <c r="Z149" s="79"/>
      <c r="AA149" s="85" t="s">
        <v>1363</v>
      </c>
      <c r="AB149" s="79"/>
      <c r="AC149" s="79" t="b">
        <v>0</v>
      </c>
      <c r="AD149" s="79">
        <v>0</v>
      </c>
      <c r="AE149" s="85" t="s">
        <v>1603</v>
      </c>
      <c r="AF149" s="79" t="b">
        <v>0</v>
      </c>
      <c r="AG149" s="79" t="s">
        <v>1625</v>
      </c>
      <c r="AH149" s="79"/>
      <c r="AI149" s="85" t="s">
        <v>1603</v>
      </c>
      <c r="AJ149" s="79" t="b">
        <v>0</v>
      </c>
      <c r="AK149" s="79">
        <v>86</v>
      </c>
      <c r="AL149" s="85" t="s">
        <v>1572</v>
      </c>
      <c r="AM149" s="79" t="s">
        <v>1634</v>
      </c>
      <c r="AN149" s="79" t="b">
        <v>0</v>
      </c>
      <c r="AO149" s="85" t="s">
        <v>1572</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4</v>
      </c>
      <c r="BF149" s="48">
        <v>1</v>
      </c>
      <c r="BG149" s="49">
        <v>4</v>
      </c>
      <c r="BH149" s="48">
        <v>0</v>
      </c>
      <c r="BI149" s="49">
        <v>0</v>
      </c>
      <c r="BJ149" s="48">
        <v>23</v>
      </c>
      <c r="BK149" s="49">
        <v>92</v>
      </c>
      <c r="BL149" s="48">
        <v>25</v>
      </c>
    </row>
    <row r="150" spans="1:64" ht="15">
      <c r="A150" s="64" t="s">
        <v>295</v>
      </c>
      <c r="B150" s="64" t="s">
        <v>444</v>
      </c>
      <c r="C150" s="65" t="s">
        <v>4412</v>
      </c>
      <c r="D150" s="66">
        <v>3</v>
      </c>
      <c r="E150" s="67" t="s">
        <v>132</v>
      </c>
      <c r="F150" s="68">
        <v>35</v>
      </c>
      <c r="G150" s="65"/>
      <c r="H150" s="69"/>
      <c r="I150" s="70"/>
      <c r="J150" s="70"/>
      <c r="K150" s="34" t="s">
        <v>65</v>
      </c>
      <c r="L150" s="77">
        <v>150</v>
      </c>
      <c r="M150" s="77"/>
      <c r="N150" s="72"/>
      <c r="O150" s="79" t="s">
        <v>503</v>
      </c>
      <c r="P150" s="81">
        <v>43732.06118055555</v>
      </c>
      <c r="Q150" s="79" t="s">
        <v>534</v>
      </c>
      <c r="R150" s="79"/>
      <c r="S150" s="79"/>
      <c r="T150" s="79"/>
      <c r="U150" s="79"/>
      <c r="V150" s="82" t="s">
        <v>823</v>
      </c>
      <c r="W150" s="81">
        <v>43732.06118055555</v>
      </c>
      <c r="X150" s="82" t="s">
        <v>1057</v>
      </c>
      <c r="Y150" s="79"/>
      <c r="Z150" s="79"/>
      <c r="AA150" s="85" t="s">
        <v>1364</v>
      </c>
      <c r="AB150" s="79"/>
      <c r="AC150" s="79" t="b">
        <v>0</v>
      </c>
      <c r="AD150" s="79">
        <v>0</v>
      </c>
      <c r="AE150" s="85" t="s">
        <v>1603</v>
      </c>
      <c r="AF150" s="79" t="b">
        <v>0</v>
      </c>
      <c r="AG150" s="79" t="s">
        <v>1625</v>
      </c>
      <c r="AH150" s="79"/>
      <c r="AI150" s="85" t="s">
        <v>1603</v>
      </c>
      <c r="AJ150" s="79" t="b">
        <v>0</v>
      </c>
      <c r="AK150" s="79">
        <v>86</v>
      </c>
      <c r="AL150" s="85" t="s">
        <v>1572</v>
      </c>
      <c r="AM150" s="79" t="s">
        <v>1638</v>
      </c>
      <c r="AN150" s="79" t="b">
        <v>0</v>
      </c>
      <c r="AO150" s="85" t="s">
        <v>1572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v>1</v>
      </c>
      <c r="BE150" s="49">
        <v>4</v>
      </c>
      <c r="BF150" s="48">
        <v>1</v>
      </c>
      <c r="BG150" s="49">
        <v>4</v>
      </c>
      <c r="BH150" s="48">
        <v>0</v>
      </c>
      <c r="BI150" s="49">
        <v>0</v>
      </c>
      <c r="BJ150" s="48">
        <v>23</v>
      </c>
      <c r="BK150" s="49">
        <v>92</v>
      </c>
      <c r="BL150" s="48">
        <v>25</v>
      </c>
    </row>
    <row r="151" spans="1:64" ht="15">
      <c r="A151" s="64" t="s">
        <v>296</v>
      </c>
      <c r="B151" s="64" t="s">
        <v>444</v>
      </c>
      <c r="C151" s="65" t="s">
        <v>4412</v>
      </c>
      <c r="D151" s="66">
        <v>3</v>
      </c>
      <c r="E151" s="67" t="s">
        <v>132</v>
      </c>
      <c r="F151" s="68">
        <v>35</v>
      </c>
      <c r="G151" s="65"/>
      <c r="H151" s="69"/>
      <c r="I151" s="70"/>
      <c r="J151" s="70"/>
      <c r="K151" s="34" t="s">
        <v>65</v>
      </c>
      <c r="L151" s="77">
        <v>151</v>
      </c>
      <c r="M151" s="77"/>
      <c r="N151" s="72"/>
      <c r="O151" s="79" t="s">
        <v>503</v>
      </c>
      <c r="P151" s="81">
        <v>43732.06872685185</v>
      </c>
      <c r="Q151" s="79" t="s">
        <v>534</v>
      </c>
      <c r="R151" s="79"/>
      <c r="S151" s="79"/>
      <c r="T151" s="79"/>
      <c r="U151" s="79"/>
      <c r="V151" s="82" t="s">
        <v>824</v>
      </c>
      <c r="W151" s="81">
        <v>43732.06872685185</v>
      </c>
      <c r="X151" s="82" t="s">
        <v>1058</v>
      </c>
      <c r="Y151" s="79"/>
      <c r="Z151" s="79"/>
      <c r="AA151" s="85" t="s">
        <v>1365</v>
      </c>
      <c r="AB151" s="79"/>
      <c r="AC151" s="79" t="b">
        <v>0</v>
      </c>
      <c r="AD151" s="79">
        <v>0</v>
      </c>
      <c r="AE151" s="85" t="s">
        <v>1603</v>
      </c>
      <c r="AF151" s="79" t="b">
        <v>0</v>
      </c>
      <c r="AG151" s="79" t="s">
        <v>1625</v>
      </c>
      <c r="AH151" s="79"/>
      <c r="AI151" s="85" t="s">
        <v>1603</v>
      </c>
      <c r="AJ151" s="79" t="b">
        <v>0</v>
      </c>
      <c r="AK151" s="79">
        <v>86</v>
      </c>
      <c r="AL151" s="85" t="s">
        <v>1572</v>
      </c>
      <c r="AM151" s="79" t="s">
        <v>1634</v>
      </c>
      <c r="AN151" s="79" t="b">
        <v>0</v>
      </c>
      <c r="AO151" s="85" t="s">
        <v>1572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1</v>
      </c>
      <c r="BE151" s="49">
        <v>4</v>
      </c>
      <c r="BF151" s="48">
        <v>1</v>
      </c>
      <c r="BG151" s="49">
        <v>4</v>
      </c>
      <c r="BH151" s="48">
        <v>0</v>
      </c>
      <c r="BI151" s="49">
        <v>0</v>
      </c>
      <c r="BJ151" s="48">
        <v>23</v>
      </c>
      <c r="BK151" s="49">
        <v>92</v>
      </c>
      <c r="BL151" s="48">
        <v>25</v>
      </c>
    </row>
    <row r="152" spans="1:64" ht="15">
      <c r="A152" s="64" t="s">
        <v>297</v>
      </c>
      <c r="B152" s="64" t="s">
        <v>444</v>
      </c>
      <c r="C152" s="65" t="s">
        <v>4412</v>
      </c>
      <c r="D152" s="66">
        <v>3</v>
      </c>
      <c r="E152" s="67" t="s">
        <v>132</v>
      </c>
      <c r="F152" s="68">
        <v>35</v>
      </c>
      <c r="G152" s="65"/>
      <c r="H152" s="69"/>
      <c r="I152" s="70"/>
      <c r="J152" s="70"/>
      <c r="K152" s="34" t="s">
        <v>65</v>
      </c>
      <c r="L152" s="77">
        <v>152</v>
      </c>
      <c r="M152" s="77"/>
      <c r="N152" s="72"/>
      <c r="O152" s="79" t="s">
        <v>503</v>
      </c>
      <c r="P152" s="81">
        <v>43732.08773148148</v>
      </c>
      <c r="Q152" s="79" t="s">
        <v>534</v>
      </c>
      <c r="R152" s="79"/>
      <c r="S152" s="79"/>
      <c r="T152" s="79"/>
      <c r="U152" s="79"/>
      <c r="V152" s="82" t="s">
        <v>825</v>
      </c>
      <c r="W152" s="81">
        <v>43732.08773148148</v>
      </c>
      <c r="X152" s="82" t="s">
        <v>1059</v>
      </c>
      <c r="Y152" s="79"/>
      <c r="Z152" s="79"/>
      <c r="AA152" s="85" t="s">
        <v>1366</v>
      </c>
      <c r="AB152" s="79"/>
      <c r="AC152" s="79" t="b">
        <v>0</v>
      </c>
      <c r="AD152" s="79">
        <v>0</v>
      </c>
      <c r="AE152" s="85" t="s">
        <v>1603</v>
      </c>
      <c r="AF152" s="79" t="b">
        <v>0</v>
      </c>
      <c r="AG152" s="79" t="s">
        <v>1625</v>
      </c>
      <c r="AH152" s="79"/>
      <c r="AI152" s="85" t="s">
        <v>1603</v>
      </c>
      <c r="AJ152" s="79" t="b">
        <v>0</v>
      </c>
      <c r="AK152" s="79">
        <v>91</v>
      </c>
      <c r="AL152" s="85" t="s">
        <v>1572</v>
      </c>
      <c r="AM152" s="79" t="s">
        <v>1635</v>
      </c>
      <c r="AN152" s="79" t="b">
        <v>0</v>
      </c>
      <c r="AO152" s="85" t="s">
        <v>1572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4</v>
      </c>
      <c r="BF152" s="48">
        <v>1</v>
      </c>
      <c r="BG152" s="49">
        <v>4</v>
      </c>
      <c r="BH152" s="48">
        <v>0</v>
      </c>
      <c r="BI152" s="49">
        <v>0</v>
      </c>
      <c r="BJ152" s="48">
        <v>23</v>
      </c>
      <c r="BK152" s="49">
        <v>92</v>
      </c>
      <c r="BL152" s="48">
        <v>25</v>
      </c>
    </row>
    <row r="153" spans="1:64" ht="15">
      <c r="A153" s="64" t="s">
        <v>298</v>
      </c>
      <c r="B153" s="64" t="s">
        <v>444</v>
      </c>
      <c r="C153" s="65" t="s">
        <v>4412</v>
      </c>
      <c r="D153" s="66">
        <v>3</v>
      </c>
      <c r="E153" s="67" t="s">
        <v>132</v>
      </c>
      <c r="F153" s="68">
        <v>35</v>
      </c>
      <c r="G153" s="65"/>
      <c r="H153" s="69"/>
      <c r="I153" s="70"/>
      <c r="J153" s="70"/>
      <c r="K153" s="34" t="s">
        <v>65</v>
      </c>
      <c r="L153" s="77">
        <v>153</v>
      </c>
      <c r="M153" s="77"/>
      <c r="N153" s="72"/>
      <c r="O153" s="79" t="s">
        <v>503</v>
      </c>
      <c r="P153" s="81">
        <v>43732.09040509259</v>
      </c>
      <c r="Q153" s="79" t="s">
        <v>534</v>
      </c>
      <c r="R153" s="79"/>
      <c r="S153" s="79"/>
      <c r="T153" s="79"/>
      <c r="U153" s="79"/>
      <c r="V153" s="82" t="s">
        <v>826</v>
      </c>
      <c r="W153" s="81">
        <v>43732.09040509259</v>
      </c>
      <c r="X153" s="82" t="s">
        <v>1060</v>
      </c>
      <c r="Y153" s="79"/>
      <c r="Z153" s="79"/>
      <c r="AA153" s="85" t="s">
        <v>1367</v>
      </c>
      <c r="AB153" s="79"/>
      <c r="AC153" s="79" t="b">
        <v>0</v>
      </c>
      <c r="AD153" s="79">
        <v>0</v>
      </c>
      <c r="AE153" s="85" t="s">
        <v>1603</v>
      </c>
      <c r="AF153" s="79" t="b">
        <v>0</v>
      </c>
      <c r="AG153" s="79" t="s">
        <v>1625</v>
      </c>
      <c r="AH153" s="79"/>
      <c r="AI153" s="85" t="s">
        <v>1603</v>
      </c>
      <c r="AJ153" s="79" t="b">
        <v>0</v>
      </c>
      <c r="AK153" s="79">
        <v>86</v>
      </c>
      <c r="AL153" s="85" t="s">
        <v>1572</v>
      </c>
      <c r="AM153" s="79" t="s">
        <v>1634</v>
      </c>
      <c r="AN153" s="79" t="b">
        <v>0</v>
      </c>
      <c r="AO153" s="85" t="s">
        <v>1572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4</v>
      </c>
      <c r="BF153" s="48">
        <v>1</v>
      </c>
      <c r="BG153" s="49">
        <v>4</v>
      </c>
      <c r="BH153" s="48">
        <v>0</v>
      </c>
      <c r="BI153" s="49">
        <v>0</v>
      </c>
      <c r="BJ153" s="48">
        <v>23</v>
      </c>
      <c r="BK153" s="49">
        <v>92</v>
      </c>
      <c r="BL153" s="48">
        <v>25</v>
      </c>
    </row>
    <row r="154" spans="1:64" ht="15">
      <c r="A154" s="64" t="s">
        <v>299</v>
      </c>
      <c r="B154" s="64" t="s">
        <v>444</v>
      </c>
      <c r="C154" s="65" t="s">
        <v>4412</v>
      </c>
      <c r="D154" s="66">
        <v>3</v>
      </c>
      <c r="E154" s="67" t="s">
        <v>132</v>
      </c>
      <c r="F154" s="68">
        <v>35</v>
      </c>
      <c r="G154" s="65"/>
      <c r="H154" s="69"/>
      <c r="I154" s="70"/>
      <c r="J154" s="70"/>
      <c r="K154" s="34" t="s">
        <v>65</v>
      </c>
      <c r="L154" s="77">
        <v>154</v>
      </c>
      <c r="M154" s="77"/>
      <c r="N154" s="72"/>
      <c r="O154" s="79" t="s">
        <v>503</v>
      </c>
      <c r="P154" s="81">
        <v>43732.09173611111</v>
      </c>
      <c r="Q154" s="79" t="s">
        <v>534</v>
      </c>
      <c r="R154" s="79"/>
      <c r="S154" s="79"/>
      <c r="T154" s="79"/>
      <c r="U154" s="79"/>
      <c r="V154" s="82" t="s">
        <v>827</v>
      </c>
      <c r="W154" s="81">
        <v>43732.09173611111</v>
      </c>
      <c r="X154" s="82" t="s">
        <v>1061</v>
      </c>
      <c r="Y154" s="79"/>
      <c r="Z154" s="79"/>
      <c r="AA154" s="85" t="s">
        <v>1368</v>
      </c>
      <c r="AB154" s="79"/>
      <c r="AC154" s="79" t="b">
        <v>0</v>
      </c>
      <c r="AD154" s="79">
        <v>0</v>
      </c>
      <c r="AE154" s="85" t="s">
        <v>1603</v>
      </c>
      <c r="AF154" s="79" t="b">
        <v>0</v>
      </c>
      <c r="AG154" s="79" t="s">
        <v>1625</v>
      </c>
      <c r="AH154" s="79"/>
      <c r="AI154" s="85" t="s">
        <v>1603</v>
      </c>
      <c r="AJ154" s="79" t="b">
        <v>0</v>
      </c>
      <c r="AK154" s="79">
        <v>86</v>
      </c>
      <c r="AL154" s="85" t="s">
        <v>1572</v>
      </c>
      <c r="AM154" s="79" t="s">
        <v>1634</v>
      </c>
      <c r="AN154" s="79" t="b">
        <v>0</v>
      </c>
      <c r="AO154" s="85" t="s">
        <v>1572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v>1</v>
      </c>
      <c r="BE154" s="49">
        <v>4</v>
      </c>
      <c r="BF154" s="48">
        <v>1</v>
      </c>
      <c r="BG154" s="49">
        <v>4</v>
      </c>
      <c r="BH154" s="48">
        <v>0</v>
      </c>
      <c r="BI154" s="49">
        <v>0</v>
      </c>
      <c r="BJ154" s="48">
        <v>23</v>
      </c>
      <c r="BK154" s="49">
        <v>92</v>
      </c>
      <c r="BL154" s="48">
        <v>25</v>
      </c>
    </row>
    <row r="155" spans="1:64" ht="15">
      <c r="A155" s="64" t="s">
        <v>300</v>
      </c>
      <c r="B155" s="64" t="s">
        <v>444</v>
      </c>
      <c r="C155" s="65" t="s">
        <v>4412</v>
      </c>
      <c r="D155" s="66">
        <v>3</v>
      </c>
      <c r="E155" s="67" t="s">
        <v>132</v>
      </c>
      <c r="F155" s="68">
        <v>35</v>
      </c>
      <c r="G155" s="65"/>
      <c r="H155" s="69"/>
      <c r="I155" s="70"/>
      <c r="J155" s="70"/>
      <c r="K155" s="34" t="s">
        <v>65</v>
      </c>
      <c r="L155" s="77">
        <v>155</v>
      </c>
      <c r="M155" s="77"/>
      <c r="N155" s="72"/>
      <c r="O155" s="79" t="s">
        <v>503</v>
      </c>
      <c r="P155" s="81">
        <v>43732.10497685185</v>
      </c>
      <c r="Q155" s="79" t="s">
        <v>534</v>
      </c>
      <c r="R155" s="79"/>
      <c r="S155" s="79"/>
      <c r="T155" s="79"/>
      <c r="U155" s="79"/>
      <c r="V155" s="82" t="s">
        <v>828</v>
      </c>
      <c r="W155" s="81">
        <v>43732.10497685185</v>
      </c>
      <c r="X155" s="82" t="s">
        <v>1062</v>
      </c>
      <c r="Y155" s="79"/>
      <c r="Z155" s="79"/>
      <c r="AA155" s="85" t="s">
        <v>1369</v>
      </c>
      <c r="AB155" s="79"/>
      <c r="AC155" s="79" t="b">
        <v>0</v>
      </c>
      <c r="AD155" s="79">
        <v>0</v>
      </c>
      <c r="AE155" s="85" t="s">
        <v>1603</v>
      </c>
      <c r="AF155" s="79" t="b">
        <v>0</v>
      </c>
      <c r="AG155" s="79" t="s">
        <v>1625</v>
      </c>
      <c r="AH155" s="79"/>
      <c r="AI155" s="85" t="s">
        <v>1603</v>
      </c>
      <c r="AJ155" s="79" t="b">
        <v>0</v>
      </c>
      <c r="AK155" s="79">
        <v>86</v>
      </c>
      <c r="AL155" s="85" t="s">
        <v>1572</v>
      </c>
      <c r="AM155" s="79" t="s">
        <v>1638</v>
      </c>
      <c r="AN155" s="79" t="b">
        <v>0</v>
      </c>
      <c r="AO155" s="85" t="s">
        <v>1572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1</v>
      </c>
      <c r="BE155" s="49">
        <v>4</v>
      </c>
      <c r="BF155" s="48">
        <v>1</v>
      </c>
      <c r="BG155" s="49">
        <v>4</v>
      </c>
      <c r="BH155" s="48">
        <v>0</v>
      </c>
      <c r="BI155" s="49">
        <v>0</v>
      </c>
      <c r="BJ155" s="48">
        <v>23</v>
      </c>
      <c r="BK155" s="49">
        <v>92</v>
      </c>
      <c r="BL155" s="48">
        <v>25</v>
      </c>
    </row>
    <row r="156" spans="1:64" ht="15">
      <c r="A156" s="64" t="s">
        <v>301</v>
      </c>
      <c r="B156" s="64" t="s">
        <v>444</v>
      </c>
      <c r="C156" s="65" t="s">
        <v>4412</v>
      </c>
      <c r="D156" s="66">
        <v>3</v>
      </c>
      <c r="E156" s="67" t="s">
        <v>132</v>
      </c>
      <c r="F156" s="68">
        <v>35</v>
      </c>
      <c r="G156" s="65"/>
      <c r="H156" s="69"/>
      <c r="I156" s="70"/>
      <c r="J156" s="70"/>
      <c r="K156" s="34" t="s">
        <v>65</v>
      </c>
      <c r="L156" s="77">
        <v>156</v>
      </c>
      <c r="M156" s="77"/>
      <c r="N156" s="72"/>
      <c r="O156" s="79" t="s">
        <v>503</v>
      </c>
      <c r="P156" s="81">
        <v>43732.12950231481</v>
      </c>
      <c r="Q156" s="79" t="s">
        <v>534</v>
      </c>
      <c r="R156" s="79"/>
      <c r="S156" s="79"/>
      <c r="T156" s="79"/>
      <c r="U156" s="79"/>
      <c r="V156" s="82" t="s">
        <v>829</v>
      </c>
      <c r="W156" s="81">
        <v>43732.12950231481</v>
      </c>
      <c r="X156" s="82" t="s">
        <v>1063</v>
      </c>
      <c r="Y156" s="79"/>
      <c r="Z156" s="79"/>
      <c r="AA156" s="85" t="s">
        <v>1370</v>
      </c>
      <c r="AB156" s="79"/>
      <c r="AC156" s="79" t="b">
        <v>0</v>
      </c>
      <c r="AD156" s="79">
        <v>0</v>
      </c>
      <c r="AE156" s="85" t="s">
        <v>1603</v>
      </c>
      <c r="AF156" s="79" t="b">
        <v>0</v>
      </c>
      <c r="AG156" s="79" t="s">
        <v>1625</v>
      </c>
      <c r="AH156" s="79"/>
      <c r="AI156" s="85" t="s">
        <v>1603</v>
      </c>
      <c r="AJ156" s="79" t="b">
        <v>0</v>
      </c>
      <c r="AK156" s="79">
        <v>86</v>
      </c>
      <c r="AL156" s="85" t="s">
        <v>1572</v>
      </c>
      <c r="AM156" s="79" t="s">
        <v>1635</v>
      </c>
      <c r="AN156" s="79" t="b">
        <v>0</v>
      </c>
      <c r="AO156" s="85" t="s">
        <v>1572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4</v>
      </c>
      <c r="BF156" s="48">
        <v>1</v>
      </c>
      <c r="BG156" s="49">
        <v>4</v>
      </c>
      <c r="BH156" s="48">
        <v>0</v>
      </c>
      <c r="BI156" s="49">
        <v>0</v>
      </c>
      <c r="BJ156" s="48">
        <v>23</v>
      </c>
      <c r="BK156" s="49">
        <v>92</v>
      </c>
      <c r="BL156" s="48">
        <v>25</v>
      </c>
    </row>
    <row r="157" spans="1:64" ht="15">
      <c r="A157" s="64" t="s">
        <v>302</v>
      </c>
      <c r="B157" s="64" t="s">
        <v>444</v>
      </c>
      <c r="C157" s="65" t="s">
        <v>4412</v>
      </c>
      <c r="D157" s="66">
        <v>3</v>
      </c>
      <c r="E157" s="67" t="s">
        <v>132</v>
      </c>
      <c r="F157" s="68">
        <v>35</v>
      </c>
      <c r="G157" s="65"/>
      <c r="H157" s="69"/>
      <c r="I157" s="70"/>
      <c r="J157" s="70"/>
      <c r="K157" s="34" t="s">
        <v>65</v>
      </c>
      <c r="L157" s="77">
        <v>157</v>
      </c>
      <c r="M157" s="77"/>
      <c r="N157" s="72"/>
      <c r="O157" s="79" t="s">
        <v>503</v>
      </c>
      <c r="P157" s="81">
        <v>43732.16731481482</v>
      </c>
      <c r="Q157" s="79" t="s">
        <v>534</v>
      </c>
      <c r="R157" s="79"/>
      <c r="S157" s="79"/>
      <c r="T157" s="79"/>
      <c r="U157" s="79"/>
      <c r="V157" s="82" t="s">
        <v>830</v>
      </c>
      <c r="W157" s="81">
        <v>43732.16731481482</v>
      </c>
      <c r="X157" s="82" t="s">
        <v>1064</v>
      </c>
      <c r="Y157" s="79"/>
      <c r="Z157" s="79"/>
      <c r="AA157" s="85" t="s">
        <v>1371</v>
      </c>
      <c r="AB157" s="79"/>
      <c r="AC157" s="79" t="b">
        <v>0</v>
      </c>
      <c r="AD157" s="79">
        <v>0</v>
      </c>
      <c r="AE157" s="85" t="s">
        <v>1603</v>
      </c>
      <c r="AF157" s="79" t="b">
        <v>0</v>
      </c>
      <c r="AG157" s="79" t="s">
        <v>1625</v>
      </c>
      <c r="AH157" s="79"/>
      <c r="AI157" s="85" t="s">
        <v>1603</v>
      </c>
      <c r="AJ157" s="79" t="b">
        <v>0</v>
      </c>
      <c r="AK157" s="79">
        <v>86</v>
      </c>
      <c r="AL157" s="85" t="s">
        <v>1572</v>
      </c>
      <c r="AM157" s="79" t="s">
        <v>1634</v>
      </c>
      <c r="AN157" s="79" t="b">
        <v>0</v>
      </c>
      <c r="AO157" s="85" t="s">
        <v>1572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1</v>
      </c>
      <c r="BE157" s="49">
        <v>4</v>
      </c>
      <c r="BF157" s="48">
        <v>1</v>
      </c>
      <c r="BG157" s="49">
        <v>4</v>
      </c>
      <c r="BH157" s="48">
        <v>0</v>
      </c>
      <c r="BI157" s="49">
        <v>0</v>
      </c>
      <c r="BJ157" s="48">
        <v>23</v>
      </c>
      <c r="BK157" s="49">
        <v>92</v>
      </c>
      <c r="BL157" s="48">
        <v>25</v>
      </c>
    </row>
    <row r="158" spans="1:64" ht="15">
      <c r="A158" s="64" t="s">
        <v>303</v>
      </c>
      <c r="B158" s="64" t="s">
        <v>444</v>
      </c>
      <c r="C158" s="65" t="s">
        <v>4412</v>
      </c>
      <c r="D158" s="66">
        <v>3</v>
      </c>
      <c r="E158" s="67" t="s">
        <v>132</v>
      </c>
      <c r="F158" s="68">
        <v>35</v>
      </c>
      <c r="G158" s="65"/>
      <c r="H158" s="69"/>
      <c r="I158" s="70"/>
      <c r="J158" s="70"/>
      <c r="K158" s="34" t="s">
        <v>65</v>
      </c>
      <c r="L158" s="77">
        <v>158</v>
      </c>
      <c r="M158" s="77"/>
      <c r="N158" s="72"/>
      <c r="O158" s="79" t="s">
        <v>503</v>
      </c>
      <c r="P158" s="81">
        <v>43732.17789351852</v>
      </c>
      <c r="Q158" s="79" t="s">
        <v>534</v>
      </c>
      <c r="R158" s="79"/>
      <c r="S158" s="79"/>
      <c r="T158" s="79"/>
      <c r="U158" s="79"/>
      <c r="V158" s="82" t="s">
        <v>831</v>
      </c>
      <c r="W158" s="81">
        <v>43732.17789351852</v>
      </c>
      <c r="X158" s="82" t="s">
        <v>1065</v>
      </c>
      <c r="Y158" s="79"/>
      <c r="Z158" s="79"/>
      <c r="AA158" s="85" t="s">
        <v>1372</v>
      </c>
      <c r="AB158" s="79"/>
      <c r="AC158" s="79" t="b">
        <v>0</v>
      </c>
      <c r="AD158" s="79">
        <v>0</v>
      </c>
      <c r="AE158" s="85" t="s">
        <v>1603</v>
      </c>
      <c r="AF158" s="79" t="b">
        <v>0</v>
      </c>
      <c r="AG158" s="79" t="s">
        <v>1625</v>
      </c>
      <c r="AH158" s="79"/>
      <c r="AI158" s="85" t="s">
        <v>1603</v>
      </c>
      <c r="AJ158" s="79" t="b">
        <v>0</v>
      </c>
      <c r="AK158" s="79">
        <v>86</v>
      </c>
      <c r="AL158" s="85" t="s">
        <v>1572</v>
      </c>
      <c r="AM158" s="79" t="s">
        <v>1638</v>
      </c>
      <c r="AN158" s="79" t="b">
        <v>0</v>
      </c>
      <c r="AO158" s="85" t="s">
        <v>1572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4</v>
      </c>
      <c r="BF158" s="48">
        <v>1</v>
      </c>
      <c r="BG158" s="49">
        <v>4</v>
      </c>
      <c r="BH158" s="48">
        <v>0</v>
      </c>
      <c r="BI158" s="49">
        <v>0</v>
      </c>
      <c r="BJ158" s="48">
        <v>23</v>
      </c>
      <c r="BK158" s="49">
        <v>92</v>
      </c>
      <c r="BL158" s="48">
        <v>25</v>
      </c>
    </row>
    <row r="159" spans="1:64" ht="15">
      <c r="A159" s="64" t="s">
        <v>304</v>
      </c>
      <c r="B159" s="64" t="s">
        <v>444</v>
      </c>
      <c r="C159" s="65" t="s">
        <v>4412</v>
      </c>
      <c r="D159" s="66">
        <v>3</v>
      </c>
      <c r="E159" s="67" t="s">
        <v>132</v>
      </c>
      <c r="F159" s="68">
        <v>35</v>
      </c>
      <c r="G159" s="65"/>
      <c r="H159" s="69"/>
      <c r="I159" s="70"/>
      <c r="J159" s="70"/>
      <c r="K159" s="34" t="s">
        <v>65</v>
      </c>
      <c r="L159" s="77">
        <v>159</v>
      </c>
      <c r="M159" s="77"/>
      <c r="N159" s="72"/>
      <c r="O159" s="79" t="s">
        <v>503</v>
      </c>
      <c r="P159" s="81">
        <v>43732.23917824074</v>
      </c>
      <c r="Q159" s="79" t="s">
        <v>534</v>
      </c>
      <c r="R159" s="79"/>
      <c r="S159" s="79"/>
      <c r="T159" s="79"/>
      <c r="U159" s="79"/>
      <c r="V159" s="82" t="s">
        <v>832</v>
      </c>
      <c r="W159" s="81">
        <v>43732.23917824074</v>
      </c>
      <c r="X159" s="82" t="s">
        <v>1066</v>
      </c>
      <c r="Y159" s="79"/>
      <c r="Z159" s="79"/>
      <c r="AA159" s="85" t="s">
        <v>1373</v>
      </c>
      <c r="AB159" s="79"/>
      <c r="AC159" s="79" t="b">
        <v>0</v>
      </c>
      <c r="AD159" s="79">
        <v>0</v>
      </c>
      <c r="AE159" s="85" t="s">
        <v>1603</v>
      </c>
      <c r="AF159" s="79" t="b">
        <v>0</v>
      </c>
      <c r="AG159" s="79" t="s">
        <v>1625</v>
      </c>
      <c r="AH159" s="79"/>
      <c r="AI159" s="85" t="s">
        <v>1603</v>
      </c>
      <c r="AJ159" s="79" t="b">
        <v>0</v>
      </c>
      <c r="AK159" s="79">
        <v>86</v>
      </c>
      <c r="AL159" s="85" t="s">
        <v>1572</v>
      </c>
      <c r="AM159" s="79" t="s">
        <v>1638</v>
      </c>
      <c r="AN159" s="79" t="b">
        <v>0</v>
      </c>
      <c r="AO159" s="85" t="s">
        <v>1572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1</v>
      </c>
      <c r="BE159" s="49">
        <v>4</v>
      </c>
      <c r="BF159" s="48">
        <v>1</v>
      </c>
      <c r="BG159" s="49">
        <v>4</v>
      </c>
      <c r="BH159" s="48">
        <v>0</v>
      </c>
      <c r="BI159" s="49">
        <v>0</v>
      </c>
      <c r="BJ159" s="48">
        <v>23</v>
      </c>
      <c r="BK159" s="49">
        <v>92</v>
      </c>
      <c r="BL159" s="48">
        <v>25</v>
      </c>
    </row>
    <row r="160" spans="1:64" ht="15">
      <c r="A160" s="64" t="s">
        <v>305</v>
      </c>
      <c r="B160" s="64" t="s">
        <v>445</v>
      </c>
      <c r="C160" s="65" t="s">
        <v>4412</v>
      </c>
      <c r="D160" s="66">
        <v>3</v>
      </c>
      <c r="E160" s="67" t="s">
        <v>132</v>
      </c>
      <c r="F160" s="68">
        <v>35</v>
      </c>
      <c r="G160" s="65"/>
      <c r="H160" s="69"/>
      <c r="I160" s="70"/>
      <c r="J160" s="70"/>
      <c r="K160" s="34" t="s">
        <v>65</v>
      </c>
      <c r="L160" s="77">
        <v>160</v>
      </c>
      <c r="M160" s="77"/>
      <c r="N160" s="72"/>
      <c r="O160" s="79" t="s">
        <v>503</v>
      </c>
      <c r="P160" s="81">
        <v>43732.25072916667</v>
      </c>
      <c r="Q160" s="79" t="s">
        <v>545</v>
      </c>
      <c r="R160" s="79"/>
      <c r="S160" s="79"/>
      <c r="T160" s="79"/>
      <c r="U160" s="79"/>
      <c r="V160" s="82" t="s">
        <v>833</v>
      </c>
      <c r="W160" s="81">
        <v>43732.25072916667</v>
      </c>
      <c r="X160" s="82" t="s">
        <v>1067</v>
      </c>
      <c r="Y160" s="79"/>
      <c r="Z160" s="79"/>
      <c r="AA160" s="85" t="s">
        <v>1374</v>
      </c>
      <c r="AB160" s="85" t="s">
        <v>1572</v>
      </c>
      <c r="AC160" s="79" t="b">
        <v>0</v>
      </c>
      <c r="AD160" s="79">
        <v>0</v>
      </c>
      <c r="AE160" s="85" t="s">
        <v>1605</v>
      </c>
      <c r="AF160" s="79" t="b">
        <v>0</v>
      </c>
      <c r="AG160" s="79" t="s">
        <v>1625</v>
      </c>
      <c r="AH160" s="79"/>
      <c r="AI160" s="85" t="s">
        <v>1603</v>
      </c>
      <c r="AJ160" s="79" t="b">
        <v>0</v>
      </c>
      <c r="AK160" s="79">
        <v>0</v>
      </c>
      <c r="AL160" s="85" t="s">
        <v>1603</v>
      </c>
      <c r="AM160" s="79" t="s">
        <v>1635</v>
      </c>
      <c r="AN160" s="79" t="b">
        <v>0</v>
      </c>
      <c r="AO160" s="85" t="s">
        <v>1572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305</v>
      </c>
      <c r="B161" s="64" t="s">
        <v>449</v>
      </c>
      <c r="C161" s="65" t="s">
        <v>4412</v>
      </c>
      <c r="D161" s="66">
        <v>3</v>
      </c>
      <c r="E161" s="67" t="s">
        <v>132</v>
      </c>
      <c r="F161" s="68">
        <v>35</v>
      </c>
      <c r="G161" s="65"/>
      <c r="H161" s="69"/>
      <c r="I161" s="70"/>
      <c r="J161" s="70"/>
      <c r="K161" s="34" t="s">
        <v>65</v>
      </c>
      <c r="L161" s="77">
        <v>161</v>
      </c>
      <c r="M161" s="77"/>
      <c r="N161" s="72"/>
      <c r="O161" s="79" t="s">
        <v>503</v>
      </c>
      <c r="P161" s="81">
        <v>43732.25072916667</v>
      </c>
      <c r="Q161" s="79" t="s">
        <v>545</v>
      </c>
      <c r="R161" s="79"/>
      <c r="S161" s="79"/>
      <c r="T161" s="79"/>
      <c r="U161" s="79"/>
      <c r="V161" s="82" t="s">
        <v>833</v>
      </c>
      <c r="W161" s="81">
        <v>43732.25072916667</v>
      </c>
      <c r="X161" s="82" t="s">
        <v>1067</v>
      </c>
      <c r="Y161" s="79"/>
      <c r="Z161" s="79"/>
      <c r="AA161" s="85" t="s">
        <v>1374</v>
      </c>
      <c r="AB161" s="85" t="s">
        <v>1572</v>
      </c>
      <c r="AC161" s="79" t="b">
        <v>0</v>
      </c>
      <c r="AD161" s="79">
        <v>0</v>
      </c>
      <c r="AE161" s="85" t="s">
        <v>1605</v>
      </c>
      <c r="AF161" s="79" t="b">
        <v>0</v>
      </c>
      <c r="AG161" s="79" t="s">
        <v>1625</v>
      </c>
      <c r="AH161" s="79"/>
      <c r="AI161" s="85" t="s">
        <v>1603</v>
      </c>
      <c r="AJ161" s="79" t="b">
        <v>0</v>
      </c>
      <c r="AK161" s="79">
        <v>0</v>
      </c>
      <c r="AL161" s="85" t="s">
        <v>1603</v>
      </c>
      <c r="AM161" s="79" t="s">
        <v>1635</v>
      </c>
      <c r="AN161" s="79" t="b">
        <v>0</v>
      </c>
      <c r="AO161" s="85" t="s">
        <v>1572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4</v>
      </c>
      <c r="BD161" s="48"/>
      <c r="BE161" s="49"/>
      <c r="BF161" s="48"/>
      <c r="BG161" s="49"/>
      <c r="BH161" s="48"/>
      <c r="BI161" s="49"/>
      <c r="BJ161" s="48"/>
      <c r="BK161" s="49"/>
      <c r="BL161" s="48"/>
    </row>
    <row r="162" spans="1:64" ht="15">
      <c r="A162" s="64" t="s">
        <v>305</v>
      </c>
      <c r="B162" s="64" t="s">
        <v>444</v>
      </c>
      <c r="C162" s="65" t="s">
        <v>4412</v>
      </c>
      <c r="D162" s="66">
        <v>3</v>
      </c>
      <c r="E162" s="67" t="s">
        <v>132</v>
      </c>
      <c r="F162" s="68">
        <v>35</v>
      </c>
      <c r="G162" s="65"/>
      <c r="H162" s="69"/>
      <c r="I162" s="70"/>
      <c r="J162" s="70"/>
      <c r="K162" s="34" t="s">
        <v>65</v>
      </c>
      <c r="L162" s="77">
        <v>162</v>
      </c>
      <c r="M162" s="77"/>
      <c r="N162" s="72"/>
      <c r="O162" s="79" t="s">
        <v>504</v>
      </c>
      <c r="P162" s="81">
        <v>43732.25072916667</v>
      </c>
      <c r="Q162" s="79" t="s">
        <v>545</v>
      </c>
      <c r="R162" s="79"/>
      <c r="S162" s="79"/>
      <c r="T162" s="79"/>
      <c r="U162" s="79"/>
      <c r="V162" s="82" t="s">
        <v>833</v>
      </c>
      <c r="W162" s="81">
        <v>43732.25072916667</v>
      </c>
      <c r="X162" s="82" t="s">
        <v>1067</v>
      </c>
      <c r="Y162" s="79"/>
      <c r="Z162" s="79"/>
      <c r="AA162" s="85" t="s">
        <v>1374</v>
      </c>
      <c r="AB162" s="85" t="s">
        <v>1572</v>
      </c>
      <c r="AC162" s="79" t="b">
        <v>0</v>
      </c>
      <c r="AD162" s="79">
        <v>0</v>
      </c>
      <c r="AE162" s="85" t="s">
        <v>1605</v>
      </c>
      <c r="AF162" s="79" t="b">
        <v>0</v>
      </c>
      <c r="AG162" s="79" t="s">
        <v>1625</v>
      </c>
      <c r="AH162" s="79"/>
      <c r="AI162" s="85" t="s">
        <v>1603</v>
      </c>
      <c r="AJ162" s="79" t="b">
        <v>0</v>
      </c>
      <c r="AK162" s="79">
        <v>0</v>
      </c>
      <c r="AL162" s="85" t="s">
        <v>1603</v>
      </c>
      <c r="AM162" s="79" t="s">
        <v>1635</v>
      </c>
      <c r="AN162" s="79" t="b">
        <v>0</v>
      </c>
      <c r="AO162" s="85" t="s">
        <v>1572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1</v>
      </c>
      <c r="BD162" s="48">
        <v>1</v>
      </c>
      <c r="BE162" s="49">
        <v>12.5</v>
      </c>
      <c r="BF162" s="48">
        <v>1</v>
      </c>
      <c r="BG162" s="49">
        <v>12.5</v>
      </c>
      <c r="BH162" s="48">
        <v>0</v>
      </c>
      <c r="BI162" s="49">
        <v>0</v>
      </c>
      <c r="BJ162" s="48">
        <v>6</v>
      </c>
      <c r="BK162" s="49">
        <v>75</v>
      </c>
      <c r="BL162" s="48">
        <v>8</v>
      </c>
    </row>
    <row r="163" spans="1:64" ht="15">
      <c r="A163" s="64" t="s">
        <v>305</v>
      </c>
      <c r="B163" s="64" t="s">
        <v>444</v>
      </c>
      <c r="C163" s="65" t="s">
        <v>4412</v>
      </c>
      <c r="D163" s="66">
        <v>3</v>
      </c>
      <c r="E163" s="67" t="s">
        <v>132</v>
      </c>
      <c r="F163" s="68">
        <v>35</v>
      </c>
      <c r="G163" s="65"/>
      <c r="H163" s="69"/>
      <c r="I163" s="70"/>
      <c r="J163" s="70"/>
      <c r="K163" s="34" t="s">
        <v>65</v>
      </c>
      <c r="L163" s="77">
        <v>163</v>
      </c>
      <c r="M163" s="77"/>
      <c r="N163" s="72"/>
      <c r="O163" s="79" t="s">
        <v>503</v>
      </c>
      <c r="P163" s="81">
        <v>43732.25162037037</v>
      </c>
      <c r="Q163" s="79" t="s">
        <v>534</v>
      </c>
      <c r="R163" s="79"/>
      <c r="S163" s="79"/>
      <c r="T163" s="79"/>
      <c r="U163" s="79"/>
      <c r="V163" s="82" t="s">
        <v>833</v>
      </c>
      <c r="W163" s="81">
        <v>43732.25162037037</v>
      </c>
      <c r="X163" s="82" t="s">
        <v>1068</v>
      </c>
      <c r="Y163" s="79"/>
      <c r="Z163" s="79"/>
      <c r="AA163" s="85" t="s">
        <v>1375</v>
      </c>
      <c r="AB163" s="79"/>
      <c r="AC163" s="79" t="b">
        <v>0</v>
      </c>
      <c r="AD163" s="79">
        <v>0</v>
      </c>
      <c r="AE163" s="85" t="s">
        <v>1603</v>
      </c>
      <c r="AF163" s="79" t="b">
        <v>0</v>
      </c>
      <c r="AG163" s="79" t="s">
        <v>1625</v>
      </c>
      <c r="AH163" s="79"/>
      <c r="AI163" s="85" t="s">
        <v>1603</v>
      </c>
      <c r="AJ163" s="79" t="b">
        <v>0</v>
      </c>
      <c r="AK163" s="79">
        <v>86</v>
      </c>
      <c r="AL163" s="85" t="s">
        <v>1572</v>
      </c>
      <c r="AM163" s="79" t="s">
        <v>1635</v>
      </c>
      <c r="AN163" s="79" t="b">
        <v>0</v>
      </c>
      <c r="AO163" s="85" t="s">
        <v>1572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1</v>
      </c>
      <c r="BD163" s="48">
        <v>1</v>
      </c>
      <c r="BE163" s="49">
        <v>4</v>
      </c>
      <c r="BF163" s="48">
        <v>1</v>
      </c>
      <c r="BG163" s="49">
        <v>4</v>
      </c>
      <c r="BH163" s="48">
        <v>0</v>
      </c>
      <c r="BI163" s="49">
        <v>0</v>
      </c>
      <c r="BJ163" s="48">
        <v>23</v>
      </c>
      <c r="BK163" s="49">
        <v>92</v>
      </c>
      <c r="BL163" s="48">
        <v>25</v>
      </c>
    </row>
    <row r="164" spans="1:64" ht="15">
      <c r="A164" s="64" t="s">
        <v>306</v>
      </c>
      <c r="B164" s="64" t="s">
        <v>444</v>
      </c>
      <c r="C164" s="65" t="s">
        <v>4412</v>
      </c>
      <c r="D164" s="66">
        <v>3</v>
      </c>
      <c r="E164" s="67" t="s">
        <v>132</v>
      </c>
      <c r="F164" s="68">
        <v>35</v>
      </c>
      <c r="G164" s="65"/>
      <c r="H164" s="69"/>
      <c r="I164" s="70"/>
      <c r="J164" s="70"/>
      <c r="K164" s="34" t="s">
        <v>65</v>
      </c>
      <c r="L164" s="77">
        <v>164</v>
      </c>
      <c r="M164" s="77"/>
      <c r="N164" s="72"/>
      <c r="O164" s="79" t="s">
        <v>503</v>
      </c>
      <c r="P164" s="81">
        <v>43732.26315972222</v>
      </c>
      <c r="Q164" s="79" t="s">
        <v>534</v>
      </c>
      <c r="R164" s="79"/>
      <c r="S164" s="79"/>
      <c r="T164" s="79"/>
      <c r="U164" s="79"/>
      <c r="V164" s="82" t="s">
        <v>834</v>
      </c>
      <c r="W164" s="81">
        <v>43732.26315972222</v>
      </c>
      <c r="X164" s="82" t="s">
        <v>1069</v>
      </c>
      <c r="Y164" s="79"/>
      <c r="Z164" s="79"/>
      <c r="AA164" s="85" t="s">
        <v>1376</v>
      </c>
      <c r="AB164" s="79"/>
      <c r="AC164" s="79" t="b">
        <v>0</v>
      </c>
      <c r="AD164" s="79">
        <v>0</v>
      </c>
      <c r="AE164" s="85" t="s">
        <v>1603</v>
      </c>
      <c r="AF164" s="79" t="b">
        <v>0</v>
      </c>
      <c r="AG164" s="79" t="s">
        <v>1625</v>
      </c>
      <c r="AH164" s="79"/>
      <c r="AI164" s="85" t="s">
        <v>1603</v>
      </c>
      <c r="AJ164" s="79" t="b">
        <v>0</v>
      </c>
      <c r="AK164" s="79">
        <v>86</v>
      </c>
      <c r="AL164" s="85" t="s">
        <v>1572</v>
      </c>
      <c r="AM164" s="79" t="s">
        <v>1635</v>
      </c>
      <c r="AN164" s="79" t="b">
        <v>0</v>
      </c>
      <c r="AO164" s="85" t="s">
        <v>1572</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4</v>
      </c>
      <c r="BF164" s="48">
        <v>1</v>
      </c>
      <c r="BG164" s="49">
        <v>4</v>
      </c>
      <c r="BH164" s="48">
        <v>0</v>
      </c>
      <c r="BI164" s="49">
        <v>0</v>
      </c>
      <c r="BJ164" s="48">
        <v>23</v>
      </c>
      <c r="BK164" s="49">
        <v>92</v>
      </c>
      <c r="BL164" s="48">
        <v>25</v>
      </c>
    </row>
    <row r="165" spans="1:64" ht="15">
      <c r="A165" s="64" t="s">
        <v>307</v>
      </c>
      <c r="B165" s="64" t="s">
        <v>444</v>
      </c>
      <c r="C165" s="65" t="s">
        <v>4412</v>
      </c>
      <c r="D165" s="66">
        <v>3</v>
      </c>
      <c r="E165" s="67" t="s">
        <v>132</v>
      </c>
      <c r="F165" s="68">
        <v>35</v>
      </c>
      <c r="G165" s="65"/>
      <c r="H165" s="69"/>
      <c r="I165" s="70"/>
      <c r="J165" s="70"/>
      <c r="K165" s="34" t="s">
        <v>65</v>
      </c>
      <c r="L165" s="77">
        <v>165</v>
      </c>
      <c r="M165" s="77"/>
      <c r="N165" s="72"/>
      <c r="O165" s="79" t="s">
        <v>503</v>
      </c>
      <c r="P165" s="81">
        <v>43732.295798611114</v>
      </c>
      <c r="Q165" s="79" t="s">
        <v>534</v>
      </c>
      <c r="R165" s="79"/>
      <c r="S165" s="79"/>
      <c r="T165" s="79"/>
      <c r="U165" s="79"/>
      <c r="V165" s="82" t="s">
        <v>835</v>
      </c>
      <c r="W165" s="81">
        <v>43732.295798611114</v>
      </c>
      <c r="X165" s="82" t="s">
        <v>1070</v>
      </c>
      <c r="Y165" s="79"/>
      <c r="Z165" s="79"/>
      <c r="AA165" s="85" t="s">
        <v>1377</v>
      </c>
      <c r="AB165" s="79"/>
      <c r="AC165" s="79" t="b">
        <v>0</v>
      </c>
      <c r="AD165" s="79">
        <v>0</v>
      </c>
      <c r="AE165" s="85" t="s">
        <v>1603</v>
      </c>
      <c r="AF165" s="79" t="b">
        <v>0</v>
      </c>
      <c r="AG165" s="79" t="s">
        <v>1625</v>
      </c>
      <c r="AH165" s="79"/>
      <c r="AI165" s="85" t="s">
        <v>1603</v>
      </c>
      <c r="AJ165" s="79" t="b">
        <v>0</v>
      </c>
      <c r="AK165" s="79">
        <v>86</v>
      </c>
      <c r="AL165" s="85" t="s">
        <v>1572</v>
      </c>
      <c r="AM165" s="79" t="s">
        <v>1634</v>
      </c>
      <c r="AN165" s="79" t="b">
        <v>0</v>
      </c>
      <c r="AO165" s="85" t="s">
        <v>1572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v>1</v>
      </c>
      <c r="BE165" s="49">
        <v>4</v>
      </c>
      <c r="BF165" s="48">
        <v>1</v>
      </c>
      <c r="BG165" s="49">
        <v>4</v>
      </c>
      <c r="BH165" s="48">
        <v>0</v>
      </c>
      <c r="BI165" s="49">
        <v>0</v>
      </c>
      <c r="BJ165" s="48">
        <v>23</v>
      </c>
      <c r="BK165" s="49">
        <v>92</v>
      </c>
      <c r="BL165" s="48">
        <v>25</v>
      </c>
    </row>
    <row r="166" spans="1:64" ht="15">
      <c r="A166" s="64" t="s">
        <v>308</v>
      </c>
      <c r="B166" s="64" t="s">
        <v>444</v>
      </c>
      <c r="C166" s="65" t="s">
        <v>4412</v>
      </c>
      <c r="D166" s="66">
        <v>3</v>
      </c>
      <c r="E166" s="67" t="s">
        <v>132</v>
      </c>
      <c r="F166" s="68">
        <v>35</v>
      </c>
      <c r="G166" s="65"/>
      <c r="H166" s="69"/>
      <c r="I166" s="70"/>
      <c r="J166" s="70"/>
      <c r="K166" s="34" t="s">
        <v>65</v>
      </c>
      <c r="L166" s="77">
        <v>166</v>
      </c>
      <c r="M166" s="77"/>
      <c r="N166" s="72"/>
      <c r="O166" s="79" t="s">
        <v>503</v>
      </c>
      <c r="P166" s="81">
        <v>43732.550787037035</v>
      </c>
      <c r="Q166" s="79" t="s">
        <v>534</v>
      </c>
      <c r="R166" s="79"/>
      <c r="S166" s="79"/>
      <c r="T166" s="79"/>
      <c r="U166" s="79"/>
      <c r="V166" s="82" t="s">
        <v>836</v>
      </c>
      <c r="W166" s="81">
        <v>43732.550787037035</v>
      </c>
      <c r="X166" s="82" t="s">
        <v>1071</v>
      </c>
      <c r="Y166" s="79"/>
      <c r="Z166" s="79"/>
      <c r="AA166" s="85" t="s">
        <v>1378</v>
      </c>
      <c r="AB166" s="79"/>
      <c r="AC166" s="79" t="b">
        <v>0</v>
      </c>
      <c r="AD166" s="79">
        <v>0</v>
      </c>
      <c r="AE166" s="85" t="s">
        <v>1603</v>
      </c>
      <c r="AF166" s="79" t="b">
        <v>0</v>
      </c>
      <c r="AG166" s="79" t="s">
        <v>1625</v>
      </c>
      <c r="AH166" s="79"/>
      <c r="AI166" s="85" t="s">
        <v>1603</v>
      </c>
      <c r="AJ166" s="79" t="b">
        <v>0</v>
      </c>
      <c r="AK166" s="79">
        <v>86</v>
      </c>
      <c r="AL166" s="85" t="s">
        <v>1572</v>
      </c>
      <c r="AM166" s="79" t="s">
        <v>1634</v>
      </c>
      <c r="AN166" s="79" t="b">
        <v>0</v>
      </c>
      <c r="AO166" s="85" t="s">
        <v>1572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4</v>
      </c>
      <c r="BF166" s="48">
        <v>1</v>
      </c>
      <c r="BG166" s="49">
        <v>4</v>
      </c>
      <c r="BH166" s="48">
        <v>0</v>
      </c>
      <c r="BI166" s="49">
        <v>0</v>
      </c>
      <c r="BJ166" s="48">
        <v>23</v>
      </c>
      <c r="BK166" s="49">
        <v>92</v>
      </c>
      <c r="BL166" s="48">
        <v>25</v>
      </c>
    </row>
    <row r="167" spans="1:64" ht="15">
      <c r="A167" s="64" t="s">
        <v>309</v>
      </c>
      <c r="B167" s="64" t="s">
        <v>444</v>
      </c>
      <c r="C167" s="65" t="s">
        <v>4412</v>
      </c>
      <c r="D167" s="66">
        <v>3</v>
      </c>
      <c r="E167" s="67" t="s">
        <v>132</v>
      </c>
      <c r="F167" s="68">
        <v>35</v>
      </c>
      <c r="G167" s="65"/>
      <c r="H167" s="69"/>
      <c r="I167" s="70"/>
      <c r="J167" s="70"/>
      <c r="K167" s="34" t="s">
        <v>65</v>
      </c>
      <c r="L167" s="77">
        <v>167</v>
      </c>
      <c r="M167" s="77"/>
      <c r="N167" s="72"/>
      <c r="O167" s="79" t="s">
        <v>503</v>
      </c>
      <c r="P167" s="81">
        <v>43732.58278935185</v>
      </c>
      <c r="Q167" s="79" t="s">
        <v>534</v>
      </c>
      <c r="R167" s="79"/>
      <c r="S167" s="79"/>
      <c r="T167" s="79"/>
      <c r="U167" s="79"/>
      <c r="V167" s="82" t="s">
        <v>837</v>
      </c>
      <c r="W167" s="81">
        <v>43732.58278935185</v>
      </c>
      <c r="X167" s="82" t="s">
        <v>1072</v>
      </c>
      <c r="Y167" s="79"/>
      <c r="Z167" s="79"/>
      <c r="AA167" s="85" t="s">
        <v>1379</v>
      </c>
      <c r="AB167" s="79"/>
      <c r="AC167" s="79" t="b">
        <v>0</v>
      </c>
      <c r="AD167" s="79">
        <v>0</v>
      </c>
      <c r="AE167" s="85" t="s">
        <v>1603</v>
      </c>
      <c r="AF167" s="79" t="b">
        <v>0</v>
      </c>
      <c r="AG167" s="79" t="s">
        <v>1625</v>
      </c>
      <c r="AH167" s="79"/>
      <c r="AI167" s="85" t="s">
        <v>1603</v>
      </c>
      <c r="AJ167" s="79" t="b">
        <v>0</v>
      </c>
      <c r="AK167" s="79">
        <v>86</v>
      </c>
      <c r="AL167" s="85" t="s">
        <v>1572</v>
      </c>
      <c r="AM167" s="79" t="s">
        <v>1638</v>
      </c>
      <c r="AN167" s="79" t="b">
        <v>0</v>
      </c>
      <c r="AO167" s="85" t="s">
        <v>1572</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4</v>
      </c>
      <c r="BF167" s="48">
        <v>1</v>
      </c>
      <c r="BG167" s="49">
        <v>4</v>
      </c>
      <c r="BH167" s="48">
        <v>0</v>
      </c>
      <c r="BI167" s="49">
        <v>0</v>
      </c>
      <c r="BJ167" s="48">
        <v>23</v>
      </c>
      <c r="BK167" s="49">
        <v>92</v>
      </c>
      <c r="BL167" s="48">
        <v>25</v>
      </c>
    </row>
    <row r="168" spans="1:64" ht="15">
      <c r="A168" s="64" t="s">
        <v>310</v>
      </c>
      <c r="B168" s="64" t="s">
        <v>444</v>
      </c>
      <c r="C168" s="65" t="s">
        <v>4412</v>
      </c>
      <c r="D168" s="66">
        <v>3</v>
      </c>
      <c r="E168" s="67" t="s">
        <v>132</v>
      </c>
      <c r="F168" s="68">
        <v>35</v>
      </c>
      <c r="G168" s="65"/>
      <c r="H168" s="69"/>
      <c r="I168" s="70"/>
      <c r="J168" s="70"/>
      <c r="K168" s="34" t="s">
        <v>65</v>
      </c>
      <c r="L168" s="77">
        <v>168</v>
      </c>
      <c r="M168" s="77"/>
      <c r="N168" s="72"/>
      <c r="O168" s="79" t="s">
        <v>503</v>
      </c>
      <c r="P168" s="81">
        <v>43732.64747685185</v>
      </c>
      <c r="Q168" s="79" t="s">
        <v>534</v>
      </c>
      <c r="R168" s="79"/>
      <c r="S168" s="79"/>
      <c r="T168" s="79"/>
      <c r="U168" s="79"/>
      <c r="V168" s="82" t="s">
        <v>838</v>
      </c>
      <c r="W168" s="81">
        <v>43732.64747685185</v>
      </c>
      <c r="X168" s="82" t="s">
        <v>1073</v>
      </c>
      <c r="Y168" s="79"/>
      <c r="Z168" s="79"/>
      <c r="AA168" s="85" t="s">
        <v>1380</v>
      </c>
      <c r="AB168" s="79"/>
      <c r="AC168" s="79" t="b">
        <v>0</v>
      </c>
      <c r="AD168" s="79">
        <v>0</v>
      </c>
      <c r="AE168" s="85" t="s">
        <v>1603</v>
      </c>
      <c r="AF168" s="79" t="b">
        <v>0</v>
      </c>
      <c r="AG168" s="79" t="s">
        <v>1625</v>
      </c>
      <c r="AH168" s="79"/>
      <c r="AI168" s="85" t="s">
        <v>1603</v>
      </c>
      <c r="AJ168" s="79" t="b">
        <v>0</v>
      </c>
      <c r="AK168" s="79">
        <v>86</v>
      </c>
      <c r="AL168" s="85" t="s">
        <v>1572</v>
      </c>
      <c r="AM168" s="79" t="s">
        <v>1638</v>
      </c>
      <c r="AN168" s="79" t="b">
        <v>0</v>
      </c>
      <c r="AO168" s="85" t="s">
        <v>1572</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1</v>
      </c>
      <c r="BE168" s="49">
        <v>4</v>
      </c>
      <c r="BF168" s="48">
        <v>1</v>
      </c>
      <c r="BG168" s="49">
        <v>4</v>
      </c>
      <c r="BH168" s="48">
        <v>0</v>
      </c>
      <c r="BI168" s="49">
        <v>0</v>
      </c>
      <c r="BJ168" s="48">
        <v>23</v>
      </c>
      <c r="BK168" s="49">
        <v>92</v>
      </c>
      <c r="BL168" s="48">
        <v>25</v>
      </c>
    </row>
    <row r="169" spans="1:64" ht="15">
      <c r="A169" s="64" t="s">
        <v>311</v>
      </c>
      <c r="B169" s="64" t="s">
        <v>445</v>
      </c>
      <c r="C169" s="65" t="s">
        <v>4412</v>
      </c>
      <c r="D169" s="66">
        <v>3</v>
      </c>
      <c r="E169" s="67" t="s">
        <v>132</v>
      </c>
      <c r="F169" s="68">
        <v>35</v>
      </c>
      <c r="G169" s="65"/>
      <c r="H169" s="69"/>
      <c r="I169" s="70"/>
      <c r="J169" s="70"/>
      <c r="K169" s="34" t="s">
        <v>65</v>
      </c>
      <c r="L169" s="77">
        <v>169</v>
      </c>
      <c r="M169" s="77"/>
      <c r="N169" s="72"/>
      <c r="O169" s="79" t="s">
        <v>503</v>
      </c>
      <c r="P169" s="81">
        <v>43732.65568287037</v>
      </c>
      <c r="Q169" s="79" t="s">
        <v>546</v>
      </c>
      <c r="R169" s="79"/>
      <c r="S169" s="79"/>
      <c r="T169" s="79"/>
      <c r="U169" s="79"/>
      <c r="V169" s="82" t="s">
        <v>839</v>
      </c>
      <c r="W169" s="81">
        <v>43732.65568287037</v>
      </c>
      <c r="X169" s="82" t="s">
        <v>1074</v>
      </c>
      <c r="Y169" s="79"/>
      <c r="Z169" s="79"/>
      <c r="AA169" s="85" t="s">
        <v>1381</v>
      </c>
      <c r="AB169" s="85" t="s">
        <v>1572</v>
      </c>
      <c r="AC169" s="79" t="b">
        <v>0</v>
      </c>
      <c r="AD169" s="79">
        <v>0</v>
      </c>
      <c r="AE169" s="85" t="s">
        <v>1605</v>
      </c>
      <c r="AF169" s="79" t="b">
        <v>0</v>
      </c>
      <c r="AG169" s="79" t="s">
        <v>1625</v>
      </c>
      <c r="AH169" s="79"/>
      <c r="AI169" s="85" t="s">
        <v>1603</v>
      </c>
      <c r="AJ169" s="79" t="b">
        <v>0</v>
      </c>
      <c r="AK169" s="79">
        <v>0</v>
      </c>
      <c r="AL169" s="85" t="s">
        <v>1603</v>
      </c>
      <c r="AM169" s="79" t="s">
        <v>1634</v>
      </c>
      <c r="AN169" s="79" t="b">
        <v>0</v>
      </c>
      <c r="AO169" s="85" t="s">
        <v>1572</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311</v>
      </c>
      <c r="B170" s="64" t="s">
        <v>449</v>
      </c>
      <c r="C170" s="65" t="s">
        <v>4412</v>
      </c>
      <c r="D170" s="66">
        <v>3</v>
      </c>
      <c r="E170" s="67" t="s">
        <v>132</v>
      </c>
      <c r="F170" s="68">
        <v>35</v>
      </c>
      <c r="G170" s="65"/>
      <c r="H170" s="69"/>
      <c r="I170" s="70"/>
      <c r="J170" s="70"/>
      <c r="K170" s="34" t="s">
        <v>65</v>
      </c>
      <c r="L170" s="77">
        <v>170</v>
      </c>
      <c r="M170" s="77"/>
      <c r="N170" s="72"/>
      <c r="O170" s="79" t="s">
        <v>503</v>
      </c>
      <c r="P170" s="81">
        <v>43732.65568287037</v>
      </c>
      <c r="Q170" s="79" t="s">
        <v>546</v>
      </c>
      <c r="R170" s="79"/>
      <c r="S170" s="79"/>
      <c r="T170" s="79"/>
      <c r="U170" s="79"/>
      <c r="V170" s="82" t="s">
        <v>839</v>
      </c>
      <c r="W170" s="81">
        <v>43732.65568287037</v>
      </c>
      <c r="X170" s="82" t="s">
        <v>1074</v>
      </c>
      <c r="Y170" s="79"/>
      <c r="Z170" s="79"/>
      <c r="AA170" s="85" t="s">
        <v>1381</v>
      </c>
      <c r="AB170" s="85" t="s">
        <v>1572</v>
      </c>
      <c r="AC170" s="79" t="b">
        <v>0</v>
      </c>
      <c r="AD170" s="79">
        <v>0</v>
      </c>
      <c r="AE170" s="85" t="s">
        <v>1605</v>
      </c>
      <c r="AF170" s="79" t="b">
        <v>0</v>
      </c>
      <c r="AG170" s="79" t="s">
        <v>1625</v>
      </c>
      <c r="AH170" s="79"/>
      <c r="AI170" s="85" t="s">
        <v>1603</v>
      </c>
      <c r="AJ170" s="79" t="b">
        <v>0</v>
      </c>
      <c r="AK170" s="79">
        <v>0</v>
      </c>
      <c r="AL170" s="85" t="s">
        <v>1603</v>
      </c>
      <c r="AM170" s="79" t="s">
        <v>1634</v>
      </c>
      <c r="AN170" s="79" t="b">
        <v>0</v>
      </c>
      <c r="AO170" s="85" t="s">
        <v>1572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4</v>
      </c>
      <c r="BD170" s="48"/>
      <c r="BE170" s="49"/>
      <c r="BF170" s="48"/>
      <c r="BG170" s="49"/>
      <c r="BH170" s="48"/>
      <c r="BI170" s="49"/>
      <c r="BJ170" s="48"/>
      <c r="BK170" s="49"/>
      <c r="BL170" s="48"/>
    </row>
    <row r="171" spans="1:64" ht="15">
      <c r="A171" s="64" t="s">
        <v>311</v>
      </c>
      <c r="B171" s="64" t="s">
        <v>444</v>
      </c>
      <c r="C171" s="65" t="s">
        <v>4412</v>
      </c>
      <c r="D171" s="66">
        <v>3</v>
      </c>
      <c r="E171" s="67" t="s">
        <v>132</v>
      </c>
      <c r="F171" s="68">
        <v>35</v>
      </c>
      <c r="G171" s="65"/>
      <c r="H171" s="69"/>
      <c r="I171" s="70"/>
      <c r="J171" s="70"/>
      <c r="K171" s="34" t="s">
        <v>65</v>
      </c>
      <c r="L171" s="77">
        <v>171</v>
      </c>
      <c r="M171" s="77"/>
      <c r="N171" s="72"/>
      <c r="O171" s="79" t="s">
        <v>504</v>
      </c>
      <c r="P171" s="81">
        <v>43732.65568287037</v>
      </c>
      <c r="Q171" s="79" t="s">
        <v>546</v>
      </c>
      <c r="R171" s="79"/>
      <c r="S171" s="79"/>
      <c r="T171" s="79"/>
      <c r="U171" s="79"/>
      <c r="V171" s="82" t="s">
        <v>839</v>
      </c>
      <c r="W171" s="81">
        <v>43732.65568287037</v>
      </c>
      <c r="X171" s="82" t="s">
        <v>1074</v>
      </c>
      <c r="Y171" s="79"/>
      <c r="Z171" s="79"/>
      <c r="AA171" s="85" t="s">
        <v>1381</v>
      </c>
      <c r="AB171" s="85" t="s">
        <v>1572</v>
      </c>
      <c r="AC171" s="79" t="b">
        <v>0</v>
      </c>
      <c r="AD171" s="79">
        <v>0</v>
      </c>
      <c r="AE171" s="85" t="s">
        <v>1605</v>
      </c>
      <c r="AF171" s="79" t="b">
        <v>0</v>
      </c>
      <c r="AG171" s="79" t="s">
        <v>1625</v>
      </c>
      <c r="AH171" s="79"/>
      <c r="AI171" s="85" t="s">
        <v>1603</v>
      </c>
      <c r="AJ171" s="79" t="b">
        <v>0</v>
      </c>
      <c r="AK171" s="79">
        <v>0</v>
      </c>
      <c r="AL171" s="85" t="s">
        <v>1603</v>
      </c>
      <c r="AM171" s="79" t="s">
        <v>1634</v>
      </c>
      <c r="AN171" s="79" t="b">
        <v>0</v>
      </c>
      <c r="AO171" s="85" t="s">
        <v>1572</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1</v>
      </c>
      <c r="BD171" s="48">
        <v>0</v>
      </c>
      <c r="BE171" s="49">
        <v>0</v>
      </c>
      <c r="BF171" s="48">
        <v>0</v>
      </c>
      <c r="BG171" s="49">
        <v>0</v>
      </c>
      <c r="BH171" s="48">
        <v>0</v>
      </c>
      <c r="BI171" s="49">
        <v>0</v>
      </c>
      <c r="BJ171" s="48">
        <v>6</v>
      </c>
      <c r="BK171" s="49">
        <v>100</v>
      </c>
      <c r="BL171" s="48">
        <v>6</v>
      </c>
    </row>
    <row r="172" spans="1:64" ht="15">
      <c r="A172" s="64" t="s">
        <v>312</v>
      </c>
      <c r="B172" s="64" t="s">
        <v>444</v>
      </c>
      <c r="C172" s="65" t="s">
        <v>4412</v>
      </c>
      <c r="D172" s="66">
        <v>3</v>
      </c>
      <c r="E172" s="67" t="s">
        <v>132</v>
      </c>
      <c r="F172" s="68">
        <v>35</v>
      </c>
      <c r="G172" s="65"/>
      <c r="H172" s="69"/>
      <c r="I172" s="70"/>
      <c r="J172" s="70"/>
      <c r="K172" s="34" t="s">
        <v>65</v>
      </c>
      <c r="L172" s="77">
        <v>172</v>
      </c>
      <c r="M172" s="77"/>
      <c r="N172" s="72"/>
      <c r="O172" s="79" t="s">
        <v>503</v>
      </c>
      <c r="P172" s="81">
        <v>43732.73384259259</v>
      </c>
      <c r="Q172" s="79" t="s">
        <v>534</v>
      </c>
      <c r="R172" s="79"/>
      <c r="S172" s="79"/>
      <c r="T172" s="79"/>
      <c r="U172" s="79"/>
      <c r="V172" s="82" t="s">
        <v>840</v>
      </c>
      <c r="W172" s="81">
        <v>43732.73384259259</v>
      </c>
      <c r="X172" s="82" t="s">
        <v>1075</v>
      </c>
      <c r="Y172" s="79"/>
      <c r="Z172" s="79"/>
      <c r="AA172" s="85" t="s">
        <v>1382</v>
      </c>
      <c r="AB172" s="79"/>
      <c r="AC172" s="79" t="b">
        <v>0</v>
      </c>
      <c r="AD172" s="79">
        <v>0</v>
      </c>
      <c r="AE172" s="85" t="s">
        <v>1603</v>
      </c>
      <c r="AF172" s="79" t="b">
        <v>0</v>
      </c>
      <c r="AG172" s="79" t="s">
        <v>1625</v>
      </c>
      <c r="AH172" s="79"/>
      <c r="AI172" s="85" t="s">
        <v>1603</v>
      </c>
      <c r="AJ172" s="79" t="b">
        <v>0</v>
      </c>
      <c r="AK172" s="79">
        <v>86</v>
      </c>
      <c r="AL172" s="85" t="s">
        <v>1572</v>
      </c>
      <c r="AM172" s="79" t="s">
        <v>1634</v>
      </c>
      <c r="AN172" s="79" t="b">
        <v>0</v>
      </c>
      <c r="AO172" s="85" t="s">
        <v>1572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1</v>
      </c>
      <c r="BE172" s="49">
        <v>4</v>
      </c>
      <c r="BF172" s="48">
        <v>1</v>
      </c>
      <c r="BG172" s="49">
        <v>4</v>
      </c>
      <c r="BH172" s="48">
        <v>0</v>
      </c>
      <c r="BI172" s="49">
        <v>0</v>
      </c>
      <c r="BJ172" s="48">
        <v>23</v>
      </c>
      <c r="BK172" s="49">
        <v>92</v>
      </c>
      <c r="BL172" s="48">
        <v>25</v>
      </c>
    </row>
    <row r="173" spans="1:64" ht="15">
      <c r="A173" s="64" t="s">
        <v>313</v>
      </c>
      <c r="B173" s="64" t="s">
        <v>444</v>
      </c>
      <c r="C173" s="65" t="s">
        <v>4412</v>
      </c>
      <c r="D173" s="66">
        <v>3</v>
      </c>
      <c r="E173" s="67" t="s">
        <v>132</v>
      </c>
      <c r="F173" s="68">
        <v>35</v>
      </c>
      <c r="G173" s="65"/>
      <c r="H173" s="69"/>
      <c r="I173" s="70"/>
      <c r="J173" s="70"/>
      <c r="K173" s="34" t="s">
        <v>65</v>
      </c>
      <c r="L173" s="77">
        <v>173</v>
      </c>
      <c r="M173" s="77"/>
      <c r="N173" s="72"/>
      <c r="O173" s="79" t="s">
        <v>503</v>
      </c>
      <c r="P173" s="81">
        <v>43732.73425925926</v>
      </c>
      <c r="Q173" s="79" t="s">
        <v>534</v>
      </c>
      <c r="R173" s="79"/>
      <c r="S173" s="79"/>
      <c r="T173" s="79"/>
      <c r="U173" s="79"/>
      <c r="V173" s="82" t="s">
        <v>841</v>
      </c>
      <c r="W173" s="81">
        <v>43732.73425925926</v>
      </c>
      <c r="X173" s="82" t="s">
        <v>1076</v>
      </c>
      <c r="Y173" s="79"/>
      <c r="Z173" s="79"/>
      <c r="AA173" s="85" t="s">
        <v>1383</v>
      </c>
      <c r="AB173" s="79"/>
      <c r="AC173" s="79" t="b">
        <v>0</v>
      </c>
      <c r="AD173" s="79">
        <v>0</v>
      </c>
      <c r="AE173" s="85" t="s">
        <v>1603</v>
      </c>
      <c r="AF173" s="79" t="b">
        <v>0</v>
      </c>
      <c r="AG173" s="79" t="s">
        <v>1625</v>
      </c>
      <c r="AH173" s="79"/>
      <c r="AI173" s="85" t="s">
        <v>1603</v>
      </c>
      <c r="AJ173" s="79" t="b">
        <v>0</v>
      </c>
      <c r="AK173" s="79">
        <v>86</v>
      </c>
      <c r="AL173" s="85" t="s">
        <v>1572</v>
      </c>
      <c r="AM173" s="79" t="s">
        <v>1634</v>
      </c>
      <c r="AN173" s="79" t="b">
        <v>0</v>
      </c>
      <c r="AO173" s="85" t="s">
        <v>1572</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v>
      </c>
      <c r="BF173" s="48">
        <v>1</v>
      </c>
      <c r="BG173" s="49">
        <v>4</v>
      </c>
      <c r="BH173" s="48">
        <v>0</v>
      </c>
      <c r="BI173" s="49">
        <v>0</v>
      </c>
      <c r="BJ173" s="48">
        <v>23</v>
      </c>
      <c r="BK173" s="49">
        <v>92</v>
      </c>
      <c r="BL173" s="48">
        <v>25</v>
      </c>
    </row>
    <row r="174" spans="1:64" ht="15">
      <c r="A174" s="64" t="s">
        <v>314</v>
      </c>
      <c r="B174" s="64" t="s">
        <v>444</v>
      </c>
      <c r="C174" s="65" t="s">
        <v>4412</v>
      </c>
      <c r="D174" s="66">
        <v>3</v>
      </c>
      <c r="E174" s="67" t="s">
        <v>132</v>
      </c>
      <c r="F174" s="68">
        <v>35</v>
      </c>
      <c r="G174" s="65"/>
      <c r="H174" s="69"/>
      <c r="I174" s="70"/>
      <c r="J174" s="70"/>
      <c r="K174" s="34" t="s">
        <v>65</v>
      </c>
      <c r="L174" s="77">
        <v>174</v>
      </c>
      <c r="M174" s="77"/>
      <c r="N174" s="72"/>
      <c r="O174" s="79" t="s">
        <v>503</v>
      </c>
      <c r="P174" s="81">
        <v>43732.750706018516</v>
      </c>
      <c r="Q174" s="79" t="s">
        <v>534</v>
      </c>
      <c r="R174" s="79"/>
      <c r="S174" s="79"/>
      <c r="T174" s="79"/>
      <c r="U174" s="79"/>
      <c r="V174" s="82" t="s">
        <v>842</v>
      </c>
      <c r="W174" s="81">
        <v>43732.750706018516</v>
      </c>
      <c r="X174" s="82" t="s">
        <v>1077</v>
      </c>
      <c r="Y174" s="79"/>
      <c r="Z174" s="79"/>
      <c r="AA174" s="85" t="s">
        <v>1384</v>
      </c>
      <c r="AB174" s="79"/>
      <c r="AC174" s="79" t="b">
        <v>0</v>
      </c>
      <c r="AD174" s="79">
        <v>0</v>
      </c>
      <c r="AE174" s="85" t="s">
        <v>1603</v>
      </c>
      <c r="AF174" s="79" t="b">
        <v>0</v>
      </c>
      <c r="AG174" s="79" t="s">
        <v>1625</v>
      </c>
      <c r="AH174" s="79"/>
      <c r="AI174" s="85" t="s">
        <v>1603</v>
      </c>
      <c r="AJ174" s="79" t="b">
        <v>0</v>
      </c>
      <c r="AK174" s="79">
        <v>86</v>
      </c>
      <c r="AL174" s="85" t="s">
        <v>1572</v>
      </c>
      <c r="AM174" s="79" t="s">
        <v>1634</v>
      </c>
      <c r="AN174" s="79" t="b">
        <v>0</v>
      </c>
      <c r="AO174" s="85" t="s">
        <v>1572</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4</v>
      </c>
      <c r="BF174" s="48">
        <v>1</v>
      </c>
      <c r="BG174" s="49">
        <v>4</v>
      </c>
      <c r="BH174" s="48">
        <v>0</v>
      </c>
      <c r="BI174" s="49">
        <v>0</v>
      </c>
      <c r="BJ174" s="48">
        <v>23</v>
      </c>
      <c r="BK174" s="49">
        <v>92</v>
      </c>
      <c r="BL174" s="48">
        <v>25</v>
      </c>
    </row>
    <row r="175" spans="1:64" ht="15">
      <c r="A175" s="64" t="s">
        <v>315</v>
      </c>
      <c r="B175" s="64" t="s">
        <v>444</v>
      </c>
      <c r="C175" s="65" t="s">
        <v>4412</v>
      </c>
      <c r="D175" s="66">
        <v>3</v>
      </c>
      <c r="E175" s="67" t="s">
        <v>132</v>
      </c>
      <c r="F175" s="68">
        <v>35</v>
      </c>
      <c r="G175" s="65"/>
      <c r="H175" s="69"/>
      <c r="I175" s="70"/>
      <c r="J175" s="70"/>
      <c r="K175" s="34" t="s">
        <v>65</v>
      </c>
      <c r="L175" s="77">
        <v>175</v>
      </c>
      <c r="M175" s="77"/>
      <c r="N175" s="72"/>
      <c r="O175" s="79" t="s">
        <v>503</v>
      </c>
      <c r="P175" s="81">
        <v>43732.87415509259</v>
      </c>
      <c r="Q175" s="79" t="s">
        <v>534</v>
      </c>
      <c r="R175" s="79"/>
      <c r="S175" s="79"/>
      <c r="T175" s="79"/>
      <c r="U175" s="79"/>
      <c r="V175" s="82" t="s">
        <v>763</v>
      </c>
      <c r="W175" s="81">
        <v>43732.87415509259</v>
      </c>
      <c r="X175" s="82" t="s">
        <v>1078</v>
      </c>
      <c r="Y175" s="79"/>
      <c r="Z175" s="79"/>
      <c r="AA175" s="85" t="s">
        <v>1385</v>
      </c>
      <c r="AB175" s="79"/>
      <c r="AC175" s="79" t="b">
        <v>0</v>
      </c>
      <c r="AD175" s="79">
        <v>0</v>
      </c>
      <c r="AE175" s="85" t="s">
        <v>1603</v>
      </c>
      <c r="AF175" s="79" t="b">
        <v>0</v>
      </c>
      <c r="AG175" s="79" t="s">
        <v>1625</v>
      </c>
      <c r="AH175" s="79"/>
      <c r="AI175" s="85" t="s">
        <v>1603</v>
      </c>
      <c r="AJ175" s="79" t="b">
        <v>0</v>
      </c>
      <c r="AK175" s="79">
        <v>86</v>
      </c>
      <c r="AL175" s="85" t="s">
        <v>1572</v>
      </c>
      <c r="AM175" s="79" t="s">
        <v>1638</v>
      </c>
      <c r="AN175" s="79" t="b">
        <v>0</v>
      </c>
      <c r="AO175" s="85" t="s">
        <v>1572</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4</v>
      </c>
      <c r="BF175" s="48">
        <v>1</v>
      </c>
      <c r="BG175" s="49">
        <v>4</v>
      </c>
      <c r="BH175" s="48">
        <v>0</v>
      </c>
      <c r="BI175" s="49">
        <v>0</v>
      </c>
      <c r="BJ175" s="48">
        <v>23</v>
      </c>
      <c r="BK175" s="49">
        <v>92</v>
      </c>
      <c r="BL175" s="48">
        <v>25</v>
      </c>
    </row>
    <row r="176" spans="1:64" ht="15">
      <c r="A176" s="64" t="s">
        <v>316</v>
      </c>
      <c r="B176" s="64" t="s">
        <v>349</v>
      </c>
      <c r="C176" s="65" t="s">
        <v>4412</v>
      </c>
      <c r="D176" s="66">
        <v>3</v>
      </c>
      <c r="E176" s="67" t="s">
        <v>132</v>
      </c>
      <c r="F176" s="68">
        <v>35</v>
      </c>
      <c r="G176" s="65"/>
      <c r="H176" s="69"/>
      <c r="I176" s="70"/>
      <c r="J176" s="70"/>
      <c r="K176" s="34" t="s">
        <v>65</v>
      </c>
      <c r="L176" s="77">
        <v>176</v>
      </c>
      <c r="M176" s="77"/>
      <c r="N176" s="72"/>
      <c r="O176" s="79" t="s">
        <v>503</v>
      </c>
      <c r="P176" s="81">
        <v>43732.959502314814</v>
      </c>
      <c r="Q176" s="79" t="s">
        <v>547</v>
      </c>
      <c r="R176" s="82" t="s">
        <v>673</v>
      </c>
      <c r="S176" s="79" t="s">
        <v>703</v>
      </c>
      <c r="T176" s="79"/>
      <c r="U176" s="79"/>
      <c r="V176" s="82" t="s">
        <v>843</v>
      </c>
      <c r="W176" s="81">
        <v>43732.959502314814</v>
      </c>
      <c r="X176" s="82" t="s">
        <v>1079</v>
      </c>
      <c r="Y176" s="79"/>
      <c r="Z176" s="79"/>
      <c r="AA176" s="85" t="s">
        <v>1386</v>
      </c>
      <c r="AB176" s="79"/>
      <c r="AC176" s="79" t="b">
        <v>0</v>
      </c>
      <c r="AD176" s="79">
        <v>0</v>
      </c>
      <c r="AE176" s="85" t="s">
        <v>1602</v>
      </c>
      <c r="AF176" s="79" t="b">
        <v>0</v>
      </c>
      <c r="AG176" s="79" t="s">
        <v>1625</v>
      </c>
      <c r="AH176" s="79"/>
      <c r="AI176" s="85" t="s">
        <v>1603</v>
      </c>
      <c r="AJ176" s="79" t="b">
        <v>0</v>
      </c>
      <c r="AK176" s="79">
        <v>0</v>
      </c>
      <c r="AL176" s="85" t="s">
        <v>1603</v>
      </c>
      <c r="AM176" s="79" t="s">
        <v>1635</v>
      </c>
      <c r="AN176" s="79" t="b">
        <v>1</v>
      </c>
      <c r="AO176" s="85" t="s">
        <v>1386</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c r="BE176" s="49"/>
      <c r="BF176" s="48"/>
      <c r="BG176" s="49"/>
      <c r="BH176" s="48"/>
      <c r="BI176" s="49"/>
      <c r="BJ176" s="48"/>
      <c r="BK176" s="49"/>
      <c r="BL176" s="48"/>
    </row>
    <row r="177" spans="1:64" ht="15">
      <c r="A177" s="64" t="s">
        <v>316</v>
      </c>
      <c r="B177" s="64" t="s">
        <v>449</v>
      </c>
      <c r="C177" s="65" t="s">
        <v>4412</v>
      </c>
      <c r="D177" s="66">
        <v>3</v>
      </c>
      <c r="E177" s="67" t="s">
        <v>132</v>
      </c>
      <c r="F177" s="68">
        <v>35</v>
      </c>
      <c r="G177" s="65"/>
      <c r="H177" s="69"/>
      <c r="I177" s="70"/>
      <c r="J177" s="70"/>
      <c r="K177" s="34" t="s">
        <v>65</v>
      </c>
      <c r="L177" s="77">
        <v>177</v>
      </c>
      <c r="M177" s="77"/>
      <c r="N177" s="72"/>
      <c r="O177" s="79" t="s">
        <v>504</v>
      </c>
      <c r="P177" s="81">
        <v>43732.959502314814</v>
      </c>
      <c r="Q177" s="79" t="s">
        <v>547</v>
      </c>
      <c r="R177" s="82" t="s">
        <v>673</v>
      </c>
      <c r="S177" s="79" t="s">
        <v>703</v>
      </c>
      <c r="T177" s="79"/>
      <c r="U177" s="79"/>
      <c r="V177" s="82" t="s">
        <v>843</v>
      </c>
      <c r="W177" s="81">
        <v>43732.959502314814</v>
      </c>
      <c r="X177" s="82" t="s">
        <v>1079</v>
      </c>
      <c r="Y177" s="79"/>
      <c r="Z177" s="79"/>
      <c r="AA177" s="85" t="s">
        <v>1386</v>
      </c>
      <c r="AB177" s="79"/>
      <c r="AC177" s="79" t="b">
        <v>0</v>
      </c>
      <c r="AD177" s="79">
        <v>0</v>
      </c>
      <c r="AE177" s="85" t="s">
        <v>1602</v>
      </c>
      <c r="AF177" s="79" t="b">
        <v>0</v>
      </c>
      <c r="AG177" s="79" t="s">
        <v>1625</v>
      </c>
      <c r="AH177" s="79"/>
      <c r="AI177" s="85" t="s">
        <v>1603</v>
      </c>
      <c r="AJ177" s="79" t="b">
        <v>0</v>
      </c>
      <c r="AK177" s="79">
        <v>0</v>
      </c>
      <c r="AL177" s="85" t="s">
        <v>1603</v>
      </c>
      <c r="AM177" s="79" t="s">
        <v>1635</v>
      </c>
      <c r="AN177" s="79" t="b">
        <v>1</v>
      </c>
      <c r="AO177" s="85" t="s">
        <v>1386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3</v>
      </c>
      <c r="BC177" s="78" t="str">
        <f>REPLACE(INDEX(GroupVertices[Group],MATCH(Edges[[#This Row],[Vertex 2]],GroupVertices[Vertex],0)),1,1,"")</f>
        <v>4</v>
      </c>
      <c r="BD177" s="48">
        <v>1</v>
      </c>
      <c r="BE177" s="49">
        <v>5.555555555555555</v>
      </c>
      <c r="BF177" s="48">
        <v>0</v>
      </c>
      <c r="BG177" s="49">
        <v>0</v>
      </c>
      <c r="BH177" s="48">
        <v>0</v>
      </c>
      <c r="BI177" s="49">
        <v>0</v>
      </c>
      <c r="BJ177" s="48">
        <v>17</v>
      </c>
      <c r="BK177" s="49">
        <v>94.44444444444444</v>
      </c>
      <c r="BL177" s="48">
        <v>18</v>
      </c>
    </row>
    <row r="178" spans="1:64" ht="15">
      <c r="A178" s="64" t="s">
        <v>317</v>
      </c>
      <c r="B178" s="64" t="s">
        <v>449</v>
      </c>
      <c r="C178" s="65" t="s">
        <v>4412</v>
      </c>
      <c r="D178" s="66">
        <v>3</v>
      </c>
      <c r="E178" s="67" t="s">
        <v>132</v>
      </c>
      <c r="F178" s="68">
        <v>35</v>
      </c>
      <c r="G178" s="65"/>
      <c r="H178" s="69"/>
      <c r="I178" s="70"/>
      <c r="J178" s="70"/>
      <c r="K178" s="34" t="s">
        <v>65</v>
      </c>
      <c r="L178" s="77">
        <v>178</v>
      </c>
      <c r="M178" s="77"/>
      <c r="N178" s="72"/>
      <c r="O178" s="79" t="s">
        <v>504</v>
      </c>
      <c r="P178" s="81">
        <v>43732.96834490741</v>
      </c>
      <c r="Q178" s="79" t="s">
        <v>548</v>
      </c>
      <c r="R178" s="79"/>
      <c r="S178" s="79"/>
      <c r="T178" s="79"/>
      <c r="U178" s="79"/>
      <c r="V178" s="82" t="s">
        <v>844</v>
      </c>
      <c r="W178" s="81">
        <v>43732.96834490741</v>
      </c>
      <c r="X178" s="82" t="s">
        <v>1080</v>
      </c>
      <c r="Y178" s="79"/>
      <c r="Z178" s="79"/>
      <c r="AA178" s="85" t="s">
        <v>1387</v>
      </c>
      <c r="AB178" s="79"/>
      <c r="AC178" s="79" t="b">
        <v>0</v>
      </c>
      <c r="AD178" s="79">
        <v>0</v>
      </c>
      <c r="AE178" s="85" t="s">
        <v>1602</v>
      </c>
      <c r="AF178" s="79" t="b">
        <v>0</v>
      </c>
      <c r="AG178" s="79" t="s">
        <v>1630</v>
      </c>
      <c r="AH178" s="79"/>
      <c r="AI178" s="85" t="s">
        <v>1603</v>
      </c>
      <c r="AJ178" s="79" t="b">
        <v>0</v>
      </c>
      <c r="AK178" s="79">
        <v>0</v>
      </c>
      <c r="AL178" s="85" t="s">
        <v>1603</v>
      </c>
      <c r="AM178" s="79" t="s">
        <v>1638</v>
      </c>
      <c r="AN178" s="79" t="b">
        <v>0</v>
      </c>
      <c r="AO178" s="85" t="s">
        <v>1387</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v>0</v>
      </c>
      <c r="BE178" s="49">
        <v>0</v>
      </c>
      <c r="BF178" s="48">
        <v>0</v>
      </c>
      <c r="BG178" s="49">
        <v>0</v>
      </c>
      <c r="BH178" s="48">
        <v>0</v>
      </c>
      <c r="BI178" s="49">
        <v>0</v>
      </c>
      <c r="BJ178" s="48">
        <v>7</v>
      </c>
      <c r="BK178" s="49">
        <v>100</v>
      </c>
      <c r="BL178" s="48">
        <v>7</v>
      </c>
    </row>
    <row r="179" spans="1:64" ht="15">
      <c r="A179" s="64" t="s">
        <v>318</v>
      </c>
      <c r="B179" s="64" t="s">
        <v>444</v>
      </c>
      <c r="C179" s="65" t="s">
        <v>4412</v>
      </c>
      <c r="D179" s="66">
        <v>3</v>
      </c>
      <c r="E179" s="67" t="s">
        <v>132</v>
      </c>
      <c r="F179" s="68">
        <v>35</v>
      </c>
      <c r="G179" s="65"/>
      <c r="H179" s="69"/>
      <c r="I179" s="70"/>
      <c r="J179" s="70"/>
      <c r="K179" s="34" t="s">
        <v>65</v>
      </c>
      <c r="L179" s="77">
        <v>179</v>
      </c>
      <c r="M179" s="77"/>
      <c r="N179" s="72"/>
      <c r="O179" s="79" t="s">
        <v>503</v>
      </c>
      <c r="P179" s="81">
        <v>43733.078784722224</v>
      </c>
      <c r="Q179" s="79" t="s">
        <v>534</v>
      </c>
      <c r="R179" s="79"/>
      <c r="S179" s="79"/>
      <c r="T179" s="79"/>
      <c r="U179" s="79"/>
      <c r="V179" s="82" t="s">
        <v>845</v>
      </c>
      <c r="W179" s="81">
        <v>43733.078784722224</v>
      </c>
      <c r="X179" s="82" t="s">
        <v>1081</v>
      </c>
      <c r="Y179" s="79"/>
      <c r="Z179" s="79"/>
      <c r="AA179" s="85" t="s">
        <v>1388</v>
      </c>
      <c r="AB179" s="79"/>
      <c r="AC179" s="79" t="b">
        <v>0</v>
      </c>
      <c r="AD179" s="79">
        <v>0</v>
      </c>
      <c r="AE179" s="85" t="s">
        <v>1603</v>
      </c>
      <c r="AF179" s="79" t="b">
        <v>0</v>
      </c>
      <c r="AG179" s="79" t="s">
        <v>1625</v>
      </c>
      <c r="AH179" s="79"/>
      <c r="AI179" s="85" t="s">
        <v>1603</v>
      </c>
      <c r="AJ179" s="79" t="b">
        <v>0</v>
      </c>
      <c r="AK179" s="79">
        <v>86</v>
      </c>
      <c r="AL179" s="85" t="s">
        <v>1572</v>
      </c>
      <c r="AM179" s="79" t="s">
        <v>1634</v>
      </c>
      <c r="AN179" s="79" t="b">
        <v>0</v>
      </c>
      <c r="AO179" s="85" t="s">
        <v>1572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4</v>
      </c>
      <c r="BF179" s="48">
        <v>1</v>
      </c>
      <c r="BG179" s="49">
        <v>4</v>
      </c>
      <c r="BH179" s="48">
        <v>0</v>
      </c>
      <c r="BI179" s="49">
        <v>0</v>
      </c>
      <c r="BJ179" s="48">
        <v>23</v>
      </c>
      <c r="BK179" s="49">
        <v>92</v>
      </c>
      <c r="BL179" s="48">
        <v>25</v>
      </c>
    </row>
    <row r="180" spans="1:64" ht="15">
      <c r="A180" s="64" t="s">
        <v>319</v>
      </c>
      <c r="B180" s="64" t="s">
        <v>444</v>
      </c>
      <c r="C180" s="65" t="s">
        <v>4412</v>
      </c>
      <c r="D180" s="66">
        <v>3</v>
      </c>
      <c r="E180" s="67" t="s">
        <v>132</v>
      </c>
      <c r="F180" s="68">
        <v>35</v>
      </c>
      <c r="G180" s="65"/>
      <c r="H180" s="69"/>
      <c r="I180" s="70"/>
      <c r="J180" s="70"/>
      <c r="K180" s="34" t="s">
        <v>65</v>
      </c>
      <c r="L180" s="77">
        <v>180</v>
      </c>
      <c r="M180" s="77"/>
      <c r="N180" s="72"/>
      <c r="O180" s="79" t="s">
        <v>503</v>
      </c>
      <c r="P180" s="81">
        <v>43733.07894675926</v>
      </c>
      <c r="Q180" s="79" t="s">
        <v>534</v>
      </c>
      <c r="R180" s="79"/>
      <c r="S180" s="79"/>
      <c r="T180" s="79"/>
      <c r="U180" s="79"/>
      <c r="V180" s="82" t="s">
        <v>846</v>
      </c>
      <c r="W180" s="81">
        <v>43733.07894675926</v>
      </c>
      <c r="X180" s="82" t="s">
        <v>1082</v>
      </c>
      <c r="Y180" s="79"/>
      <c r="Z180" s="79"/>
      <c r="AA180" s="85" t="s">
        <v>1389</v>
      </c>
      <c r="AB180" s="79"/>
      <c r="AC180" s="79" t="b">
        <v>0</v>
      </c>
      <c r="AD180" s="79">
        <v>0</v>
      </c>
      <c r="AE180" s="85" t="s">
        <v>1603</v>
      </c>
      <c r="AF180" s="79" t="b">
        <v>0</v>
      </c>
      <c r="AG180" s="79" t="s">
        <v>1625</v>
      </c>
      <c r="AH180" s="79"/>
      <c r="AI180" s="85" t="s">
        <v>1603</v>
      </c>
      <c r="AJ180" s="79" t="b">
        <v>0</v>
      </c>
      <c r="AK180" s="79">
        <v>86</v>
      </c>
      <c r="AL180" s="85" t="s">
        <v>1572</v>
      </c>
      <c r="AM180" s="79" t="s">
        <v>1635</v>
      </c>
      <c r="AN180" s="79" t="b">
        <v>0</v>
      </c>
      <c r="AO180" s="85" t="s">
        <v>1572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4</v>
      </c>
      <c r="BF180" s="48">
        <v>1</v>
      </c>
      <c r="BG180" s="49">
        <v>4</v>
      </c>
      <c r="BH180" s="48">
        <v>0</v>
      </c>
      <c r="BI180" s="49">
        <v>0</v>
      </c>
      <c r="BJ180" s="48">
        <v>23</v>
      </c>
      <c r="BK180" s="49">
        <v>92</v>
      </c>
      <c r="BL180" s="48">
        <v>25</v>
      </c>
    </row>
    <row r="181" spans="1:64" ht="15">
      <c r="A181" s="64" t="s">
        <v>320</v>
      </c>
      <c r="B181" s="64" t="s">
        <v>444</v>
      </c>
      <c r="C181" s="65" t="s">
        <v>4412</v>
      </c>
      <c r="D181" s="66">
        <v>3</v>
      </c>
      <c r="E181" s="67" t="s">
        <v>132</v>
      </c>
      <c r="F181" s="68">
        <v>35</v>
      </c>
      <c r="G181" s="65"/>
      <c r="H181" s="69"/>
      <c r="I181" s="70"/>
      <c r="J181" s="70"/>
      <c r="K181" s="34" t="s">
        <v>65</v>
      </c>
      <c r="L181" s="77">
        <v>181</v>
      </c>
      <c r="M181" s="77"/>
      <c r="N181" s="72"/>
      <c r="O181" s="79" t="s">
        <v>503</v>
      </c>
      <c r="P181" s="81">
        <v>43733.08186342593</v>
      </c>
      <c r="Q181" s="79" t="s">
        <v>534</v>
      </c>
      <c r="R181" s="79"/>
      <c r="S181" s="79"/>
      <c r="T181" s="79"/>
      <c r="U181" s="79"/>
      <c r="V181" s="82" t="s">
        <v>847</v>
      </c>
      <c r="W181" s="81">
        <v>43733.08186342593</v>
      </c>
      <c r="X181" s="82" t="s">
        <v>1083</v>
      </c>
      <c r="Y181" s="79"/>
      <c r="Z181" s="79"/>
      <c r="AA181" s="85" t="s">
        <v>1390</v>
      </c>
      <c r="AB181" s="79"/>
      <c r="AC181" s="79" t="b">
        <v>0</v>
      </c>
      <c r="AD181" s="79">
        <v>0</v>
      </c>
      <c r="AE181" s="85" t="s">
        <v>1603</v>
      </c>
      <c r="AF181" s="79" t="b">
        <v>0</v>
      </c>
      <c r="AG181" s="79" t="s">
        <v>1625</v>
      </c>
      <c r="AH181" s="79"/>
      <c r="AI181" s="85" t="s">
        <v>1603</v>
      </c>
      <c r="AJ181" s="79" t="b">
        <v>0</v>
      </c>
      <c r="AK181" s="79">
        <v>86</v>
      </c>
      <c r="AL181" s="85" t="s">
        <v>1572</v>
      </c>
      <c r="AM181" s="79" t="s">
        <v>1634</v>
      </c>
      <c r="AN181" s="79" t="b">
        <v>0</v>
      </c>
      <c r="AO181" s="85" t="s">
        <v>1572</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4</v>
      </c>
      <c r="BF181" s="48">
        <v>1</v>
      </c>
      <c r="BG181" s="49">
        <v>4</v>
      </c>
      <c r="BH181" s="48">
        <v>0</v>
      </c>
      <c r="BI181" s="49">
        <v>0</v>
      </c>
      <c r="BJ181" s="48">
        <v>23</v>
      </c>
      <c r="BK181" s="49">
        <v>92</v>
      </c>
      <c r="BL181" s="48">
        <v>25</v>
      </c>
    </row>
    <row r="182" spans="1:64" ht="15">
      <c r="A182" s="64" t="s">
        <v>321</v>
      </c>
      <c r="B182" s="64" t="s">
        <v>444</v>
      </c>
      <c r="C182" s="65" t="s">
        <v>4412</v>
      </c>
      <c r="D182" s="66">
        <v>3</v>
      </c>
      <c r="E182" s="67" t="s">
        <v>132</v>
      </c>
      <c r="F182" s="68">
        <v>35</v>
      </c>
      <c r="G182" s="65"/>
      <c r="H182" s="69"/>
      <c r="I182" s="70"/>
      <c r="J182" s="70"/>
      <c r="K182" s="34" t="s">
        <v>65</v>
      </c>
      <c r="L182" s="77">
        <v>182</v>
      </c>
      <c r="M182" s="77"/>
      <c r="N182" s="72"/>
      <c r="O182" s="79" t="s">
        <v>503</v>
      </c>
      <c r="P182" s="81">
        <v>43733.08918981482</v>
      </c>
      <c r="Q182" s="79" t="s">
        <v>534</v>
      </c>
      <c r="R182" s="79"/>
      <c r="S182" s="79"/>
      <c r="T182" s="79"/>
      <c r="U182" s="79"/>
      <c r="V182" s="82" t="s">
        <v>848</v>
      </c>
      <c r="W182" s="81">
        <v>43733.08918981482</v>
      </c>
      <c r="X182" s="82" t="s">
        <v>1084</v>
      </c>
      <c r="Y182" s="79"/>
      <c r="Z182" s="79"/>
      <c r="AA182" s="85" t="s">
        <v>1391</v>
      </c>
      <c r="AB182" s="79"/>
      <c r="AC182" s="79" t="b">
        <v>0</v>
      </c>
      <c r="AD182" s="79">
        <v>0</v>
      </c>
      <c r="AE182" s="85" t="s">
        <v>1603</v>
      </c>
      <c r="AF182" s="79" t="b">
        <v>0</v>
      </c>
      <c r="AG182" s="79" t="s">
        <v>1625</v>
      </c>
      <c r="AH182" s="79"/>
      <c r="AI182" s="85" t="s">
        <v>1603</v>
      </c>
      <c r="AJ182" s="79" t="b">
        <v>0</v>
      </c>
      <c r="AK182" s="79">
        <v>86</v>
      </c>
      <c r="AL182" s="85" t="s">
        <v>1572</v>
      </c>
      <c r="AM182" s="79" t="s">
        <v>1634</v>
      </c>
      <c r="AN182" s="79" t="b">
        <v>0</v>
      </c>
      <c r="AO182" s="85" t="s">
        <v>1572</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v>1</v>
      </c>
      <c r="BE182" s="49">
        <v>4</v>
      </c>
      <c r="BF182" s="48">
        <v>1</v>
      </c>
      <c r="BG182" s="49">
        <v>4</v>
      </c>
      <c r="BH182" s="48">
        <v>0</v>
      </c>
      <c r="BI182" s="49">
        <v>0</v>
      </c>
      <c r="BJ182" s="48">
        <v>23</v>
      </c>
      <c r="BK182" s="49">
        <v>92</v>
      </c>
      <c r="BL182" s="48">
        <v>25</v>
      </c>
    </row>
    <row r="183" spans="1:64" ht="15">
      <c r="A183" s="64" t="s">
        <v>322</v>
      </c>
      <c r="B183" s="64" t="s">
        <v>445</v>
      </c>
      <c r="C183" s="65" t="s">
        <v>4411</v>
      </c>
      <c r="D183" s="66">
        <v>5.333333333333334</v>
      </c>
      <c r="E183" s="67" t="s">
        <v>136</v>
      </c>
      <c r="F183" s="68">
        <v>27.333333333333332</v>
      </c>
      <c r="G183" s="65"/>
      <c r="H183" s="69"/>
      <c r="I183" s="70"/>
      <c r="J183" s="70"/>
      <c r="K183" s="34" t="s">
        <v>65</v>
      </c>
      <c r="L183" s="77">
        <v>183</v>
      </c>
      <c r="M183" s="77"/>
      <c r="N183" s="72"/>
      <c r="O183" s="79" t="s">
        <v>503</v>
      </c>
      <c r="P183" s="81">
        <v>43731.885150462964</v>
      </c>
      <c r="Q183" s="79" t="s">
        <v>549</v>
      </c>
      <c r="R183" s="79"/>
      <c r="S183" s="79"/>
      <c r="T183" s="79"/>
      <c r="U183" s="79"/>
      <c r="V183" s="82" t="s">
        <v>849</v>
      </c>
      <c r="W183" s="81">
        <v>43731.885150462964</v>
      </c>
      <c r="X183" s="82" t="s">
        <v>1085</v>
      </c>
      <c r="Y183" s="79"/>
      <c r="Z183" s="79"/>
      <c r="AA183" s="85" t="s">
        <v>1392</v>
      </c>
      <c r="AB183" s="85" t="s">
        <v>1572</v>
      </c>
      <c r="AC183" s="79" t="b">
        <v>0</v>
      </c>
      <c r="AD183" s="79">
        <v>0</v>
      </c>
      <c r="AE183" s="85" t="s">
        <v>1605</v>
      </c>
      <c r="AF183" s="79" t="b">
        <v>0</v>
      </c>
      <c r="AG183" s="79" t="s">
        <v>1625</v>
      </c>
      <c r="AH183" s="79"/>
      <c r="AI183" s="85" t="s">
        <v>1603</v>
      </c>
      <c r="AJ183" s="79" t="b">
        <v>0</v>
      </c>
      <c r="AK183" s="79">
        <v>0</v>
      </c>
      <c r="AL183" s="85" t="s">
        <v>1603</v>
      </c>
      <c r="AM183" s="79" t="s">
        <v>1638</v>
      </c>
      <c r="AN183" s="79" t="b">
        <v>0</v>
      </c>
      <c r="AO183" s="85" t="s">
        <v>1572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322</v>
      </c>
      <c r="B184" s="64" t="s">
        <v>449</v>
      </c>
      <c r="C184" s="65" t="s">
        <v>4411</v>
      </c>
      <c r="D184" s="66">
        <v>5.333333333333334</v>
      </c>
      <c r="E184" s="67" t="s">
        <v>136</v>
      </c>
      <c r="F184" s="68">
        <v>27.333333333333332</v>
      </c>
      <c r="G184" s="65"/>
      <c r="H184" s="69"/>
      <c r="I184" s="70"/>
      <c r="J184" s="70"/>
      <c r="K184" s="34" t="s">
        <v>65</v>
      </c>
      <c r="L184" s="77">
        <v>184</v>
      </c>
      <c r="M184" s="77"/>
      <c r="N184" s="72"/>
      <c r="O184" s="79" t="s">
        <v>503</v>
      </c>
      <c r="P184" s="81">
        <v>43731.885150462964</v>
      </c>
      <c r="Q184" s="79" t="s">
        <v>549</v>
      </c>
      <c r="R184" s="79"/>
      <c r="S184" s="79"/>
      <c r="T184" s="79"/>
      <c r="U184" s="79"/>
      <c r="V184" s="82" t="s">
        <v>849</v>
      </c>
      <c r="W184" s="81">
        <v>43731.885150462964</v>
      </c>
      <c r="X184" s="82" t="s">
        <v>1085</v>
      </c>
      <c r="Y184" s="79"/>
      <c r="Z184" s="79"/>
      <c r="AA184" s="85" t="s">
        <v>1392</v>
      </c>
      <c r="AB184" s="85" t="s">
        <v>1572</v>
      </c>
      <c r="AC184" s="79" t="b">
        <v>0</v>
      </c>
      <c r="AD184" s="79">
        <v>0</v>
      </c>
      <c r="AE184" s="85" t="s">
        <v>1605</v>
      </c>
      <c r="AF184" s="79" t="b">
        <v>0</v>
      </c>
      <c r="AG184" s="79" t="s">
        <v>1625</v>
      </c>
      <c r="AH184" s="79"/>
      <c r="AI184" s="85" t="s">
        <v>1603</v>
      </c>
      <c r="AJ184" s="79" t="b">
        <v>0</v>
      </c>
      <c r="AK184" s="79">
        <v>0</v>
      </c>
      <c r="AL184" s="85" t="s">
        <v>1603</v>
      </c>
      <c r="AM184" s="79" t="s">
        <v>1638</v>
      </c>
      <c r="AN184" s="79" t="b">
        <v>0</v>
      </c>
      <c r="AO184" s="85" t="s">
        <v>1572</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2</v>
      </c>
      <c r="BC184" s="78" t="str">
        <f>REPLACE(INDEX(GroupVertices[Group],MATCH(Edges[[#This Row],[Vertex 2]],GroupVertices[Vertex],0)),1,1,"")</f>
        <v>4</v>
      </c>
      <c r="BD184" s="48"/>
      <c r="BE184" s="49"/>
      <c r="BF184" s="48"/>
      <c r="BG184" s="49"/>
      <c r="BH184" s="48"/>
      <c r="BI184" s="49"/>
      <c r="BJ184" s="48"/>
      <c r="BK184" s="49"/>
      <c r="BL184" s="48"/>
    </row>
    <row r="185" spans="1:64" ht="15">
      <c r="A185" s="64" t="s">
        <v>322</v>
      </c>
      <c r="B185" s="64" t="s">
        <v>444</v>
      </c>
      <c r="C185" s="65" t="s">
        <v>4411</v>
      </c>
      <c r="D185" s="66">
        <v>5.333333333333334</v>
      </c>
      <c r="E185" s="67" t="s">
        <v>136</v>
      </c>
      <c r="F185" s="68">
        <v>27.333333333333332</v>
      </c>
      <c r="G185" s="65"/>
      <c r="H185" s="69"/>
      <c r="I185" s="70"/>
      <c r="J185" s="70"/>
      <c r="K185" s="34" t="s">
        <v>65</v>
      </c>
      <c r="L185" s="77">
        <v>185</v>
      </c>
      <c r="M185" s="77"/>
      <c r="N185" s="72"/>
      <c r="O185" s="79" t="s">
        <v>504</v>
      </c>
      <c r="P185" s="81">
        <v>43731.885150462964</v>
      </c>
      <c r="Q185" s="79" t="s">
        <v>549</v>
      </c>
      <c r="R185" s="79"/>
      <c r="S185" s="79"/>
      <c r="T185" s="79"/>
      <c r="U185" s="79"/>
      <c r="V185" s="82" t="s">
        <v>849</v>
      </c>
      <c r="W185" s="81">
        <v>43731.885150462964</v>
      </c>
      <c r="X185" s="82" t="s">
        <v>1085</v>
      </c>
      <c r="Y185" s="79"/>
      <c r="Z185" s="79"/>
      <c r="AA185" s="85" t="s">
        <v>1392</v>
      </c>
      <c r="AB185" s="85" t="s">
        <v>1572</v>
      </c>
      <c r="AC185" s="79" t="b">
        <v>0</v>
      </c>
      <c r="AD185" s="79">
        <v>0</v>
      </c>
      <c r="AE185" s="85" t="s">
        <v>1605</v>
      </c>
      <c r="AF185" s="79" t="b">
        <v>0</v>
      </c>
      <c r="AG185" s="79" t="s">
        <v>1625</v>
      </c>
      <c r="AH185" s="79"/>
      <c r="AI185" s="85" t="s">
        <v>1603</v>
      </c>
      <c r="AJ185" s="79" t="b">
        <v>0</v>
      </c>
      <c r="AK185" s="79">
        <v>0</v>
      </c>
      <c r="AL185" s="85" t="s">
        <v>1603</v>
      </c>
      <c r="AM185" s="79" t="s">
        <v>1638</v>
      </c>
      <c r="AN185" s="79" t="b">
        <v>0</v>
      </c>
      <c r="AO185" s="85" t="s">
        <v>1572</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2</v>
      </c>
      <c r="BC185" s="78" t="str">
        <f>REPLACE(INDEX(GroupVertices[Group],MATCH(Edges[[#This Row],[Vertex 2]],GroupVertices[Vertex],0)),1,1,"")</f>
        <v>1</v>
      </c>
      <c r="BD185" s="48">
        <v>0</v>
      </c>
      <c r="BE185" s="49">
        <v>0</v>
      </c>
      <c r="BF185" s="48">
        <v>0</v>
      </c>
      <c r="BG185" s="49">
        <v>0</v>
      </c>
      <c r="BH185" s="48">
        <v>0</v>
      </c>
      <c r="BI185" s="49">
        <v>0</v>
      </c>
      <c r="BJ185" s="48">
        <v>10</v>
      </c>
      <c r="BK185" s="49">
        <v>100</v>
      </c>
      <c r="BL185" s="48">
        <v>10</v>
      </c>
    </row>
    <row r="186" spans="1:64" ht="15">
      <c r="A186" s="64" t="s">
        <v>322</v>
      </c>
      <c r="B186" s="64" t="s">
        <v>445</v>
      </c>
      <c r="C186" s="65" t="s">
        <v>4411</v>
      </c>
      <c r="D186" s="66">
        <v>5.333333333333334</v>
      </c>
      <c r="E186" s="67" t="s">
        <v>136</v>
      </c>
      <c r="F186" s="68">
        <v>27.333333333333332</v>
      </c>
      <c r="G186" s="65"/>
      <c r="H186" s="69"/>
      <c r="I186" s="70"/>
      <c r="J186" s="70"/>
      <c r="K186" s="34" t="s">
        <v>65</v>
      </c>
      <c r="L186" s="77">
        <v>186</v>
      </c>
      <c r="M186" s="77"/>
      <c r="N186" s="72"/>
      <c r="O186" s="79" t="s">
        <v>503</v>
      </c>
      <c r="P186" s="81">
        <v>43731.88866898148</v>
      </c>
      <c r="Q186" s="79" t="s">
        <v>550</v>
      </c>
      <c r="R186" s="79"/>
      <c r="S186" s="79"/>
      <c r="T186" s="79"/>
      <c r="U186" s="79"/>
      <c r="V186" s="82" t="s">
        <v>849</v>
      </c>
      <c r="W186" s="81">
        <v>43731.88866898148</v>
      </c>
      <c r="X186" s="82" t="s">
        <v>1086</v>
      </c>
      <c r="Y186" s="79"/>
      <c r="Z186" s="79"/>
      <c r="AA186" s="85" t="s">
        <v>1393</v>
      </c>
      <c r="AB186" s="85" t="s">
        <v>1572</v>
      </c>
      <c r="AC186" s="79" t="b">
        <v>0</v>
      </c>
      <c r="AD186" s="79">
        <v>0</v>
      </c>
      <c r="AE186" s="85" t="s">
        <v>1605</v>
      </c>
      <c r="AF186" s="79" t="b">
        <v>0</v>
      </c>
      <c r="AG186" s="79" t="s">
        <v>1625</v>
      </c>
      <c r="AH186" s="79"/>
      <c r="AI186" s="85" t="s">
        <v>1603</v>
      </c>
      <c r="AJ186" s="79" t="b">
        <v>0</v>
      </c>
      <c r="AK186" s="79">
        <v>0</v>
      </c>
      <c r="AL186" s="85" t="s">
        <v>1603</v>
      </c>
      <c r="AM186" s="79" t="s">
        <v>1638</v>
      </c>
      <c r="AN186" s="79" t="b">
        <v>0</v>
      </c>
      <c r="AO186" s="85" t="s">
        <v>1572</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2</v>
      </c>
      <c r="BD186" s="48"/>
      <c r="BE186" s="49"/>
      <c r="BF186" s="48"/>
      <c r="BG186" s="49"/>
      <c r="BH186" s="48"/>
      <c r="BI186" s="49"/>
      <c r="BJ186" s="48"/>
      <c r="BK186" s="49"/>
      <c r="BL186" s="48"/>
    </row>
    <row r="187" spans="1:64" ht="15">
      <c r="A187" s="64" t="s">
        <v>322</v>
      </c>
      <c r="B187" s="64" t="s">
        <v>449</v>
      </c>
      <c r="C187" s="65" t="s">
        <v>4411</v>
      </c>
      <c r="D187" s="66">
        <v>5.333333333333334</v>
      </c>
      <c r="E187" s="67" t="s">
        <v>136</v>
      </c>
      <c r="F187" s="68">
        <v>27.333333333333332</v>
      </c>
      <c r="G187" s="65"/>
      <c r="H187" s="69"/>
      <c r="I187" s="70"/>
      <c r="J187" s="70"/>
      <c r="K187" s="34" t="s">
        <v>65</v>
      </c>
      <c r="L187" s="77">
        <v>187</v>
      </c>
      <c r="M187" s="77"/>
      <c r="N187" s="72"/>
      <c r="O187" s="79" t="s">
        <v>503</v>
      </c>
      <c r="P187" s="81">
        <v>43731.88866898148</v>
      </c>
      <c r="Q187" s="79" t="s">
        <v>550</v>
      </c>
      <c r="R187" s="79"/>
      <c r="S187" s="79"/>
      <c r="T187" s="79"/>
      <c r="U187" s="79"/>
      <c r="V187" s="82" t="s">
        <v>849</v>
      </c>
      <c r="W187" s="81">
        <v>43731.88866898148</v>
      </c>
      <c r="X187" s="82" t="s">
        <v>1086</v>
      </c>
      <c r="Y187" s="79"/>
      <c r="Z187" s="79"/>
      <c r="AA187" s="85" t="s">
        <v>1393</v>
      </c>
      <c r="AB187" s="85" t="s">
        <v>1572</v>
      </c>
      <c r="AC187" s="79" t="b">
        <v>0</v>
      </c>
      <c r="AD187" s="79">
        <v>0</v>
      </c>
      <c r="AE187" s="85" t="s">
        <v>1605</v>
      </c>
      <c r="AF187" s="79" t="b">
        <v>0</v>
      </c>
      <c r="AG187" s="79" t="s">
        <v>1625</v>
      </c>
      <c r="AH187" s="79"/>
      <c r="AI187" s="85" t="s">
        <v>1603</v>
      </c>
      <c r="AJ187" s="79" t="b">
        <v>0</v>
      </c>
      <c r="AK187" s="79">
        <v>0</v>
      </c>
      <c r="AL187" s="85" t="s">
        <v>1603</v>
      </c>
      <c r="AM187" s="79" t="s">
        <v>1638</v>
      </c>
      <c r="AN187" s="79" t="b">
        <v>0</v>
      </c>
      <c r="AO187" s="85" t="s">
        <v>1572</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2</v>
      </c>
      <c r="BC187" s="78" t="str">
        <f>REPLACE(INDEX(GroupVertices[Group],MATCH(Edges[[#This Row],[Vertex 2]],GroupVertices[Vertex],0)),1,1,"")</f>
        <v>4</v>
      </c>
      <c r="BD187" s="48"/>
      <c r="BE187" s="49"/>
      <c r="BF187" s="48"/>
      <c r="BG187" s="49"/>
      <c r="BH187" s="48"/>
      <c r="BI187" s="49"/>
      <c r="BJ187" s="48"/>
      <c r="BK187" s="49"/>
      <c r="BL187" s="48"/>
    </row>
    <row r="188" spans="1:64" ht="15">
      <c r="A188" s="64" t="s">
        <v>322</v>
      </c>
      <c r="B188" s="64" t="s">
        <v>444</v>
      </c>
      <c r="C188" s="65" t="s">
        <v>4411</v>
      </c>
      <c r="D188" s="66">
        <v>5.333333333333334</v>
      </c>
      <c r="E188" s="67" t="s">
        <v>136</v>
      </c>
      <c r="F188" s="68">
        <v>27.333333333333332</v>
      </c>
      <c r="G188" s="65"/>
      <c r="H188" s="69"/>
      <c r="I188" s="70"/>
      <c r="J188" s="70"/>
      <c r="K188" s="34" t="s">
        <v>65</v>
      </c>
      <c r="L188" s="77">
        <v>188</v>
      </c>
      <c r="M188" s="77"/>
      <c r="N188" s="72"/>
      <c r="O188" s="79" t="s">
        <v>504</v>
      </c>
      <c r="P188" s="81">
        <v>43731.88866898148</v>
      </c>
      <c r="Q188" s="79" t="s">
        <v>550</v>
      </c>
      <c r="R188" s="79"/>
      <c r="S188" s="79"/>
      <c r="T188" s="79"/>
      <c r="U188" s="79"/>
      <c r="V188" s="82" t="s">
        <v>849</v>
      </c>
      <c r="W188" s="81">
        <v>43731.88866898148</v>
      </c>
      <c r="X188" s="82" t="s">
        <v>1086</v>
      </c>
      <c r="Y188" s="79"/>
      <c r="Z188" s="79"/>
      <c r="AA188" s="85" t="s">
        <v>1393</v>
      </c>
      <c r="AB188" s="85" t="s">
        <v>1572</v>
      </c>
      <c r="AC188" s="79" t="b">
        <v>0</v>
      </c>
      <c r="AD188" s="79">
        <v>0</v>
      </c>
      <c r="AE188" s="85" t="s">
        <v>1605</v>
      </c>
      <c r="AF188" s="79" t="b">
        <v>0</v>
      </c>
      <c r="AG188" s="79" t="s">
        <v>1625</v>
      </c>
      <c r="AH188" s="79"/>
      <c r="AI188" s="85" t="s">
        <v>1603</v>
      </c>
      <c r="AJ188" s="79" t="b">
        <v>0</v>
      </c>
      <c r="AK188" s="79">
        <v>0</v>
      </c>
      <c r="AL188" s="85" t="s">
        <v>1603</v>
      </c>
      <c r="AM188" s="79" t="s">
        <v>1638</v>
      </c>
      <c r="AN188" s="79" t="b">
        <v>0</v>
      </c>
      <c r="AO188" s="85" t="s">
        <v>1572</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1</v>
      </c>
      <c r="BD188" s="48">
        <v>0</v>
      </c>
      <c r="BE188" s="49">
        <v>0</v>
      </c>
      <c r="BF188" s="48">
        <v>0</v>
      </c>
      <c r="BG188" s="49">
        <v>0</v>
      </c>
      <c r="BH188" s="48">
        <v>0</v>
      </c>
      <c r="BI188" s="49">
        <v>0</v>
      </c>
      <c r="BJ188" s="48">
        <v>8</v>
      </c>
      <c r="BK188" s="49">
        <v>100</v>
      </c>
      <c r="BL188" s="48">
        <v>8</v>
      </c>
    </row>
    <row r="189" spans="1:64" ht="15">
      <c r="A189" s="64" t="s">
        <v>323</v>
      </c>
      <c r="B189" s="64" t="s">
        <v>322</v>
      </c>
      <c r="C189" s="65" t="s">
        <v>4412</v>
      </c>
      <c r="D189" s="66">
        <v>3</v>
      </c>
      <c r="E189" s="67" t="s">
        <v>132</v>
      </c>
      <c r="F189" s="68">
        <v>35</v>
      </c>
      <c r="G189" s="65"/>
      <c r="H189" s="69"/>
      <c r="I189" s="70"/>
      <c r="J189" s="70"/>
      <c r="K189" s="34" t="s">
        <v>65</v>
      </c>
      <c r="L189" s="77">
        <v>189</v>
      </c>
      <c r="M189" s="77"/>
      <c r="N189" s="72"/>
      <c r="O189" s="79" t="s">
        <v>504</v>
      </c>
      <c r="P189" s="81">
        <v>43733.12421296296</v>
      </c>
      <c r="Q189" s="79" t="s">
        <v>551</v>
      </c>
      <c r="R189" s="79"/>
      <c r="S189" s="79"/>
      <c r="T189" s="79"/>
      <c r="U189" s="79"/>
      <c r="V189" s="82" t="s">
        <v>850</v>
      </c>
      <c r="W189" s="81">
        <v>43733.12421296296</v>
      </c>
      <c r="X189" s="82" t="s">
        <v>1087</v>
      </c>
      <c r="Y189" s="79"/>
      <c r="Z189" s="79"/>
      <c r="AA189" s="85" t="s">
        <v>1394</v>
      </c>
      <c r="AB189" s="85" t="s">
        <v>1393</v>
      </c>
      <c r="AC189" s="79" t="b">
        <v>0</v>
      </c>
      <c r="AD189" s="79">
        <v>0</v>
      </c>
      <c r="AE189" s="85" t="s">
        <v>1607</v>
      </c>
      <c r="AF189" s="79" t="b">
        <v>0</v>
      </c>
      <c r="AG189" s="79" t="s">
        <v>1625</v>
      </c>
      <c r="AH189" s="79"/>
      <c r="AI189" s="85" t="s">
        <v>1603</v>
      </c>
      <c r="AJ189" s="79" t="b">
        <v>0</v>
      </c>
      <c r="AK189" s="79">
        <v>0</v>
      </c>
      <c r="AL189" s="85" t="s">
        <v>1603</v>
      </c>
      <c r="AM189" s="79" t="s">
        <v>1638</v>
      </c>
      <c r="AN189" s="79" t="b">
        <v>0</v>
      </c>
      <c r="AO189" s="85" t="s">
        <v>1393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323</v>
      </c>
      <c r="B190" s="64" t="s">
        <v>445</v>
      </c>
      <c r="C190" s="65" t="s">
        <v>4412</v>
      </c>
      <c r="D190" s="66">
        <v>3</v>
      </c>
      <c r="E190" s="67" t="s">
        <v>132</v>
      </c>
      <c r="F190" s="68">
        <v>35</v>
      </c>
      <c r="G190" s="65"/>
      <c r="H190" s="69"/>
      <c r="I190" s="70"/>
      <c r="J190" s="70"/>
      <c r="K190" s="34" t="s">
        <v>65</v>
      </c>
      <c r="L190" s="77">
        <v>190</v>
      </c>
      <c r="M190" s="77"/>
      <c r="N190" s="72"/>
      <c r="O190" s="79" t="s">
        <v>503</v>
      </c>
      <c r="P190" s="81">
        <v>43733.12421296296</v>
      </c>
      <c r="Q190" s="79" t="s">
        <v>551</v>
      </c>
      <c r="R190" s="79"/>
      <c r="S190" s="79"/>
      <c r="T190" s="79"/>
      <c r="U190" s="79"/>
      <c r="V190" s="82" t="s">
        <v>850</v>
      </c>
      <c r="W190" s="81">
        <v>43733.12421296296</v>
      </c>
      <c r="X190" s="82" t="s">
        <v>1087</v>
      </c>
      <c r="Y190" s="79"/>
      <c r="Z190" s="79"/>
      <c r="AA190" s="85" t="s">
        <v>1394</v>
      </c>
      <c r="AB190" s="85" t="s">
        <v>1393</v>
      </c>
      <c r="AC190" s="79" t="b">
        <v>0</v>
      </c>
      <c r="AD190" s="79">
        <v>0</v>
      </c>
      <c r="AE190" s="85" t="s">
        <v>1607</v>
      </c>
      <c r="AF190" s="79" t="b">
        <v>0</v>
      </c>
      <c r="AG190" s="79" t="s">
        <v>1625</v>
      </c>
      <c r="AH190" s="79"/>
      <c r="AI190" s="85" t="s">
        <v>1603</v>
      </c>
      <c r="AJ190" s="79" t="b">
        <v>0</v>
      </c>
      <c r="AK190" s="79">
        <v>0</v>
      </c>
      <c r="AL190" s="85" t="s">
        <v>1603</v>
      </c>
      <c r="AM190" s="79" t="s">
        <v>1638</v>
      </c>
      <c r="AN190" s="79" t="b">
        <v>0</v>
      </c>
      <c r="AO190" s="85" t="s">
        <v>1393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323</v>
      </c>
      <c r="B191" s="64" t="s">
        <v>449</v>
      </c>
      <c r="C191" s="65" t="s">
        <v>4412</v>
      </c>
      <c r="D191" s="66">
        <v>3</v>
      </c>
      <c r="E191" s="67" t="s">
        <v>132</v>
      </c>
      <c r="F191" s="68">
        <v>35</v>
      </c>
      <c r="G191" s="65"/>
      <c r="H191" s="69"/>
      <c r="I191" s="70"/>
      <c r="J191" s="70"/>
      <c r="K191" s="34" t="s">
        <v>65</v>
      </c>
      <c r="L191" s="77">
        <v>191</v>
      </c>
      <c r="M191" s="77"/>
      <c r="N191" s="72"/>
      <c r="O191" s="79" t="s">
        <v>503</v>
      </c>
      <c r="P191" s="81">
        <v>43733.12421296296</v>
      </c>
      <c r="Q191" s="79" t="s">
        <v>551</v>
      </c>
      <c r="R191" s="79"/>
      <c r="S191" s="79"/>
      <c r="T191" s="79"/>
      <c r="U191" s="79"/>
      <c r="V191" s="82" t="s">
        <v>850</v>
      </c>
      <c r="W191" s="81">
        <v>43733.12421296296</v>
      </c>
      <c r="X191" s="82" t="s">
        <v>1087</v>
      </c>
      <c r="Y191" s="79"/>
      <c r="Z191" s="79"/>
      <c r="AA191" s="85" t="s">
        <v>1394</v>
      </c>
      <c r="AB191" s="85" t="s">
        <v>1393</v>
      </c>
      <c r="AC191" s="79" t="b">
        <v>0</v>
      </c>
      <c r="AD191" s="79">
        <v>0</v>
      </c>
      <c r="AE191" s="85" t="s">
        <v>1607</v>
      </c>
      <c r="AF191" s="79" t="b">
        <v>0</v>
      </c>
      <c r="AG191" s="79" t="s">
        <v>1625</v>
      </c>
      <c r="AH191" s="79"/>
      <c r="AI191" s="85" t="s">
        <v>1603</v>
      </c>
      <c r="AJ191" s="79" t="b">
        <v>0</v>
      </c>
      <c r="AK191" s="79">
        <v>0</v>
      </c>
      <c r="AL191" s="85" t="s">
        <v>1603</v>
      </c>
      <c r="AM191" s="79" t="s">
        <v>1638</v>
      </c>
      <c r="AN191" s="79" t="b">
        <v>0</v>
      </c>
      <c r="AO191" s="85" t="s">
        <v>1393</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4</v>
      </c>
      <c r="BD191" s="48"/>
      <c r="BE191" s="49"/>
      <c r="BF191" s="48"/>
      <c r="BG191" s="49"/>
      <c r="BH191" s="48"/>
      <c r="BI191" s="49"/>
      <c r="BJ191" s="48"/>
      <c r="BK191" s="49"/>
      <c r="BL191" s="48"/>
    </row>
    <row r="192" spans="1:64" ht="15">
      <c r="A192" s="64" t="s">
        <v>323</v>
      </c>
      <c r="B192" s="64" t="s">
        <v>444</v>
      </c>
      <c r="C192" s="65" t="s">
        <v>4412</v>
      </c>
      <c r="D192" s="66">
        <v>3</v>
      </c>
      <c r="E192" s="67" t="s">
        <v>132</v>
      </c>
      <c r="F192" s="68">
        <v>35</v>
      </c>
      <c r="G192" s="65"/>
      <c r="H192" s="69"/>
      <c r="I192" s="70"/>
      <c r="J192" s="70"/>
      <c r="K192" s="34" t="s">
        <v>65</v>
      </c>
      <c r="L192" s="77">
        <v>192</v>
      </c>
      <c r="M192" s="77"/>
      <c r="N192" s="72"/>
      <c r="O192" s="79" t="s">
        <v>503</v>
      </c>
      <c r="P192" s="81">
        <v>43733.12421296296</v>
      </c>
      <c r="Q192" s="79" t="s">
        <v>551</v>
      </c>
      <c r="R192" s="79"/>
      <c r="S192" s="79"/>
      <c r="T192" s="79"/>
      <c r="U192" s="79"/>
      <c r="V192" s="82" t="s">
        <v>850</v>
      </c>
      <c r="W192" s="81">
        <v>43733.12421296296</v>
      </c>
      <c r="X192" s="82" t="s">
        <v>1087</v>
      </c>
      <c r="Y192" s="79"/>
      <c r="Z192" s="79"/>
      <c r="AA192" s="85" t="s">
        <v>1394</v>
      </c>
      <c r="AB192" s="85" t="s">
        <v>1393</v>
      </c>
      <c r="AC192" s="79" t="b">
        <v>0</v>
      </c>
      <c r="AD192" s="79">
        <v>0</v>
      </c>
      <c r="AE192" s="85" t="s">
        <v>1607</v>
      </c>
      <c r="AF192" s="79" t="b">
        <v>0</v>
      </c>
      <c r="AG192" s="79" t="s">
        <v>1625</v>
      </c>
      <c r="AH192" s="79"/>
      <c r="AI192" s="85" t="s">
        <v>1603</v>
      </c>
      <c r="AJ192" s="79" t="b">
        <v>0</v>
      </c>
      <c r="AK192" s="79">
        <v>0</v>
      </c>
      <c r="AL192" s="85" t="s">
        <v>1603</v>
      </c>
      <c r="AM192" s="79" t="s">
        <v>1638</v>
      </c>
      <c r="AN192" s="79" t="b">
        <v>0</v>
      </c>
      <c r="AO192" s="85" t="s">
        <v>1393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1</v>
      </c>
      <c r="BD192" s="48">
        <v>0</v>
      </c>
      <c r="BE192" s="49">
        <v>0</v>
      </c>
      <c r="BF192" s="48">
        <v>0</v>
      </c>
      <c r="BG192" s="49">
        <v>0</v>
      </c>
      <c r="BH192" s="48">
        <v>0</v>
      </c>
      <c r="BI192" s="49">
        <v>0</v>
      </c>
      <c r="BJ192" s="48">
        <v>9</v>
      </c>
      <c r="BK192" s="49">
        <v>100</v>
      </c>
      <c r="BL192" s="48">
        <v>9</v>
      </c>
    </row>
    <row r="193" spans="1:64" ht="15">
      <c r="A193" s="64" t="s">
        <v>324</v>
      </c>
      <c r="B193" s="64" t="s">
        <v>445</v>
      </c>
      <c r="C193" s="65" t="s">
        <v>4412</v>
      </c>
      <c r="D193" s="66">
        <v>3</v>
      </c>
      <c r="E193" s="67" t="s">
        <v>132</v>
      </c>
      <c r="F193" s="68">
        <v>35</v>
      </c>
      <c r="G193" s="65"/>
      <c r="H193" s="69"/>
      <c r="I193" s="70"/>
      <c r="J193" s="70"/>
      <c r="K193" s="34" t="s">
        <v>65</v>
      </c>
      <c r="L193" s="77">
        <v>193</v>
      </c>
      <c r="M193" s="77"/>
      <c r="N193" s="72"/>
      <c r="O193" s="79" t="s">
        <v>503</v>
      </c>
      <c r="P193" s="81">
        <v>43733.20278935185</v>
      </c>
      <c r="Q193" s="79" t="s">
        <v>552</v>
      </c>
      <c r="R193" s="79"/>
      <c r="S193" s="79"/>
      <c r="T193" s="79"/>
      <c r="U193" s="79"/>
      <c r="V193" s="82" t="s">
        <v>851</v>
      </c>
      <c r="W193" s="81">
        <v>43733.20278935185</v>
      </c>
      <c r="X193" s="82" t="s">
        <v>1088</v>
      </c>
      <c r="Y193" s="79"/>
      <c r="Z193" s="79"/>
      <c r="AA193" s="85" t="s">
        <v>1395</v>
      </c>
      <c r="AB193" s="85" t="s">
        <v>1588</v>
      </c>
      <c r="AC193" s="79" t="b">
        <v>0</v>
      </c>
      <c r="AD193" s="79">
        <v>0</v>
      </c>
      <c r="AE193" s="85" t="s">
        <v>1602</v>
      </c>
      <c r="AF193" s="79" t="b">
        <v>0</v>
      </c>
      <c r="AG193" s="79" t="s">
        <v>1625</v>
      </c>
      <c r="AH193" s="79"/>
      <c r="AI193" s="85" t="s">
        <v>1603</v>
      </c>
      <c r="AJ193" s="79" t="b">
        <v>0</v>
      </c>
      <c r="AK193" s="79">
        <v>0</v>
      </c>
      <c r="AL193" s="85" t="s">
        <v>1603</v>
      </c>
      <c r="AM193" s="79" t="s">
        <v>1638</v>
      </c>
      <c r="AN193" s="79" t="b">
        <v>0</v>
      </c>
      <c r="AO193" s="85" t="s">
        <v>1588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324</v>
      </c>
      <c r="B194" s="64" t="s">
        <v>444</v>
      </c>
      <c r="C194" s="65" t="s">
        <v>4412</v>
      </c>
      <c r="D194" s="66">
        <v>3</v>
      </c>
      <c r="E194" s="67" t="s">
        <v>132</v>
      </c>
      <c r="F194" s="68">
        <v>35</v>
      </c>
      <c r="G194" s="65"/>
      <c r="H194" s="69"/>
      <c r="I194" s="70"/>
      <c r="J194" s="70"/>
      <c r="K194" s="34" t="s">
        <v>65</v>
      </c>
      <c r="L194" s="77">
        <v>194</v>
      </c>
      <c r="M194" s="77"/>
      <c r="N194" s="72"/>
      <c r="O194" s="79" t="s">
        <v>503</v>
      </c>
      <c r="P194" s="81">
        <v>43733.20278935185</v>
      </c>
      <c r="Q194" s="79" t="s">
        <v>552</v>
      </c>
      <c r="R194" s="79"/>
      <c r="S194" s="79"/>
      <c r="T194" s="79"/>
      <c r="U194" s="79"/>
      <c r="V194" s="82" t="s">
        <v>851</v>
      </c>
      <c r="W194" s="81">
        <v>43733.20278935185</v>
      </c>
      <c r="X194" s="82" t="s">
        <v>1088</v>
      </c>
      <c r="Y194" s="79"/>
      <c r="Z194" s="79"/>
      <c r="AA194" s="85" t="s">
        <v>1395</v>
      </c>
      <c r="AB194" s="85" t="s">
        <v>1588</v>
      </c>
      <c r="AC194" s="79" t="b">
        <v>0</v>
      </c>
      <c r="AD194" s="79">
        <v>0</v>
      </c>
      <c r="AE194" s="85" t="s">
        <v>1602</v>
      </c>
      <c r="AF194" s="79" t="b">
        <v>0</v>
      </c>
      <c r="AG194" s="79" t="s">
        <v>1625</v>
      </c>
      <c r="AH194" s="79"/>
      <c r="AI194" s="85" t="s">
        <v>1603</v>
      </c>
      <c r="AJ194" s="79" t="b">
        <v>0</v>
      </c>
      <c r="AK194" s="79">
        <v>0</v>
      </c>
      <c r="AL194" s="85" t="s">
        <v>1603</v>
      </c>
      <c r="AM194" s="79" t="s">
        <v>1638</v>
      </c>
      <c r="AN194" s="79" t="b">
        <v>0</v>
      </c>
      <c r="AO194" s="85" t="s">
        <v>1588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324</v>
      </c>
      <c r="B195" s="64" t="s">
        <v>449</v>
      </c>
      <c r="C195" s="65" t="s">
        <v>4412</v>
      </c>
      <c r="D195" s="66">
        <v>3</v>
      </c>
      <c r="E195" s="67" t="s">
        <v>132</v>
      </c>
      <c r="F195" s="68">
        <v>35</v>
      </c>
      <c r="G195" s="65"/>
      <c r="H195" s="69"/>
      <c r="I195" s="70"/>
      <c r="J195" s="70"/>
      <c r="K195" s="34" t="s">
        <v>65</v>
      </c>
      <c r="L195" s="77">
        <v>195</v>
      </c>
      <c r="M195" s="77"/>
      <c r="N195" s="72"/>
      <c r="O195" s="79" t="s">
        <v>504</v>
      </c>
      <c r="P195" s="81">
        <v>43733.20278935185</v>
      </c>
      <c r="Q195" s="79" t="s">
        <v>552</v>
      </c>
      <c r="R195" s="79"/>
      <c r="S195" s="79"/>
      <c r="T195" s="79"/>
      <c r="U195" s="79"/>
      <c r="V195" s="82" t="s">
        <v>851</v>
      </c>
      <c r="W195" s="81">
        <v>43733.20278935185</v>
      </c>
      <c r="X195" s="82" t="s">
        <v>1088</v>
      </c>
      <c r="Y195" s="79"/>
      <c r="Z195" s="79"/>
      <c r="AA195" s="85" t="s">
        <v>1395</v>
      </c>
      <c r="AB195" s="85" t="s">
        <v>1588</v>
      </c>
      <c r="AC195" s="79" t="b">
        <v>0</v>
      </c>
      <c r="AD195" s="79">
        <v>0</v>
      </c>
      <c r="AE195" s="85" t="s">
        <v>1602</v>
      </c>
      <c r="AF195" s="79" t="b">
        <v>0</v>
      </c>
      <c r="AG195" s="79" t="s">
        <v>1625</v>
      </c>
      <c r="AH195" s="79"/>
      <c r="AI195" s="85" t="s">
        <v>1603</v>
      </c>
      <c r="AJ195" s="79" t="b">
        <v>0</v>
      </c>
      <c r="AK195" s="79">
        <v>0</v>
      </c>
      <c r="AL195" s="85" t="s">
        <v>1603</v>
      </c>
      <c r="AM195" s="79" t="s">
        <v>1638</v>
      </c>
      <c r="AN195" s="79" t="b">
        <v>0</v>
      </c>
      <c r="AO195" s="85" t="s">
        <v>1588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4</v>
      </c>
      <c r="BD195" s="48">
        <v>0</v>
      </c>
      <c r="BE195" s="49">
        <v>0</v>
      </c>
      <c r="BF195" s="48">
        <v>0</v>
      </c>
      <c r="BG195" s="49">
        <v>0</v>
      </c>
      <c r="BH195" s="48">
        <v>0</v>
      </c>
      <c r="BI195" s="49">
        <v>0</v>
      </c>
      <c r="BJ195" s="48">
        <v>13</v>
      </c>
      <c r="BK195" s="49">
        <v>100</v>
      </c>
      <c r="BL195" s="48">
        <v>13</v>
      </c>
    </row>
    <row r="196" spans="1:64" ht="15">
      <c r="A196" s="64" t="s">
        <v>325</v>
      </c>
      <c r="B196" s="64" t="s">
        <v>444</v>
      </c>
      <c r="C196" s="65" t="s">
        <v>4412</v>
      </c>
      <c r="D196" s="66">
        <v>3</v>
      </c>
      <c r="E196" s="67" t="s">
        <v>132</v>
      </c>
      <c r="F196" s="68">
        <v>35</v>
      </c>
      <c r="G196" s="65"/>
      <c r="H196" s="69"/>
      <c r="I196" s="70"/>
      <c r="J196" s="70"/>
      <c r="K196" s="34" t="s">
        <v>65</v>
      </c>
      <c r="L196" s="77">
        <v>196</v>
      </c>
      <c r="M196" s="77"/>
      <c r="N196" s="72"/>
      <c r="O196" s="79" t="s">
        <v>503</v>
      </c>
      <c r="P196" s="81">
        <v>43733.25528935185</v>
      </c>
      <c r="Q196" s="79" t="s">
        <v>534</v>
      </c>
      <c r="R196" s="79"/>
      <c r="S196" s="79"/>
      <c r="T196" s="79"/>
      <c r="U196" s="79"/>
      <c r="V196" s="82" t="s">
        <v>852</v>
      </c>
      <c r="W196" s="81">
        <v>43733.25528935185</v>
      </c>
      <c r="X196" s="82" t="s">
        <v>1089</v>
      </c>
      <c r="Y196" s="79"/>
      <c r="Z196" s="79"/>
      <c r="AA196" s="85" t="s">
        <v>1396</v>
      </c>
      <c r="AB196" s="79"/>
      <c r="AC196" s="79" t="b">
        <v>0</v>
      </c>
      <c r="AD196" s="79">
        <v>0</v>
      </c>
      <c r="AE196" s="85" t="s">
        <v>1603</v>
      </c>
      <c r="AF196" s="79" t="b">
        <v>0</v>
      </c>
      <c r="AG196" s="79" t="s">
        <v>1625</v>
      </c>
      <c r="AH196" s="79"/>
      <c r="AI196" s="85" t="s">
        <v>1603</v>
      </c>
      <c r="AJ196" s="79" t="b">
        <v>0</v>
      </c>
      <c r="AK196" s="79">
        <v>86</v>
      </c>
      <c r="AL196" s="85" t="s">
        <v>1572</v>
      </c>
      <c r="AM196" s="79" t="s">
        <v>1634</v>
      </c>
      <c r="AN196" s="79" t="b">
        <v>0</v>
      </c>
      <c r="AO196" s="85" t="s">
        <v>1572</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1</v>
      </c>
      <c r="BE196" s="49">
        <v>4</v>
      </c>
      <c r="BF196" s="48">
        <v>1</v>
      </c>
      <c r="BG196" s="49">
        <v>4</v>
      </c>
      <c r="BH196" s="48">
        <v>0</v>
      </c>
      <c r="BI196" s="49">
        <v>0</v>
      </c>
      <c r="BJ196" s="48">
        <v>23</v>
      </c>
      <c r="BK196" s="49">
        <v>92</v>
      </c>
      <c r="BL196" s="48">
        <v>25</v>
      </c>
    </row>
    <row r="197" spans="1:64" ht="15">
      <c r="A197" s="64" t="s">
        <v>326</v>
      </c>
      <c r="B197" s="64" t="s">
        <v>444</v>
      </c>
      <c r="C197" s="65" t="s">
        <v>4412</v>
      </c>
      <c r="D197" s="66">
        <v>3</v>
      </c>
      <c r="E197" s="67" t="s">
        <v>132</v>
      </c>
      <c r="F197" s="68">
        <v>35</v>
      </c>
      <c r="G197" s="65"/>
      <c r="H197" s="69"/>
      <c r="I197" s="70"/>
      <c r="J197" s="70"/>
      <c r="K197" s="34" t="s">
        <v>65</v>
      </c>
      <c r="L197" s="77">
        <v>197</v>
      </c>
      <c r="M197" s="77"/>
      <c r="N197" s="72"/>
      <c r="O197" s="79" t="s">
        <v>503</v>
      </c>
      <c r="P197" s="81">
        <v>43733.41097222222</v>
      </c>
      <c r="Q197" s="79" t="s">
        <v>534</v>
      </c>
      <c r="R197" s="79"/>
      <c r="S197" s="79"/>
      <c r="T197" s="79"/>
      <c r="U197" s="79"/>
      <c r="V197" s="82" t="s">
        <v>853</v>
      </c>
      <c r="W197" s="81">
        <v>43733.41097222222</v>
      </c>
      <c r="X197" s="82" t="s">
        <v>1090</v>
      </c>
      <c r="Y197" s="79"/>
      <c r="Z197" s="79"/>
      <c r="AA197" s="85" t="s">
        <v>1397</v>
      </c>
      <c r="AB197" s="79"/>
      <c r="AC197" s="79" t="b">
        <v>0</v>
      </c>
      <c r="AD197" s="79">
        <v>0</v>
      </c>
      <c r="AE197" s="85" t="s">
        <v>1603</v>
      </c>
      <c r="AF197" s="79" t="b">
        <v>0</v>
      </c>
      <c r="AG197" s="79" t="s">
        <v>1625</v>
      </c>
      <c r="AH197" s="79"/>
      <c r="AI197" s="85" t="s">
        <v>1603</v>
      </c>
      <c r="AJ197" s="79" t="b">
        <v>0</v>
      </c>
      <c r="AK197" s="79">
        <v>86</v>
      </c>
      <c r="AL197" s="85" t="s">
        <v>1572</v>
      </c>
      <c r="AM197" s="79" t="s">
        <v>1635</v>
      </c>
      <c r="AN197" s="79" t="b">
        <v>0</v>
      </c>
      <c r="AO197" s="85" t="s">
        <v>1572</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1</v>
      </c>
      <c r="BE197" s="49">
        <v>4</v>
      </c>
      <c r="BF197" s="48">
        <v>1</v>
      </c>
      <c r="BG197" s="49">
        <v>4</v>
      </c>
      <c r="BH197" s="48">
        <v>0</v>
      </c>
      <c r="BI197" s="49">
        <v>0</v>
      </c>
      <c r="BJ197" s="48">
        <v>23</v>
      </c>
      <c r="BK197" s="49">
        <v>92</v>
      </c>
      <c r="BL197" s="48">
        <v>25</v>
      </c>
    </row>
    <row r="198" spans="1:64" ht="15">
      <c r="A198" s="64" t="s">
        <v>327</v>
      </c>
      <c r="B198" s="64" t="s">
        <v>445</v>
      </c>
      <c r="C198" s="65" t="s">
        <v>4412</v>
      </c>
      <c r="D198" s="66">
        <v>3</v>
      </c>
      <c r="E198" s="67" t="s">
        <v>132</v>
      </c>
      <c r="F198" s="68">
        <v>35</v>
      </c>
      <c r="G198" s="65"/>
      <c r="H198" s="69"/>
      <c r="I198" s="70"/>
      <c r="J198" s="70"/>
      <c r="K198" s="34" t="s">
        <v>65</v>
      </c>
      <c r="L198" s="77">
        <v>198</v>
      </c>
      <c r="M198" s="77"/>
      <c r="N198" s="72"/>
      <c r="O198" s="79" t="s">
        <v>503</v>
      </c>
      <c r="P198" s="81">
        <v>43733.91826388889</v>
      </c>
      <c r="Q198" s="79" t="s">
        <v>553</v>
      </c>
      <c r="R198" s="79"/>
      <c r="S198" s="79"/>
      <c r="T198" s="79"/>
      <c r="U198" s="79"/>
      <c r="V198" s="82" t="s">
        <v>854</v>
      </c>
      <c r="W198" s="81">
        <v>43733.91826388889</v>
      </c>
      <c r="X198" s="82" t="s">
        <v>1091</v>
      </c>
      <c r="Y198" s="79"/>
      <c r="Z198" s="79"/>
      <c r="AA198" s="85" t="s">
        <v>1398</v>
      </c>
      <c r="AB198" s="85" t="s">
        <v>1572</v>
      </c>
      <c r="AC198" s="79" t="b">
        <v>0</v>
      </c>
      <c r="AD198" s="79">
        <v>0</v>
      </c>
      <c r="AE198" s="85" t="s">
        <v>1605</v>
      </c>
      <c r="AF198" s="79" t="b">
        <v>0</v>
      </c>
      <c r="AG198" s="79" t="s">
        <v>1625</v>
      </c>
      <c r="AH198" s="79"/>
      <c r="AI198" s="85" t="s">
        <v>1603</v>
      </c>
      <c r="AJ198" s="79" t="b">
        <v>0</v>
      </c>
      <c r="AK198" s="79">
        <v>0</v>
      </c>
      <c r="AL198" s="85" t="s">
        <v>1603</v>
      </c>
      <c r="AM198" s="79" t="s">
        <v>1635</v>
      </c>
      <c r="AN198" s="79" t="b">
        <v>0</v>
      </c>
      <c r="AO198" s="85" t="s">
        <v>1572</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c r="BE198" s="49"/>
      <c r="BF198" s="48"/>
      <c r="BG198" s="49"/>
      <c r="BH198" s="48"/>
      <c r="BI198" s="49"/>
      <c r="BJ198" s="48"/>
      <c r="BK198" s="49"/>
      <c r="BL198" s="48"/>
    </row>
    <row r="199" spans="1:64" ht="15">
      <c r="A199" s="64" t="s">
        <v>327</v>
      </c>
      <c r="B199" s="64" t="s">
        <v>449</v>
      </c>
      <c r="C199" s="65" t="s">
        <v>4412</v>
      </c>
      <c r="D199" s="66">
        <v>3</v>
      </c>
      <c r="E199" s="67" t="s">
        <v>132</v>
      </c>
      <c r="F199" s="68">
        <v>35</v>
      </c>
      <c r="G199" s="65"/>
      <c r="H199" s="69"/>
      <c r="I199" s="70"/>
      <c r="J199" s="70"/>
      <c r="K199" s="34" t="s">
        <v>65</v>
      </c>
      <c r="L199" s="77">
        <v>199</v>
      </c>
      <c r="M199" s="77"/>
      <c r="N199" s="72"/>
      <c r="O199" s="79" t="s">
        <v>503</v>
      </c>
      <c r="P199" s="81">
        <v>43733.91826388889</v>
      </c>
      <c r="Q199" s="79" t="s">
        <v>553</v>
      </c>
      <c r="R199" s="79"/>
      <c r="S199" s="79"/>
      <c r="T199" s="79"/>
      <c r="U199" s="79"/>
      <c r="V199" s="82" t="s">
        <v>854</v>
      </c>
      <c r="W199" s="81">
        <v>43733.91826388889</v>
      </c>
      <c r="X199" s="82" t="s">
        <v>1091</v>
      </c>
      <c r="Y199" s="79"/>
      <c r="Z199" s="79"/>
      <c r="AA199" s="85" t="s">
        <v>1398</v>
      </c>
      <c r="AB199" s="85" t="s">
        <v>1572</v>
      </c>
      <c r="AC199" s="79" t="b">
        <v>0</v>
      </c>
      <c r="AD199" s="79">
        <v>0</v>
      </c>
      <c r="AE199" s="85" t="s">
        <v>1605</v>
      </c>
      <c r="AF199" s="79" t="b">
        <v>0</v>
      </c>
      <c r="AG199" s="79" t="s">
        <v>1625</v>
      </c>
      <c r="AH199" s="79"/>
      <c r="AI199" s="85" t="s">
        <v>1603</v>
      </c>
      <c r="AJ199" s="79" t="b">
        <v>0</v>
      </c>
      <c r="AK199" s="79">
        <v>0</v>
      </c>
      <c r="AL199" s="85" t="s">
        <v>1603</v>
      </c>
      <c r="AM199" s="79" t="s">
        <v>1635</v>
      </c>
      <c r="AN199" s="79" t="b">
        <v>0</v>
      </c>
      <c r="AO199" s="85" t="s">
        <v>1572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4</v>
      </c>
      <c r="BD199" s="48"/>
      <c r="BE199" s="49"/>
      <c r="BF199" s="48"/>
      <c r="BG199" s="49"/>
      <c r="BH199" s="48"/>
      <c r="BI199" s="49"/>
      <c r="BJ199" s="48"/>
      <c r="BK199" s="49"/>
      <c r="BL199" s="48"/>
    </row>
    <row r="200" spans="1:64" ht="15">
      <c r="A200" s="64" t="s">
        <v>327</v>
      </c>
      <c r="B200" s="64" t="s">
        <v>444</v>
      </c>
      <c r="C200" s="65" t="s">
        <v>4412</v>
      </c>
      <c r="D200" s="66">
        <v>3</v>
      </c>
      <c r="E200" s="67" t="s">
        <v>132</v>
      </c>
      <c r="F200" s="68">
        <v>35</v>
      </c>
      <c r="G200" s="65"/>
      <c r="H200" s="69"/>
      <c r="I200" s="70"/>
      <c r="J200" s="70"/>
      <c r="K200" s="34" t="s">
        <v>65</v>
      </c>
      <c r="L200" s="77">
        <v>200</v>
      </c>
      <c r="M200" s="77"/>
      <c r="N200" s="72"/>
      <c r="O200" s="79" t="s">
        <v>504</v>
      </c>
      <c r="P200" s="81">
        <v>43733.91826388889</v>
      </c>
      <c r="Q200" s="79" t="s">
        <v>553</v>
      </c>
      <c r="R200" s="79"/>
      <c r="S200" s="79"/>
      <c r="T200" s="79"/>
      <c r="U200" s="79"/>
      <c r="V200" s="82" t="s">
        <v>854</v>
      </c>
      <c r="W200" s="81">
        <v>43733.91826388889</v>
      </c>
      <c r="X200" s="82" t="s">
        <v>1091</v>
      </c>
      <c r="Y200" s="79"/>
      <c r="Z200" s="79"/>
      <c r="AA200" s="85" t="s">
        <v>1398</v>
      </c>
      <c r="AB200" s="85" t="s">
        <v>1572</v>
      </c>
      <c r="AC200" s="79" t="b">
        <v>0</v>
      </c>
      <c r="AD200" s="79">
        <v>0</v>
      </c>
      <c r="AE200" s="85" t="s">
        <v>1605</v>
      </c>
      <c r="AF200" s="79" t="b">
        <v>0</v>
      </c>
      <c r="AG200" s="79" t="s">
        <v>1625</v>
      </c>
      <c r="AH200" s="79"/>
      <c r="AI200" s="85" t="s">
        <v>1603</v>
      </c>
      <c r="AJ200" s="79" t="b">
        <v>0</v>
      </c>
      <c r="AK200" s="79">
        <v>0</v>
      </c>
      <c r="AL200" s="85" t="s">
        <v>1603</v>
      </c>
      <c r="AM200" s="79" t="s">
        <v>1635</v>
      </c>
      <c r="AN200" s="79" t="b">
        <v>0</v>
      </c>
      <c r="AO200" s="85" t="s">
        <v>1572</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1</v>
      </c>
      <c r="BD200" s="48">
        <v>0</v>
      </c>
      <c r="BE200" s="49">
        <v>0</v>
      </c>
      <c r="BF200" s="48">
        <v>0</v>
      </c>
      <c r="BG200" s="49">
        <v>0</v>
      </c>
      <c r="BH200" s="48">
        <v>0</v>
      </c>
      <c r="BI200" s="49">
        <v>0</v>
      </c>
      <c r="BJ200" s="48">
        <v>20</v>
      </c>
      <c r="BK200" s="49">
        <v>100</v>
      </c>
      <c r="BL200" s="48">
        <v>20</v>
      </c>
    </row>
    <row r="201" spans="1:64" ht="15">
      <c r="A201" s="64" t="s">
        <v>328</v>
      </c>
      <c r="B201" s="64" t="s">
        <v>444</v>
      </c>
      <c r="C201" s="65" t="s">
        <v>4412</v>
      </c>
      <c r="D201" s="66">
        <v>3</v>
      </c>
      <c r="E201" s="67" t="s">
        <v>132</v>
      </c>
      <c r="F201" s="68">
        <v>35</v>
      </c>
      <c r="G201" s="65"/>
      <c r="H201" s="69"/>
      <c r="I201" s="70"/>
      <c r="J201" s="70"/>
      <c r="K201" s="34" t="s">
        <v>65</v>
      </c>
      <c r="L201" s="77">
        <v>201</v>
      </c>
      <c r="M201" s="77"/>
      <c r="N201" s="72"/>
      <c r="O201" s="79" t="s">
        <v>503</v>
      </c>
      <c r="P201" s="81">
        <v>43733.92707175926</v>
      </c>
      <c r="Q201" s="79" t="s">
        <v>534</v>
      </c>
      <c r="R201" s="79"/>
      <c r="S201" s="79"/>
      <c r="T201" s="79"/>
      <c r="U201" s="79"/>
      <c r="V201" s="82" t="s">
        <v>855</v>
      </c>
      <c r="W201" s="81">
        <v>43733.92707175926</v>
      </c>
      <c r="X201" s="82" t="s">
        <v>1092</v>
      </c>
      <c r="Y201" s="79"/>
      <c r="Z201" s="79"/>
      <c r="AA201" s="85" t="s">
        <v>1399</v>
      </c>
      <c r="AB201" s="79"/>
      <c r="AC201" s="79" t="b">
        <v>0</v>
      </c>
      <c r="AD201" s="79">
        <v>0</v>
      </c>
      <c r="AE201" s="85" t="s">
        <v>1603</v>
      </c>
      <c r="AF201" s="79" t="b">
        <v>0</v>
      </c>
      <c r="AG201" s="79" t="s">
        <v>1625</v>
      </c>
      <c r="AH201" s="79"/>
      <c r="AI201" s="85" t="s">
        <v>1603</v>
      </c>
      <c r="AJ201" s="79" t="b">
        <v>0</v>
      </c>
      <c r="AK201" s="79">
        <v>90</v>
      </c>
      <c r="AL201" s="85" t="s">
        <v>1572</v>
      </c>
      <c r="AM201" s="79" t="s">
        <v>1634</v>
      </c>
      <c r="AN201" s="79" t="b">
        <v>0</v>
      </c>
      <c r="AO201" s="85" t="s">
        <v>1572</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v>
      </c>
      <c r="BF201" s="48">
        <v>1</v>
      </c>
      <c r="BG201" s="49">
        <v>4</v>
      </c>
      <c r="BH201" s="48">
        <v>0</v>
      </c>
      <c r="BI201" s="49">
        <v>0</v>
      </c>
      <c r="BJ201" s="48">
        <v>23</v>
      </c>
      <c r="BK201" s="49">
        <v>92</v>
      </c>
      <c r="BL201" s="48">
        <v>25</v>
      </c>
    </row>
    <row r="202" spans="1:64" ht="15">
      <c r="A202" s="64" t="s">
        <v>329</v>
      </c>
      <c r="B202" s="64" t="s">
        <v>461</v>
      </c>
      <c r="C202" s="65" t="s">
        <v>4412</v>
      </c>
      <c r="D202" s="66">
        <v>3</v>
      </c>
      <c r="E202" s="67" t="s">
        <v>132</v>
      </c>
      <c r="F202" s="68">
        <v>35</v>
      </c>
      <c r="G202" s="65"/>
      <c r="H202" s="69"/>
      <c r="I202" s="70"/>
      <c r="J202" s="70"/>
      <c r="K202" s="34" t="s">
        <v>65</v>
      </c>
      <c r="L202" s="77">
        <v>202</v>
      </c>
      <c r="M202" s="77"/>
      <c r="N202" s="72"/>
      <c r="O202" s="79" t="s">
        <v>504</v>
      </c>
      <c r="P202" s="81">
        <v>43733.9699537037</v>
      </c>
      <c r="Q202" s="79" t="s">
        <v>554</v>
      </c>
      <c r="R202" s="79"/>
      <c r="S202" s="79"/>
      <c r="T202" s="79"/>
      <c r="U202" s="79"/>
      <c r="V202" s="82" t="s">
        <v>856</v>
      </c>
      <c r="W202" s="81">
        <v>43733.9699537037</v>
      </c>
      <c r="X202" s="82" t="s">
        <v>1093</v>
      </c>
      <c r="Y202" s="79"/>
      <c r="Z202" s="79"/>
      <c r="AA202" s="85" t="s">
        <v>1400</v>
      </c>
      <c r="AB202" s="85" t="s">
        <v>1589</v>
      </c>
      <c r="AC202" s="79" t="b">
        <v>0</v>
      </c>
      <c r="AD202" s="79">
        <v>0</v>
      </c>
      <c r="AE202" s="85" t="s">
        <v>1608</v>
      </c>
      <c r="AF202" s="79" t="b">
        <v>0</v>
      </c>
      <c r="AG202" s="79" t="s">
        <v>1625</v>
      </c>
      <c r="AH202" s="79"/>
      <c r="AI202" s="85" t="s">
        <v>1603</v>
      </c>
      <c r="AJ202" s="79" t="b">
        <v>0</v>
      </c>
      <c r="AK202" s="79">
        <v>0</v>
      </c>
      <c r="AL202" s="85" t="s">
        <v>1603</v>
      </c>
      <c r="AM202" s="79" t="s">
        <v>1634</v>
      </c>
      <c r="AN202" s="79" t="b">
        <v>0</v>
      </c>
      <c r="AO202" s="85" t="s">
        <v>1589</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4</v>
      </c>
      <c r="BC202" s="78" t="str">
        <f>REPLACE(INDEX(GroupVertices[Group],MATCH(Edges[[#This Row],[Vertex 2]],GroupVertices[Vertex],0)),1,1,"")</f>
        <v>4</v>
      </c>
      <c r="BD202" s="48">
        <v>0</v>
      </c>
      <c r="BE202" s="49">
        <v>0</v>
      </c>
      <c r="BF202" s="48">
        <v>0</v>
      </c>
      <c r="BG202" s="49">
        <v>0</v>
      </c>
      <c r="BH202" s="48">
        <v>0</v>
      </c>
      <c r="BI202" s="49">
        <v>0</v>
      </c>
      <c r="BJ202" s="48">
        <v>9</v>
      </c>
      <c r="BK202" s="49">
        <v>100</v>
      </c>
      <c r="BL202" s="48">
        <v>9</v>
      </c>
    </row>
    <row r="203" spans="1:64" ht="15">
      <c r="A203" s="64" t="s">
        <v>329</v>
      </c>
      <c r="B203" s="64" t="s">
        <v>449</v>
      </c>
      <c r="C203" s="65" t="s">
        <v>4412</v>
      </c>
      <c r="D203" s="66">
        <v>3</v>
      </c>
      <c r="E203" s="67" t="s">
        <v>132</v>
      </c>
      <c r="F203" s="68">
        <v>35</v>
      </c>
      <c r="G203" s="65"/>
      <c r="H203" s="69"/>
      <c r="I203" s="70"/>
      <c r="J203" s="70"/>
      <c r="K203" s="34" t="s">
        <v>65</v>
      </c>
      <c r="L203" s="77">
        <v>203</v>
      </c>
      <c r="M203" s="77"/>
      <c r="N203" s="72"/>
      <c r="O203" s="79" t="s">
        <v>503</v>
      </c>
      <c r="P203" s="81">
        <v>43733.9699537037</v>
      </c>
      <c r="Q203" s="79" t="s">
        <v>554</v>
      </c>
      <c r="R203" s="79"/>
      <c r="S203" s="79"/>
      <c r="T203" s="79"/>
      <c r="U203" s="79"/>
      <c r="V203" s="82" t="s">
        <v>856</v>
      </c>
      <c r="W203" s="81">
        <v>43733.9699537037</v>
      </c>
      <c r="X203" s="82" t="s">
        <v>1093</v>
      </c>
      <c r="Y203" s="79"/>
      <c r="Z203" s="79"/>
      <c r="AA203" s="85" t="s">
        <v>1400</v>
      </c>
      <c r="AB203" s="85" t="s">
        <v>1589</v>
      </c>
      <c r="AC203" s="79" t="b">
        <v>0</v>
      </c>
      <c r="AD203" s="79">
        <v>0</v>
      </c>
      <c r="AE203" s="85" t="s">
        <v>1608</v>
      </c>
      <c r="AF203" s="79" t="b">
        <v>0</v>
      </c>
      <c r="AG203" s="79" t="s">
        <v>1625</v>
      </c>
      <c r="AH203" s="79"/>
      <c r="AI203" s="85" t="s">
        <v>1603</v>
      </c>
      <c r="AJ203" s="79" t="b">
        <v>0</v>
      </c>
      <c r="AK203" s="79">
        <v>0</v>
      </c>
      <c r="AL203" s="85" t="s">
        <v>1603</v>
      </c>
      <c r="AM203" s="79" t="s">
        <v>1634</v>
      </c>
      <c r="AN203" s="79" t="b">
        <v>0</v>
      </c>
      <c r="AO203" s="85" t="s">
        <v>1589</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4</v>
      </c>
      <c r="BD203" s="48"/>
      <c r="BE203" s="49"/>
      <c r="BF203" s="48"/>
      <c r="BG203" s="49"/>
      <c r="BH203" s="48"/>
      <c r="BI203" s="49"/>
      <c r="BJ203" s="48"/>
      <c r="BK203" s="49"/>
      <c r="BL203" s="48"/>
    </row>
    <row r="204" spans="1:64" ht="15">
      <c r="A204" s="64" t="s">
        <v>330</v>
      </c>
      <c r="B204" s="64" t="s">
        <v>444</v>
      </c>
      <c r="C204" s="65" t="s">
        <v>4412</v>
      </c>
      <c r="D204" s="66">
        <v>3</v>
      </c>
      <c r="E204" s="67" t="s">
        <v>132</v>
      </c>
      <c r="F204" s="68">
        <v>35</v>
      </c>
      <c r="G204" s="65"/>
      <c r="H204" s="69"/>
      <c r="I204" s="70"/>
      <c r="J204" s="70"/>
      <c r="K204" s="34" t="s">
        <v>65</v>
      </c>
      <c r="L204" s="77">
        <v>204</v>
      </c>
      <c r="M204" s="77"/>
      <c r="N204" s="72"/>
      <c r="O204" s="79" t="s">
        <v>503</v>
      </c>
      <c r="P204" s="81">
        <v>43734.089733796296</v>
      </c>
      <c r="Q204" s="79" t="s">
        <v>534</v>
      </c>
      <c r="R204" s="79"/>
      <c r="S204" s="79"/>
      <c r="T204" s="79"/>
      <c r="U204" s="79"/>
      <c r="V204" s="82" t="s">
        <v>857</v>
      </c>
      <c r="W204" s="81">
        <v>43734.089733796296</v>
      </c>
      <c r="X204" s="82" t="s">
        <v>1094</v>
      </c>
      <c r="Y204" s="79"/>
      <c r="Z204" s="79"/>
      <c r="AA204" s="85" t="s">
        <v>1401</v>
      </c>
      <c r="AB204" s="79"/>
      <c r="AC204" s="79" t="b">
        <v>0</v>
      </c>
      <c r="AD204" s="79">
        <v>0</v>
      </c>
      <c r="AE204" s="85" t="s">
        <v>1603</v>
      </c>
      <c r="AF204" s="79" t="b">
        <v>0</v>
      </c>
      <c r="AG204" s="79" t="s">
        <v>1625</v>
      </c>
      <c r="AH204" s="79"/>
      <c r="AI204" s="85" t="s">
        <v>1603</v>
      </c>
      <c r="AJ204" s="79" t="b">
        <v>0</v>
      </c>
      <c r="AK204" s="79">
        <v>90</v>
      </c>
      <c r="AL204" s="85" t="s">
        <v>1572</v>
      </c>
      <c r="AM204" s="79" t="s">
        <v>1638</v>
      </c>
      <c r="AN204" s="79" t="b">
        <v>0</v>
      </c>
      <c r="AO204" s="85" t="s">
        <v>1572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4</v>
      </c>
      <c r="BF204" s="48">
        <v>1</v>
      </c>
      <c r="BG204" s="49">
        <v>4</v>
      </c>
      <c r="BH204" s="48">
        <v>0</v>
      </c>
      <c r="BI204" s="49">
        <v>0</v>
      </c>
      <c r="BJ204" s="48">
        <v>23</v>
      </c>
      <c r="BK204" s="49">
        <v>92</v>
      </c>
      <c r="BL204" s="48">
        <v>25</v>
      </c>
    </row>
    <row r="205" spans="1:64" ht="15">
      <c r="A205" s="64" t="s">
        <v>331</v>
      </c>
      <c r="B205" s="64" t="s">
        <v>444</v>
      </c>
      <c r="C205" s="65" t="s">
        <v>4412</v>
      </c>
      <c r="D205" s="66">
        <v>3</v>
      </c>
      <c r="E205" s="67" t="s">
        <v>132</v>
      </c>
      <c r="F205" s="68">
        <v>35</v>
      </c>
      <c r="G205" s="65"/>
      <c r="H205" s="69"/>
      <c r="I205" s="70"/>
      <c r="J205" s="70"/>
      <c r="K205" s="34" t="s">
        <v>65</v>
      </c>
      <c r="L205" s="77">
        <v>205</v>
      </c>
      <c r="M205" s="77"/>
      <c r="N205" s="72"/>
      <c r="O205" s="79" t="s">
        <v>503</v>
      </c>
      <c r="P205" s="81">
        <v>43734.09569444445</v>
      </c>
      <c r="Q205" s="79" t="s">
        <v>534</v>
      </c>
      <c r="R205" s="79"/>
      <c r="S205" s="79"/>
      <c r="T205" s="79"/>
      <c r="U205" s="79"/>
      <c r="V205" s="82" t="s">
        <v>858</v>
      </c>
      <c r="W205" s="81">
        <v>43734.09569444445</v>
      </c>
      <c r="X205" s="82" t="s">
        <v>1095</v>
      </c>
      <c r="Y205" s="79"/>
      <c r="Z205" s="79"/>
      <c r="AA205" s="85" t="s">
        <v>1402</v>
      </c>
      <c r="AB205" s="79"/>
      <c r="AC205" s="79" t="b">
        <v>0</v>
      </c>
      <c r="AD205" s="79">
        <v>0</v>
      </c>
      <c r="AE205" s="85" t="s">
        <v>1603</v>
      </c>
      <c r="AF205" s="79" t="b">
        <v>0</v>
      </c>
      <c r="AG205" s="79" t="s">
        <v>1625</v>
      </c>
      <c r="AH205" s="79"/>
      <c r="AI205" s="85" t="s">
        <v>1603</v>
      </c>
      <c r="AJ205" s="79" t="b">
        <v>0</v>
      </c>
      <c r="AK205" s="79">
        <v>90</v>
      </c>
      <c r="AL205" s="85" t="s">
        <v>1572</v>
      </c>
      <c r="AM205" s="79" t="s">
        <v>1634</v>
      </c>
      <c r="AN205" s="79" t="b">
        <v>0</v>
      </c>
      <c r="AO205" s="85" t="s">
        <v>1572</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1</v>
      </c>
      <c r="BE205" s="49">
        <v>4</v>
      </c>
      <c r="BF205" s="48">
        <v>1</v>
      </c>
      <c r="BG205" s="49">
        <v>4</v>
      </c>
      <c r="BH205" s="48">
        <v>0</v>
      </c>
      <c r="BI205" s="49">
        <v>0</v>
      </c>
      <c r="BJ205" s="48">
        <v>23</v>
      </c>
      <c r="BK205" s="49">
        <v>92</v>
      </c>
      <c r="BL205" s="48">
        <v>25</v>
      </c>
    </row>
    <row r="206" spans="1:64" ht="15">
      <c r="A206" s="64" t="s">
        <v>332</v>
      </c>
      <c r="B206" s="64" t="s">
        <v>445</v>
      </c>
      <c r="C206" s="65" t="s">
        <v>4412</v>
      </c>
      <c r="D206" s="66">
        <v>3</v>
      </c>
      <c r="E206" s="67" t="s">
        <v>132</v>
      </c>
      <c r="F206" s="68">
        <v>35</v>
      </c>
      <c r="G206" s="65"/>
      <c r="H206" s="69"/>
      <c r="I206" s="70"/>
      <c r="J206" s="70"/>
      <c r="K206" s="34" t="s">
        <v>65</v>
      </c>
      <c r="L206" s="77">
        <v>206</v>
      </c>
      <c r="M206" s="77"/>
      <c r="N206" s="72"/>
      <c r="O206" s="79" t="s">
        <v>503</v>
      </c>
      <c r="P206" s="81">
        <v>43734.43744212963</v>
      </c>
      <c r="Q206" s="79" t="s">
        <v>555</v>
      </c>
      <c r="R206" s="82" t="s">
        <v>674</v>
      </c>
      <c r="S206" s="79" t="s">
        <v>703</v>
      </c>
      <c r="T206" s="79"/>
      <c r="U206" s="79"/>
      <c r="V206" s="82" t="s">
        <v>859</v>
      </c>
      <c r="W206" s="81">
        <v>43734.43744212963</v>
      </c>
      <c r="X206" s="82" t="s">
        <v>1096</v>
      </c>
      <c r="Y206" s="79"/>
      <c r="Z206" s="79"/>
      <c r="AA206" s="85" t="s">
        <v>1403</v>
      </c>
      <c r="AB206" s="85" t="s">
        <v>1572</v>
      </c>
      <c r="AC206" s="79" t="b">
        <v>0</v>
      </c>
      <c r="AD206" s="79">
        <v>0</v>
      </c>
      <c r="AE206" s="85" t="s">
        <v>1605</v>
      </c>
      <c r="AF206" s="79" t="b">
        <v>0</v>
      </c>
      <c r="AG206" s="79" t="s">
        <v>1625</v>
      </c>
      <c r="AH206" s="79"/>
      <c r="AI206" s="85" t="s">
        <v>1603</v>
      </c>
      <c r="AJ206" s="79" t="b">
        <v>0</v>
      </c>
      <c r="AK206" s="79">
        <v>0</v>
      </c>
      <c r="AL206" s="85" t="s">
        <v>1603</v>
      </c>
      <c r="AM206" s="79" t="s">
        <v>1638</v>
      </c>
      <c r="AN206" s="79" t="b">
        <v>1</v>
      </c>
      <c r="AO206" s="85" t="s">
        <v>1572</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2</v>
      </c>
      <c r="BC206" s="78" t="str">
        <f>REPLACE(INDEX(GroupVertices[Group],MATCH(Edges[[#This Row],[Vertex 2]],GroupVertices[Vertex],0)),1,1,"")</f>
        <v>2</v>
      </c>
      <c r="BD206" s="48"/>
      <c r="BE206" s="49"/>
      <c r="BF206" s="48"/>
      <c r="BG206" s="49"/>
      <c r="BH206" s="48"/>
      <c r="BI206" s="49"/>
      <c r="BJ206" s="48"/>
      <c r="BK206" s="49"/>
      <c r="BL206" s="48"/>
    </row>
    <row r="207" spans="1:64" ht="15">
      <c r="A207" s="64" t="s">
        <v>332</v>
      </c>
      <c r="B207" s="64" t="s">
        <v>449</v>
      </c>
      <c r="C207" s="65" t="s">
        <v>4412</v>
      </c>
      <c r="D207" s="66">
        <v>3</v>
      </c>
      <c r="E207" s="67" t="s">
        <v>132</v>
      </c>
      <c r="F207" s="68">
        <v>35</v>
      </c>
      <c r="G207" s="65"/>
      <c r="H207" s="69"/>
      <c r="I207" s="70"/>
      <c r="J207" s="70"/>
      <c r="K207" s="34" t="s">
        <v>65</v>
      </c>
      <c r="L207" s="77">
        <v>207</v>
      </c>
      <c r="M207" s="77"/>
      <c r="N207" s="72"/>
      <c r="O207" s="79" t="s">
        <v>503</v>
      </c>
      <c r="P207" s="81">
        <v>43734.43744212963</v>
      </c>
      <c r="Q207" s="79" t="s">
        <v>555</v>
      </c>
      <c r="R207" s="82" t="s">
        <v>674</v>
      </c>
      <c r="S207" s="79" t="s">
        <v>703</v>
      </c>
      <c r="T207" s="79"/>
      <c r="U207" s="79"/>
      <c r="V207" s="82" t="s">
        <v>859</v>
      </c>
      <c r="W207" s="81">
        <v>43734.43744212963</v>
      </c>
      <c r="X207" s="82" t="s">
        <v>1096</v>
      </c>
      <c r="Y207" s="79"/>
      <c r="Z207" s="79"/>
      <c r="AA207" s="85" t="s">
        <v>1403</v>
      </c>
      <c r="AB207" s="85" t="s">
        <v>1572</v>
      </c>
      <c r="AC207" s="79" t="b">
        <v>0</v>
      </c>
      <c r="AD207" s="79">
        <v>0</v>
      </c>
      <c r="AE207" s="85" t="s">
        <v>1605</v>
      </c>
      <c r="AF207" s="79" t="b">
        <v>0</v>
      </c>
      <c r="AG207" s="79" t="s">
        <v>1625</v>
      </c>
      <c r="AH207" s="79"/>
      <c r="AI207" s="85" t="s">
        <v>1603</v>
      </c>
      <c r="AJ207" s="79" t="b">
        <v>0</v>
      </c>
      <c r="AK207" s="79">
        <v>0</v>
      </c>
      <c r="AL207" s="85" t="s">
        <v>1603</v>
      </c>
      <c r="AM207" s="79" t="s">
        <v>1638</v>
      </c>
      <c r="AN207" s="79" t="b">
        <v>1</v>
      </c>
      <c r="AO207" s="85" t="s">
        <v>1572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4</v>
      </c>
      <c r="BD207" s="48"/>
      <c r="BE207" s="49"/>
      <c r="BF207" s="48"/>
      <c r="BG207" s="49"/>
      <c r="BH207" s="48"/>
      <c r="BI207" s="49"/>
      <c r="BJ207" s="48"/>
      <c r="BK207" s="49"/>
      <c r="BL207" s="48"/>
    </row>
    <row r="208" spans="1:64" ht="15">
      <c r="A208" s="64" t="s">
        <v>332</v>
      </c>
      <c r="B208" s="64" t="s">
        <v>444</v>
      </c>
      <c r="C208" s="65" t="s">
        <v>4412</v>
      </c>
      <c r="D208" s="66">
        <v>3</v>
      </c>
      <c r="E208" s="67" t="s">
        <v>132</v>
      </c>
      <c r="F208" s="68">
        <v>35</v>
      </c>
      <c r="G208" s="65"/>
      <c r="H208" s="69"/>
      <c r="I208" s="70"/>
      <c r="J208" s="70"/>
      <c r="K208" s="34" t="s">
        <v>65</v>
      </c>
      <c r="L208" s="77">
        <v>208</v>
      </c>
      <c r="M208" s="77"/>
      <c r="N208" s="72"/>
      <c r="O208" s="79" t="s">
        <v>504</v>
      </c>
      <c r="P208" s="81">
        <v>43734.43744212963</v>
      </c>
      <c r="Q208" s="79" t="s">
        <v>555</v>
      </c>
      <c r="R208" s="82" t="s">
        <v>674</v>
      </c>
      <c r="S208" s="79" t="s">
        <v>703</v>
      </c>
      <c r="T208" s="79"/>
      <c r="U208" s="79"/>
      <c r="V208" s="82" t="s">
        <v>859</v>
      </c>
      <c r="W208" s="81">
        <v>43734.43744212963</v>
      </c>
      <c r="X208" s="82" t="s">
        <v>1096</v>
      </c>
      <c r="Y208" s="79"/>
      <c r="Z208" s="79"/>
      <c r="AA208" s="85" t="s">
        <v>1403</v>
      </c>
      <c r="AB208" s="85" t="s">
        <v>1572</v>
      </c>
      <c r="AC208" s="79" t="b">
        <v>0</v>
      </c>
      <c r="AD208" s="79">
        <v>0</v>
      </c>
      <c r="AE208" s="85" t="s">
        <v>1605</v>
      </c>
      <c r="AF208" s="79" t="b">
        <v>0</v>
      </c>
      <c r="AG208" s="79" t="s">
        <v>1625</v>
      </c>
      <c r="AH208" s="79"/>
      <c r="AI208" s="85" t="s">
        <v>1603</v>
      </c>
      <c r="AJ208" s="79" t="b">
        <v>0</v>
      </c>
      <c r="AK208" s="79">
        <v>0</v>
      </c>
      <c r="AL208" s="85" t="s">
        <v>1603</v>
      </c>
      <c r="AM208" s="79" t="s">
        <v>1638</v>
      </c>
      <c r="AN208" s="79" t="b">
        <v>1</v>
      </c>
      <c r="AO208" s="85" t="s">
        <v>1572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2</v>
      </c>
      <c r="BC208" s="78" t="str">
        <f>REPLACE(INDEX(GroupVertices[Group],MATCH(Edges[[#This Row],[Vertex 2]],GroupVertices[Vertex],0)),1,1,"")</f>
        <v>1</v>
      </c>
      <c r="BD208" s="48">
        <v>0</v>
      </c>
      <c r="BE208" s="49">
        <v>0</v>
      </c>
      <c r="BF208" s="48">
        <v>1</v>
      </c>
      <c r="BG208" s="49">
        <v>4.761904761904762</v>
      </c>
      <c r="BH208" s="48">
        <v>0</v>
      </c>
      <c r="BI208" s="49">
        <v>0</v>
      </c>
      <c r="BJ208" s="48">
        <v>20</v>
      </c>
      <c r="BK208" s="49">
        <v>95.23809523809524</v>
      </c>
      <c r="BL208" s="48">
        <v>21</v>
      </c>
    </row>
    <row r="209" spans="1:64" ht="15">
      <c r="A209" s="64" t="s">
        <v>333</v>
      </c>
      <c r="B209" s="64" t="s">
        <v>444</v>
      </c>
      <c r="C209" s="65" t="s">
        <v>4412</v>
      </c>
      <c r="D209" s="66">
        <v>3</v>
      </c>
      <c r="E209" s="67" t="s">
        <v>132</v>
      </c>
      <c r="F209" s="68">
        <v>35</v>
      </c>
      <c r="G209" s="65"/>
      <c r="H209" s="69"/>
      <c r="I209" s="70"/>
      <c r="J209" s="70"/>
      <c r="K209" s="34" t="s">
        <v>65</v>
      </c>
      <c r="L209" s="77">
        <v>209</v>
      </c>
      <c r="M209" s="77"/>
      <c r="N209" s="72"/>
      <c r="O209" s="79" t="s">
        <v>503</v>
      </c>
      <c r="P209" s="81">
        <v>43735.18616898148</v>
      </c>
      <c r="Q209" s="79" t="s">
        <v>534</v>
      </c>
      <c r="R209" s="79"/>
      <c r="S209" s="79"/>
      <c r="T209" s="79"/>
      <c r="U209" s="79"/>
      <c r="V209" s="82" t="s">
        <v>860</v>
      </c>
      <c r="W209" s="81">
        <v>43735.18616898148</v>
      </c>
      <c r="X209" s="82" t="s">
        <v>1097</v>
      </c>
      <c r="Y209" s="79"/>
      <c r="Z209" s="79"/>
      <c r="AA209" s="85" t="s">
        <v>1404</v>
      </c>
      <c r="AB209" s="79"/>
      <c r="AC209" s="79" t="b">
        <v>0</v>
      </c>
      <c r="AD209" s="79">
        <v>0</v>
      </c>
      <c r="AE209" s="85" t="s">
        <v>1603</v>
      </c>
      <c r="AF209" s="79" t="b">
        <v>0</v>
      </c>
      <c r="AG209" s="79" t="s">
        <v>1625</v>
      </c>
      <c r="AH209" s="79"/>
      <c r="AI209" s="85" t="s">
        <v>1603</v>
      </c>
      <c r="AJ209" s="79" t="b">
        <v>0</v>
      </c>
      <c r="AK209" s="79">
        <v>91</v>
      </c>
      <c r="AL209" s="85" t="s">
        <v>1572</v>
      </c>
      <c r="AM209" s="79" t="s">
        <v>1634</v>
      </c>
      <c r="AN209" s="79" t="b">
        <v>0</v>
      </c>
      <c r="AO209" s="85" t="s">
        <v>1572</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1</v>
      </c>
      <c r="BE209" s="49">
        <v>4</v>
      </c>
      <c r="BF209" s="48">
        <v>1</v>
      </c>
      <c r="BG209" s="49">
        <v>4</v>
      </c>
      <c r="BH209" s="48">
        <v>0</v>
      </c>
      <c r="BI209" s="49">
        <v>0</v>
      </c>
      <c r="BJ209" s="48">
        <v>23</v>
      </c>
      <c r="BK209" s="49">
        <v>92</v>
      </c>
      <c r="BL209" s="48">
        <v>25</v>
      </c>
    </row>
    <row r="210" spans="1:64" ht="15">
      <c r="A210" s="64" t="s">
        <v>334</v>
      </c>
      <c r="B210" s="64" t="s">
        <v>449</v>
      </c>
      <c r="C210" s="65" t="s">
        <v>4412</v>
      </c>
      <c r="D210" s="66">
        <v>3</v>
      </c>
      <c r="E210" s="67" t="s">
        <v>132</v>
      </c>
      <c r="F210" s="68">
        <v>35</v>
      </c>
      <c r="G210" s="65"/>
      <c r="H210" s="69"/>
      <c r="I210" s="70"/>
      <c r="J210" s="70"/>
      <c r="K210" s="34" t="s">
        <v>65</v>
      </c>
      <c r="L210" s="77">
        <v>210</v>
      </c>
      <c r="M210" s="77"/>
      <c r="N210" s="72"/>
      <c r="O210" s="79" t="s">
        <v>503</v>
      </c>
      <c r="P210" s="81">
        <v>43735.67810185185</v>
      </c>
      <c r="Q210" s="79" t="s">
        <v>556</v>
      </c>
      <c r="R210" s="79"/>
      <c r="S210" s="79"/>
      <c r="T210" s="79"/>
      <c r="U210" s="79"/>
      <c r="V210" s="82" t="s">
        <v>861</v>
      </c>
      <c r="W210" s="81">
        <v>43735.67810185185</v>
      </c>
      <c r="X210" s="82" t="s">
        <v>1098</v>
      </c>
      <c r="Y210" s="79"/>
      <c r="Z210" s="79"/>
      <c r="AA210" s="85" t="s">
        <v>1405</v>
      </c>
      <c r="AB210" s="79"/>
      <c r="AC210" s="79" t="b">
        <v>0</v>
      </c>
      <c r="AD210" s="79">
        <v>0</v>
      </c>
      <c r="AE210" s="85" t="s">
        <v>1603</v>
      </c>
      <c r="AF210" s="79" t="b">
        <v>0</v>
      </c>
      <c r="AG210" s="79" t="s">
        <v>1625</v>
      </c>
      <c r="AH210" s="79"/>
      <c r="AI210" s="85" t="s">
        <v>1603</v>
      </c>
      <c r="AJ210" s="79" t="b">
        <v>0</v>
      </c>
      <c r="AK210" s="79">
        <v>2</v>
      </c>
      <c r="AL210" s="85" t="s">
        <v>1423</v>
      </c>
      <c r="AM210" s="79" t="s">
        <v>1634</v>
      </c>
      <c r="AN210" s="79" t="b">
        <v>0</v>
      </c>
      <c r="AO210" s="85" t="s">
        <v>1423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4</v>
      </c>
      <c r="BC210" s="78" t="str">
        <f>REPLACE(INDEX(GroupVertices[Group],MATCH(Edges[[#This Row],[Vertex 2]],GroupVertices[Vertex],0)),1,1,"")</f>
        <v>4</v>
      </c>
      <c r="BD210" s="48"/>
      <c r="BE210" s="49"/>
      <c r="BF210" s="48"/>
      <c r="BG210" s="49"/>
      <c r="BH210" s="48"/>
      <c r="BI210" s="49"/>
      <c r="BJ210" s="48"/>
      <c r="BK210" s="49"/>
      <c r="BL210" s="48"/>
    </row>
    <row r="211" spans="1:64" ht="15">
      <c r="A211" s="64" t="s">
        <v>334</v>
      </c>
      <c r="B211" s="64" t="s">
        <v>347</v>
      </c>
      <c r="C211" s="65" t="s">
        <v>4412</v>
      </c>
      <c r="D211" s="66">
        <v>3</v>
      </c>
      <c r="E211" s="67" t="s">
        <v>132</v>
      </c>
      <c r="F211" s="68">
        <v>35</v>
      </c>
      <c r="G211" s="65"/>
      <c r="H211" s="69"/>
      <c r="I211" s="70"/>
      <c r="J211" s="70"/>
      <c r="K211" s="34" t="s">
        <v>65</v>
      </c>
      <c r="L211" s="77">
        <v>211</v>
      </c>
      <c r="M211" s="77"/>
      <c r="N211" s="72"/>
      <c r="O211" s="79" t="s">
        <v>503</v>
      </c>
      <c r="P211" s="81">
        <v>43735.67810185185</v>
      </c>
      <c r="Q211" s="79" t="s">
        <v>556</v>
      </c>
      <c r="R211" s="79"/>
      <c r="S211" s="79"/>
      <c r="T211" s="79"/>
      <c r="U211" s="79"/>
      <c r="V211" s="82" t="s">
        <v>861</v>
      </c>
      <c r="W211" s="81">
        <v>43735.67810185185</v>
      </c>
      <c r="X211" s="82" t="s">
        <v>1098</v>
      </c>
      <c r="Y211" s="79"/>
      <c r="Z211" s="79"/>
      <c r="AA211" s="85" t="s">
        <v>1405</v>
      </c>
      <c r="AB211" s="79"/>
      <c r="AC211" s="79" t="b">
        <v>0</v>
      </c>
      <c r="AD211" s="79">
        <v>0</v>
      </c>
      <c r="AE211" s="85" t="s">
        <v>1603</v>
      </c>
      <c r="AF211" s="79" t="b">
        <v>0</v>
      </c>
      <c r="AG211" s="79" t="s">
        <v>1625</v>
      </c>
      <c r="AH211" s="79"/>
      <c r="AI211" s="85" t="s">
        <v>1603</v>
      </c>
      <c r="AJ211" s="79" t="b">
        <v>0</v>
      </c>
      <c r="AK211" s="79">
        <v>2</v>
      </c>
      <c r="AL211" s="85" t="s">
        <v>1423</v>
      </c>
      <c r="AM211" s="79" t="s">
        <v>1634</v>
      </c>
      <c r="AN211" s="79" t="b">
        <v>0</v>
      </c>
      <c r="AO211" s="85" t="s">
        <v>1423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4</v>
      </c>
      <c r="BC211" s="78" t="str">
        <f>REPLACE(INDEX(GroupVertices[Group],MATCH(Edges[[#This Row],[Vertex 2]],GroupVertices[Vertex],0)),1,1,"")</f>
        <v>4</v>
      </c>
      <c r="BD211" s="48">
        <v>2</v>
      </c>
      <c r="BE211" s="49">
        <v>10.526315789473685</v>
      </c>
      <c r="BF211" s="48">
        <v>1</v>
      </c>
      <c r="BG211" s="49">
        <v>5.2631578947368425</v>
      </c>
      <c r="BH211" s="48">
        <v>0</v>
      </c>
      <c r="BI211" s="49">
        <v>0</v>
      </c>
      <c r="BJ211" s="48">
        <v>16</v>
      </c>
      <c r="BK211" s="49">
        <v>84.21052631578948</v>
      </c>
      <c r="BL211" s="48">
        <v>19</v>
      </c>
    </row>
    <row r="212" spans="1:64" ht="15">
      <c r="A212" s="64" t="s">
        <v>335</v>
      </c>
      <c r="B212" s="64" t="s">
        <v>449</v>
      </c>
      <c r="C212" s="65" t="s">
        <v>4412</v>
      </c>
      <c r="D212" s="66">
        <v>3</v>
      </c>
      <c r="E212" s="67" t="s">
        <v>132</v>
      </c>
      <c r="F212" s="68">
        <v>35</v>
      </c>
      <c r="G212" s="65"/>
      <c r="H212" s="69"/>
      <c r="I212" s="70"/>
      <c r="J212" s="70"/>
      <c r="K212" s="34" t="s">
        <v>65</v>
      </c>
      <c r="L212" s="77">
        <v>212</v>
      </c>
      <c r="M212" s="77"/>
      <c r="N212" s="72"/>
      <c r="O212" s="79" t="s">
        <v>503</v>
      </c>
      <c r="P212" s="81">
        <v>43735.67905092592</v>
      </c>
      <c r="Q212" s="79" t="s">
        <v>556</v>
      </c>
      <c r="R212" s="79"/>
      <c r="S212" s="79"/>
      <c r="T212" s="79"/>
      <c r="U212" s="79"/>
      <c r="V212" s="82" t="s">
        <v>862</v>
      </c>
      <c r="W212" s="81">
        <v>43735.67905092592</v>
      </c>
      <c r="X212" s="82" t="s">
        <v>1099</v>
      </c>
      <c r="Y212" s="79"/>
      <c r="Z212" s="79"/>
      <c r="AA212" s="85" t="s">
        <v>1406</v>
      </c>
      <c r="AB212" s="79"/>
      <c r="AC212" s="79" t="b">
        <v>0</v>
      </c>
      <c r="AD212" s="79">
        <v>0</v>
      </c>
      <c r="AE212" s="85" t="s">
        <v>1603</v>
      </c>
      <c r="AF212" s="79" t="b">
        <v>0</v>
      </c>
      <c r="AG212" s="79" t="s">
        <v>1625</v>
      </c>
      <c r="AH212" s="79"/>
      <c r="AI212" s="85" t="s">
        <v>1603</v>
      </c>
      <c r="AJ212" s="79" t="b">
        <v>0</v>
      </c>
      <c r="AK212" s="79">
        <v>2</v>
      </c>
      <c r="AL212" s="85" t="s">
        <v>1423</v>
      </c>
      <c r="AM212" s="79" t="s">
        <v>1635</v>
      </c>
      <c r="AN212" s="79" t="b">
        <v>0</v>
      </c>
      <c r="AO212" s="85" t="s">
        <v>1423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4</v>
      </c>
      <c r="BC212" s="78" t="str">
        <f>REPLACE(INDEX(GroupVertices[Group],MATCH(Edges[[#This Row],[Vertex 2]],GroupVertices[Vertex],0)),1,1,"")</f>
        <v>4</v>
      </c>
      <c r="BD212" s="48"/>
      <c r="BE212" s="49"/>
      <c r="BF212" s="48"/>
      <c r="BG212" s="49"/>
      <c r="BH212" s="48"/>
      <c r="BI212" s="49"/>
      <c r="BJ212" s="48"/>
      <c r="BK212" s="49"/>
      <c r="BL212" s="48"/>
    </row>
    <row r="213" spans="1:64" ht="15">
      <c r="A213" s="64" t="s">
        <v>335</v>
      </c>
      <c r="B213" s="64" t="s">
        <v>347</v>
      </c>
      <c r="C213" s="65" t="s">
        <v>4412</v>
      </c>
      <c r="D213" s="66">
        <v>3</v>
      </c>
      <c r="E213" s="67" t="s">
        <v>132</v>
      </c>
      <c r="F213" s="68">
        <v>35</v>
      </c>
      <c r="G213" s="65"/>
      <c r="H213" s="69"/>
      <c r="I213" s="70"/>
      <c r="J213" s="70"/>
      <c r="K213" s="34" t="s">
        <v>65</v>
      </c>
      <c r="L213" s="77">
        <v>213</v>
      </c>
      <c r="M213" s="77"/>
      <c r="N213" s="72"/>
      <c r="O213" s="79" t="s">
        <v>503</v>
      </c>
      <c r="P213" s="81">
        <v>43735.67905092592</v>
      </c>
      <c r="Q213" s="79" t="s">
        <v>556</v>
      </c>
      <c r="R213" s="79"/>
      <c r="S213" s="79"/>
      <c r="T213" s="79"/>
      <c r="U213" s="79"/>
      <c r="V213" s="82" t="s">
        <v>862</v>
      </c>
      <c r="W213" s="81">
        <v>43735.67905092592</v>
      </c>
      <c r="X213" s="82" t="s">
        <v>1099</v>
      </c>
      <c r="Y213" s="79"/>
      <c r="Z213" s="79"/>
      <c r="AA213" s="85" t="s">
        <v>1406</v>
      </c>
      <c r="AB213" s="79"/>
      <c r="AC213" s="79" t="b">
        <v>0</v>
      </c>
      <c r="AD213" s="79">
        <v>0</v>
      </c>
      <c r="AE213" s="85" t="s">
        <v>1603</v>
      </c>
      <c r="AF213" s="79" t="b">
        <v>0</v>
      </c>
      <c r="AG213" s="79" t="s">
        <v>1625</v>
      </c>
      <c r="AH213" s="79"/>
      <c r="AI213" s="85" t="s">
        <v>1603</v>
      </c>
      <c r="AJ213" s="79" t="b">
        <v>0</v>
      </c>
      <c r="AK213" s="79">
        <v>2</v>
      </c>
      <c r="AL213" s="85" t="s">
        <v>1423</v>
      </c>
      <c r="AM213" s="79" t="s">
        <v>1635</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4</v>
      </c>
      <c r="BC213" s="78" t="str">
        <f>REPLACE(INDEX(GroupVertices[Group],MATCH(Edges[[#This Row],[Vertex 2]],GroupVertices[Vertex],0)),1,1,"")</f>
        <v>4</v>
      </c>
      <c r="BD213" s="48">
        <v>2</v>
      </c>
      <c r="BE213" s="49">
        <v>10.526315789473685</v>
      </c>
      <c r="BF213" s="48">
        <v>1</v>
      </c>
      <c r="BG213" s="49">
        <v>5.2631578947368425</v>
      </c>
      <c r="BH213" s="48">
        <v>0</v>
      </c>
      <c r="BI213" s="49">
        <v>0</v>
      </c>
      <c r="BJ213" s="48">
        <v>16</v>
      </c>
      <c r="BK213" s="49">
        <v>84.21052631578948</v>
      </c>
      <c r="BL213" s="48">
        <v>19</v>
      </c>
    </row>
    <row r="214" spans="1:64" ht="15">
      <c r="A214" s="64" t="s">
        <v>336</v>
      </c>
      <c r="B214" s="64" t="s">
        <v>462</v>
      </c>
      <c r="C214" s="65" t="s">
        <v>4412</v>
      </c>
      <c r="D214" s="66">
        <v>3</v>
      </c>
      <c r="E214" s="67" t="s">
        <v>132</v>
      </c>
      <c r="F214" s="68">
        <v>35</v>
      </c>
      <c r="G214" s="65"/>
      <c r="H214" s="69"/>
      <c r="I214" s="70"/>
      <c r="J214" s="70"/>
      <c r="K214" s="34" t="s">
        <v>65</v>
      </c>
      <c r="L214" s="77">
        <v>214</v>
      </c>
      <c r="M214" s="77"/>
      <c r="N214" s="72"/>
      <c r="O214" s="79" t="s">
        <v>504</v>
      </c>
      <c r="P214" s="81">
        <v>43736.6234375</v>
      </c>
      <c r="Q214" s="79" t="s">
        <v>557</v>
      </c>
      <c r="R214" s="79"/>
      <c r="S214" s="79"/>
      <c r="T214" s="79"/>
      <c r="U214" s="79"/>
      <c r="V214" s="82" t="s">
        <v>863</v>
      </c>
      <c r="W214" s="81">
        <v>43736.6234375</v>
      </c>
      <c r="X214" s="82" t="s">
        <v>1100</v>
      </c>
      <c r="Y214" s="79"/>
      <c r="Z214" s="79"/>
      <c r="AA214" s="85" t="s">
        <v>1407</v>
      </c>
      <c r="AB214" s="85" t="s">
        <v>1590</v>
      </c>
      <c r="AC214" s="79" t="b">
        <v>0</v>
      </c>
      <c r="AD214" s="79">
        <v>0</v>
      </c>
      <c r="AE214" s="85" t="s">
        <v>1609</v>
      </c>
      <c r="AF214" s="79" t="b">
        <v>0</v>
      </c>
      <c r="AG214" s="79" t="s">
        <v>1625</v>
      </c>
      <c r="AH214" s="79"/>
      <c r="AI214" s="85" t="s">
        <v>1603</v>
      </c>
      <c r="AJ214" s="79" t="b">
        <v>0</v>
      </c>
      <c r="AK214" s="79">
        <v>0</v>
      </c>
      <c r="AL214" s="85" t="s">
        <v>1603</v>
      </c>
      <c r="AM214" s="79" t="s">
        <v>1638</v>
      </c>
      <c r="AN214" s="79" t="b">
        <v>0</v>
      </c>
      <c r="AO214" s="85" t="s">
        <v>1590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9</v>
      </c>
      <c r="BC214" s="78" t="str">
        <f>REPLACE(INDEX(GroupVertices[Group],MATCH(Edges[[#This Row],[Vertex 2]],GroupVertices[Vertex],0)),1,1,"")</f>
        <v>9</v>
      </c>
      <c r="BD214" s="48">
        <v>0</v>
      </c>
      <c r="BE214" s="49">
        <v>0</v>
      </c>
      <c r="BF214" s="48">
        <v>0</v>
      </c>
      <c r="BG214" s="49">
        <v>0</v>
      </c>
      <c r="BH214" s="48">
        <v>0</v>
      </c>
      <c r="BI214" s="49">
        <v>0</v>
      </c>
      <c r="BJ214" s="48">
        <v>2</v>
      </c>
      <c r="BK214" s="49">
        <v>100</v>
      </c>
      <c r="BL214" s="48">
        <v>2</v>
      </c>
    </row>
    <row r="215" spans="1:64" ht="15">
      <c r="A215" s="64" t="s">
        <v>337</v>
      </c>
      <c r="B215" s="64" t="s">
        <v>444</v>
      </c>
      <c r="C215" s="65" t="s">
        <v>4412</v>
      </c>
      <c r="D215" s="66">
        <v>3</v>
      </c>
      <c r="E215" s="67" t="s">
        <v>132</v>
      </c>
      <c r="F215" s="68">
        <v>35</v>
      </c>
      <c r="G215" s="65"/>
      <c r="H215" s="69"/>
      <c r="I215" s="70"/>
      <c r="J215" s="70"/>
      <c r="K215" s="34" t="s">
        <v>65</v>
      </c>
      <c r="L215" s="77">
        <v>215</v>
      </c>
      <c r="M215" s="77"/>
      <c r="N215" s="72"/>
      <c r="O215" s="79" t="s">
        <v>503</v>
      </c>
      <c r="P215" s="81">
        <v>43736.907488425924</v>
      </c>
      <c r="Q215" s="79" t="s">
        <v>558</v>
      </c>
      <c r="R215" s="79"/>
      <c r="S215" s="79"/>
      <c r="T215" s="79"/>
      <c r="U215" s="79"/>
      <c r="V215" s="82" t="s">
        <v>864</v>
      </c>
      <c r="W215" s="81">
        <v>43736.907488425924</v>
      </c>
      <c r="X215" s="82" t="s">
        <v>1101</v>
      </c>
      <c r="Y215" s="79"/>
      <c r="Z215" s="79"/>
      <c r="AA215" s="85" t="s">
        <v>1408</v>
      </c>
      <c r="AB215" s="79"/>
      <c r="AC215" s="79" t="b">
        <v>0</v>
      </c>
      <c r="AD215" s="79">
        <v>0</v>
      </c>
      <c r="AE215" s="85" t="s">
        <v>1603</v>
      </c>
      <c r="AF215" s="79" t="b">
        <v>0</v>
      </c>
      <c r="AG215" s="79" t="s">
        <v>1625</v>
      </c>
      <c r="AH215" s="79"/>
      <c r="AI215" s="85" t="s">
        <v>1603</v>
      </c>
      <c r="AJ215" s="79" t="b">
        <v>0</v>
      </c>
      <c r="AK215" s="79">
        <v>92</v>
      </c>
      <c r="AL215" s="85" t="s">
        <v>1572</v>
      </c>
      <c r="AM215" s="79" t="s">
        <v>1638</v>
      </c>
      <c r="AN215" s="79" t="b">
        <v>0</v>
      </c>
      <c r="AO215" s="85" t="s">
        <v>1572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v>1</v>
      </c>
      <c r="BE215" s="49">
        <v>4</v>
      </c>
      <c r="BF215" s="48">
        <v>1</v>
      </c>
      <c r="BG215" s="49">
        <v>4</v>
      </c>
      <c r="BH215" s="48">
        <v>0</v>
      </c>
      <c r="BI215" s="49">
        <v>0</v>
      </c>
      <c r="BJ215" s="48">
        <v>23</v>
      </c>
      <c r="BK215" s="49">
        <v>92</v>
      </c>
      <c r="BL215" s="48">
        <v>25</v>
      </c>
    </row>
    <row r="216" spans="1:64" ht="15">
      <c r="A216" s="64" t="s">
        <v>338</v>
      </c>
      <c r="B216" s="64" t="s">
        <v>444</v>
      </c>
      <c r="C216" s="65" t="s">
        <v>4412</v>
      </c>
      <c r="D216" s="66">
        <v>3</v>
      </c>
      <c r="E216" s="67" t="s">
        <v>132</v>
      </c>
      <c r="F216" s="68">
        <v>35</v>
      </c>
      <c r="G216" s="65"/>
      <c r="H216" s="69"/>
      <c r="I216" s="70"/>
      <c r="J216" s="70"/>
      <c r="K216" s="34" t="s">
        <v>65</v>
      </c>
      <c r="L216" s="77">
        <v>216</v>
      </c>
      <c r="M216" s="77"/>
      <c r="N216" s="72"/>
      <c r="O216" s="79" t="s">
        <v>503</v>
      </c>
      <c r="P216" s="81">
        <v>43740.33604166667</v>
      </c>
      <c r="Q216" s="79" t="s">
        <v>558</v>
      </c>
      <c r="R216" s="79"/>
      <c r="S216" s="79"/>
      <c r="T216" s="79"/>
      <c r="U216" s="79"/>
      <c r="V216" s="82" t="s">
        <v>865</v>
      </c>
      <c r="W216" s="81">
        <v>43740.33604166667</v>
      </c>
      <c r="X216" s="82" t="s">
        <v>1102</v>
      </c>
      <c r="Y216" s="79"/>
      <c r="Z216" s="79"/>
      <c r="AA216" s="85" t="s">
        <v>1409</v>
      </c>
      <c r="AB216" s="79"/>
      <c r="AC216" s="79" t="b">
        <v>0</v>
      </c>
      <c r="AD216" s="79">
        <v>0</v>
      </c>
      <c r="AE216" s="85" t="s">
        <v>1603</v>
      </c>
      <c r="AF216" s="79" t="b">
        <v>0</v>
      </c>
      <c r="AG216" s="79" t="s">
        <v>1625</v>
      </c>
      <c r="AH216" s="79"/>
      <c r="AI216" s="85" t="s">
        <v>1603</v>
      </c>
      <c r="AJ216" s="79" t="b">
        <v>0</v>
      </c>
      <c r="AK216" s="79">
        <v>93</v>
      </c>
      <c r="AL216" s="85" t="s">
        <v>1572</v>
      </c>
      <c r="AM216" s="79" t="s">
        <v>1638</v>
      </c>
      <c r="AN216" s="79" t="b">
        <v>0</v>
      </c>
      <c r="AO216" s="85" t="s">
        <v>1572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v>1</v>
      </c>
      <c r="BE216" s="49">
        <v>4</v>
      </c>
      <c r="BF216" s="48">
        <v>1</v>
      </c>
      <c r="BG216" s="49">
        <v>4</v>
      </c>
      <c r="BH216" s="48">
        <v>0</v>
      </c>
      <c r="BI216" s="49">
        <v>0</v>
      </c>
      <c r="BJ216" s="48">
        <v>23</v>
      </c>
      <c r="BK216" s="49">
        <v>92</v>
      </c>
      <c r="BL216" s="48">
        <v>25</v>
      </c>
    </row>
    <row r="217" spans="1:64" ht="15">
      <c r="A217" s="64" t="s">
        <v>339</v>
      </c>
      <c r="B217" s="64" t="s">
        <v>449</v>
      </c>
      <c r="C217" s="65" t="s">
        <v>4412</v>
      </c>
      <c r="D217" s="66">
        <v>3</v>
      </c>
      <c r="E217" s="67" t="s">
        <v>132</v>
      </c>
      <c r="F217" s="68">
        <v>35</v>
      </c>
      <c r="G217" s="65"/>
      <c r="H217" s="69"/>
      <c r="I217" s="70"/>
      <c r="J217" s="70"/>
      <c r="K217" s="34" t="s">
        <v>65</v>
      </c>
      <c r="L217" s="77">
        <v>217</v>
      </c>
      <c r="M217" s="77"/>
      <c r="N217" s="72"/>
      <c r="O217" s="79" t="s">
        <v>504</v>
      </c>
      <c r="P217" s="81">
        <v>43740.68315972222</v>
      </c>
      <c r="Q217" s="79" t="s">
        <v>559</v>
      </c>
      <c r="R217" s="79"/>
      <c r="S217" s="79"/>
      <c r="T217" s="79"/>
      <c r="U217" s="79"/>
      <c r="V217" s="82" t="s">
        <v>866</v>
      </c>
      <c r="W217" s="81">
        <v>43740.68315972222</v>
      </c>
      <c r="X217" s="82" t="s">
        <v>1103</v>
      </c>
      <c r="Y217" s="79"/>
      <c r="Z217" s="79"/>
      <c r="AA217" s="85" t="s">
        <v>1410</v>
      </c>
      <c r="AB217" s="79"/>
      <c r="AC217" s="79" t="b">
        <v>0</v>
      </c>
      <c r="AD217" s="79">
        <v>0</v>
      </c>
      <c r="AE217" s="85" t="s">
        <v>1602</v>
      </c>
      <c r="AF217" s="79" t="b">
        <v>0</v>
      </c>
      <c r="AG217" s="79" t="s">
        <v>1628</v>
      </c>
      <c r="AH217" s="79"/>
      <c r="AI217" s="85" t="s">
        <v>1603</v>
      </c>
      <c r="AJ217" s="79" t="b">
        <v>0</v>
      </c>
      <c r="AK217" s="79">
        <v>0</v>
      </c>
      <c r="AL217" s="85" t="s">
        <v>1603</v>
      </c>
      <c r="AM217" s="79" t="s">
        <v>1641</v>
      </c>
      <c r="AN217" s="79" t="b">
        <v>0</v>
      </c>
      <c r="AO217" s="85" t="s">
        <v>1410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v>0</v>
      </c>
      <c r="BE217" s="49">
        <v>0</v>
      </c>
      <c r="BF217" s="48">
        <v>0</v>
      </c>
      <c r="BG217" s="49">
        <v>0</v>
      </c>
      <c r="BH217" s="48">
        <v>0</v>
      </c>
      <c r="BI217" s="49">
        <v>0</v>
      </c>
      <c r="BJ217" s="48">
        <v>2</v>
      </c>
      <c r="BK217" s="49">
        <v>100</v>
      </c>
      <c r="BL217" s="48">
        <v>2</v>
      </c>
    </row>
    <row r="218" spans="1:64" ht="15">
      <c r="A218" s="64" t="s">
        <v>340</v>
      </c>
      <c r="B218" s="64" t="s">
        <v>463</v>
      </c>
      <c r="C218" s="65" t="s">
        <v>4412</v>
      </c>
      <c r="D218" s="66">
        <v>3</v>
      </c>
      <c r="E218" s="67" t="s">
        <v>132</v>
      </c>
      <c r="F218" s="68">
        <v>35</v>
      </c>
      <c r="G218" s="65"/>
      <c r="H218" s="69"/>
      <c r="I218" s="70"/>
      <c r="J218" s="70"/>
      <c r="K218" s="34" t="s">
        <v>65</v>
      </c>
      <c r="L218" s="77">
        <v>218</v>
      </c>
      <c r="M218" s="77"/>
      <c r="N218" s="72"/>
      <c r="O218" s="79" t="s">
        <v>503</v>
      </c>
      <c r="P218" s="81">
        <v>43712.74321759259</v>
      </c>
      <c r="Q218" s="79" t="s">
        <v>560</v>
      </c>
      <c r="R218" s="79"/>
      <c r="S218" s="79"/>
      <c r="T218" s="79"/>
      <c r="U218" s="79"/>
      <c r="V218" s="82" t="s">
        <v>867</v>
      </c>
      <c r="W218" s="81">
        <v>43712.74321759259</v>
      </c>
      <c r="X218" s="82" t="s">
        <v>1104</v>
      </c>
      <c r="Y218" s="79"/>
      <c r="Z218" s="79"/>
      <c r="AA218" s="85" t="s">
        <v>1411</v>
      </c>
      <c r="AB218" s="85" t="s">
        <v>1591</v>
      </c>
      <c r="AC218" s="79" t="b">
        <v>0</v>
      </c>
      <c r="AD218" s="79">
        <v>3</v>
      </c>
      <c r="AE218" s="85" t="s">
        <v>1610</v>
      </c>
      <c r="AF218" s="79" t="b">
        <v>0</v>
      </c>
      <c r="AG218" s="79" t="s">
        <v>1625</v>
      </c>
      <c r="AH218" s="79"/>
      <c r="AI218" s="85" t="s">
        <v>1603</v>
      </c>
      <c r="AJ218" s="79" t="b">
        <v>0</v>
      </c>
      <c r="AK218" s="79">
        <v>0</v>
      </c>
      <c r="AL218" s="85" t="s">
        <v>1603</v>
      </c>
      <c r="AM218" s="79" t="s">
        <v>1635</v>
      </c>
      <c r="AN218" s="79" t="b">
        <v>0</v>
      </c>
      <c r="AO218" s="85" t="s">
        <v>1591</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3</v>
      </c>
      <c r="BC218" s="78" t="str">
        <f>REPLACE(INDEX(GroupVertices[Group],MATCH(Edges[[#This Row],[Vertex 2]],GroupVertices[Vertex],0)),1,1,"")</f>
        <v>3</v>
      </c>
      <c r="BD218" s="48"/>
      <c r="BE218" s="49"/>
      <c r="BF218" s="48"/>
      <c r="BG218" s="49"/>
      <c r="BH218" s="48"/>
      <c r="BI218" s="49"/>
      <c r="BJ218" s="48"/>
      <c r="BK218" s="49"/>
      <c r="BL218" s="48"/>
    </row>
    <row r="219" spans="1:64" ht="15">
      <c r="A219" s="64" t="s">
        <v>340</v>
      </c>
      <c r="B219" s="64" t="s">
        <v>464</v>
      </c>
      <c r="C219" s="65" t="s">
        <v>4412</v>
      </c>
      <c r="D219" s="66">
        <v>3</v>
      </c>
      <c r="E219" s="67" t="s">
        <v>132</v>
      </c>
      <c r="F219" s="68">
        <v>35</v>
      </c>
      <c r="G219" s="65"/>
      <c r="H219" s="69"/>
      <c r="I219" s="70"/>
      <c r="J219" s="70"/>
      <c r="K219" s="34" t="s">
        <v>65</v>
      </c>
      <c r="L219" s="77">
        <v>219</v>
      </c>
      <c r="M219" s="77"/>
      <c r="N219" s="72"/>
      <c r="O219" s="79" t="s">
        <v>503</v>
      </c>
      <c r="P219" s="81">
        <v>43712.74321759259</v>
      </c>
      <c r="Q219" s="79" t="s">
        <v>560</v>
      </c>
      <c r="R219" s="79"/>
      <c r="S219" s="79"/>
      <c r="T219" s="79"/>
      <c r="U219" s="79"/>
      <c r="V219" s="82" t="s">
        <v>867</v>
      </c>
      <c r="W219" s="81">
        <v>43712.74321759259</v>
      </c>
      <c r="X219" s="82" t="s">
        <v>1104</v>
      </c>
      <c r="Y219" s="79"/>
      <c r="Z219" s="79"/>
      <c r="AA219" s="85" t="s">
        <v>1411</v>
      </c>
      <c r="AB219" s="85" t="s">
        <v>1591</v>
      </c>
      <c r="AC219" s="79" t="b">
        <v>0</v>
      </c>
      <c r="AD219" s="79">
        <v>3</v>
      </c>
      <c r="AE219" s="85" t="s">
        <v>1610</v>
      </c>
      <c r="AF219" s="79" t="b">
        <v>0</v>
      </c>
      <c r="AG219" s="79" t="s">
        <v>1625</v>
      </c>
      <c r="AH219" s="79"/>
      <c r="AI219" s="85" t="s">
        <v>1603</v>
      </c>
      <c r="AJ219" s="79" t="b">
        <v>0</v>
      </c>
      <c r="AK219" s="79">
        <v>0</v>
      </c>
      <c r="AL219" s="85" t="s">
        <v>1603</v>
      </c>
      <c r="AM219" s="79" t="s">
        <v>1635</v>
      </c>
      <c r="AN219" s="79" t="b">
        <v>0</v>
      </c>
      <c r="AO219" s="85" t="s">
        <v>1591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c r="BE219" s="49"/>
      <c r="BF219" s="48"/>
      <c r="BG219" s="49"/>
      <c r="BH219" s="48"/>
      <c r="BI219" s="49"/>
      <c r="BJ219" s="48"/>
      <c r="BK219" s="49"/>
      <c r="BL219" s="48"/>
    </row>
    <row r="220" spans="1:64" ht="15">
      <c r="A220" s="64" t="s">
        <v>340</v>
      </c>
      <c r="B220" s="64" t="s">
        <v>465</v>
      </c>
      <c r="C220" s="65" t="s">
        <v>4412</v>
      </c>
      <c r="D220" s="66">
        <v>3</v>
      </c>
      <c r="E220" s="67" t="s">
        <v>132</v>
      </c>
      <c r="F220" s="68">
        <v>35</v>
      </c>
      <c r="G220" s="65"/>
      <c r="H220" s="69"/>
      <c r="I220" s="70"/>
      <c r="J220" s="70"/>
      <c r="K220" s="34" t="s">
        <v>65</v>
      </c>
      <c r="L220" s="77">
        <v>220</v>
      </c>
      <c r="M220" s="77"/>
      <c r="N220" s="72"/>
      <c r="O220" s="79" t="s">
        <v>503</v>
      </c>
      <c r="P220" s="81">
        <v>43712.74321759259</v>
      </c>
      <c r="Q220" s="79" t="s">
        <v>560</v>
      </c>
      <c r="R220" s="79"/>
      <c r="S220" s="79"/>
      <c r="T220" s="79"/>
      <c r="U220" s="79"/>
      <c r="V220" s="82" t="s">
        <v>867</v>
      </c>
      <c r="W220" s="81">
        <v>43712.74321759259</v>
      </c>
      <c r="X220" s="82" t="s">
        <v>1104</v>
      </c>
      <c r="Y220" s="79"/>
      <c r="Z220" s="79"/>
      <c r="AA220" s="85" t="s">
        <v>1411</v>
      </c>
      <c r="AB220" s="85" t="s">
        <v>1591</v>
      </c>
      <c r="AC220" s="79" t="b">
        <v>0</v>
      </c>
      <c r="AD220" s="79">
        <v>3</v>
      </c>
      <c r="AE220" s="85" t="s">
        <v>1610</v>
      </c>
      <c r="AF220" s="79" t="b">
        <v>0</v>
      </c>
      <c r="AG220" s="79" t="s">
        <v>1625</v>
      </c>
      <c r="AH220" s="79"/>
      <c r="AI220" s="85" t="s">
        <v>1603</v>
      </c>
      <c r="AJ220" s="79" t="b">
        <v>0</v>
      </c>
      <c r="AK220" s="79">
        <v>0</v>
      </c>
      <c r="AL220" s="85" t="s">
        <v>1603</v>
      </c>
      <c r="AM220" s="79" t="s">
        <v>1635</v>
      </c>
      <c r="AN220" s="79" t="b">
        <v>0</v>
      </c>
      <c r="AO220" s="85" t="s">
        <v>1591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3</v>
      </c>
      <c r="BC220" s="78" t="str">
        <f>REPLACE(INDEX(GroupVertices[Group],MATCH(Edges[[#This Row],[Vertex 2]],GroupVertices[Vertex],0)),1,1,"")</f>
        <v>3</v>
      </c>
      <c r="BD220" s="48">
        <v>0</v>
      </c>
      <c r="BE220" s="49">
        <v>0</v>
      </c>
      <c r="BF220" s="48">
        <v>1</v>
      </c>
      <c r="BG220" s="49">
        <v>3.0303030303030303</v>
      </c>
      <c r="BH220" s="48">
        <v>0</v>
      </c>
      <c r="BI220" s="49">
        <v>0</v>
      </c>
      <c r="BJ220" s="48">
        <v>32</v>
      </c>
      <c r="BK220" s="49">
        <v>96.96969696969697</v>
      </c>
      <c r="BL220" s="48">
        <v>33</v>
      </c>
    </row>
    <row r="221" spans="1:64" ht="15">
      <c r="A221" s="64" t="s">
        <v>341</v>
      </c>
      <c r="B221" s="64" t="s">
        <v>449</v>
      </c>
      <c r="C221" s="65" t="s">
        <v>4414</v>
      </c>
      <c r="D221" s="66">
        <v>7.666666666666667</v>
      </c>
      <c r="E221" s="67" t="s">
        <v>136</v>
      </c>
      <c r="F221" s="68">
        <v>19.666666666666664</v>
      </c>
      <c r="G221" s="65"/>
      <c r="H221" s="69"/>
      <c r="I221" s="70"/>
      <c r="J221" s="70"/>
      <c r="K221" s="34" t="s">
        <v>65</v>
      </c>
      <c r="L221" s="77">
        <v>221</v>
      </c>
      <c r="M221" s="77"/>
      <c r="N221" s="72"/>
      <c r="O221" s="79" t="s">
        <v>503</v>
      </c>
      <c r="P221" s="81">
        <v>43714.70013888889</v>
      </c>
      <c r="Q221" s="79" t="s">
        <v>561</v>
      </c>
      <c r="R221" s="79"/>
      <c r="S221" s="79"/>
      <c r="T221" s="79"/>
      <c r="U221" s="79"/>
      <c r="V221" s="82" t="s">
        <v>868</v>
      </c>
      <c r="W221" s="81">
        <v>43714.70013888889</v>
      </c>
      <c r="X221" s="82" t="s">
        <v>1105</v>
      </c>
      <c r="Y221" s="79"/>
      <c r="Z221" s="79"/>
      <c r="AA221" s="85" t="s">
        <v>1412</v>
      </c>
      <c r="AB221" s="79"/>
      <c r="AC221" s="79" t="b">
        <v>0</v>
      </c>
      <c r="AD221" s="79">
        <v>0</v>
      </c>
      <c r="AE221" s="85" t="s">
        <v>1603</v>
      </c>
      <c r="AF221" s="79" t="b">
        <v>1</v>
      </c>
      <c r="AG221" s="79" t="s">
        <v>1625</v>
      </c>
      <c r="AH221" s="79"/>
      <c r="AI221" s="85" t="s">
        <v>1481</v>
      </c>
      <c r="AJ221" s="79" t="b">
        <v>0</v>
      </c>
      <c r="AK221" s="79">
        <v>0</v>
      </c>
      <c r="AL221" s="85" t="s">
        <v>1603</v>
      </c>
      <c r="AM221" s="79" t="s">
        <v>1634</v>
      </c>
      <c r="AN221" s="79" t="b">
        <v>0</v>
      </c>
      <c r="AO221" s="85" t="s">
        <v>1412</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3</v>
      </c>
      <c r="BC221" s="78" t="str">
        <f>REPLACE(INDEX(GroupVertices[Group],MATCH(Edges[[#This Row],[Vertex 2]],GroupVertices[Vertex],0)),1,1,"")</f>
        <v>4</v>
      </c>
      <c r="BD221" s="48"/>
      <c r="BE221" s="49"/>
      <c r="BF221" s="48"/>
      <c r="BG221" s="49"/>
      <c r="BH221" s="48"/>
      <c r="BI221" s="49"/>
      <c r="BJ221" s="48"/>
      <c r="BK221" s="49"/>
      <c r="BL221" s="48"/>
    </row>
    <row r="222" spans="1:64" ht="15">
      <c r="A222" s="64" t="s">
        <v>341</v>
      </c>
      <c r="B222" s="64" t="s">
        <v>349</v>
      </c>
      <c r="C222" s="65" t="s">
        <v>4414</v>
      </c>
      <c r="D222" s="66">
        <v>7.666666666666667</v>
      </c>
      <c r="E222" s="67" t="s">
        <v>136</v>
      </c>
      <c r="F222" s="68">
        <v>19.666666666666664</v>
      </c>
      <c r="G222" s="65"/>
      <c r="H222" s="69"/>
      <c r="I222" s="70"/>
      <c r="J222" s="70"/>
      <c r="K222" s="34" t="s">
        <v>65</v>
      </c>
      <c r="L222" s="77">
        <v>222</v>
      </c>
      <c r="M222" s="77"/>
      <c r="N222" s="72"/>
      <c r="O222" s="79" t="s">
        <v>503</v>
      </c>
      <c r="P222" s="81">
        <v>43714.70013888889</v>
      </c>
      <c r="Q222" s="79" t="s">
        <v>561</v>
      </c>
      <c r="R222" s="79"/>
      <c r="S222" s="79"/>
      <c r="T222" s="79"/>
      <c r="U222" s="79"/>
      <c r="V222" s="82" t="s">
        <v>868</v>
      </c>
      <c r="W222" s="81">
        <v>43714.70013888889</v>
      </c>
      <c r="X222" s="82" t="s">
        <v>1105</v>
      </c>
      <c r="Y222" s="79"/>
      <c r="Z222" s="79"/>
      <c r="AA222" s="85" t="s">
        <v>1412</v>
      </c>
      <c r="AB222" s="79"/>
      <c r="AC222" s="79" t="b">
        <v>0</v>
      </c>
      <c r="AD222" s="79">
        <v>0</v>
      </c>
      <c r="AE222" s="85" t="s">
        <v>1603</v>
      </c>
      <c r="AF222" s="79" t="b">
        <v>1</v>
      </c>
      <c r="AG222" s="79" t="s">
        <v>1625</v>
      </c>
      <c r="AH222" s="79"/>
      <c r="AI222" s="85" t="s">
        <v>1481</v>
      </c>
      <c r="AJ222" s="79" t="b">
        <v>0</v>
      </c>
      <c r="AK222" s="79">
        <v>0</v>
      </c>
      <c r="AL222" s="85" t="s">
        <v>1603</v>
      </c>
      <c r="AM222" s="79" t="s">
        <v>1634</v>
      </c>
      <c r="AN222" s="79" t="b">
        <v>0</v>
      </c>
      <c r="AO222" s="85" t="s">
        <v>1412</v>
      </c>
      <c r="AP222" s="79" t="s">
        <v>176</v>
      </c>
      <c r="AQ222" s="79">
        <v>0</v>
      </c>
      <c r="AR222" s="79">
        <v>0</v>
      </c>
      <c r="AS222" s="79"/>
      <c r="AT222" s="79"/>
      <c r="AU222" s="79"/>
      <c r="AV222" s="79"/>
      <c r="AW222" s="79"/>
      <c r="AX222" s="79"/>
      <c r="AY222" s="79"/>
      <c r="AZ222" s="79"/>
      <c r="BA222">
        <v>3</v>
      </c>
      <c r="BB222" s="78" t="str">
        <f>REPLACE(INDEX(GroupVertices[Group],MATCH(Edges[[#This Row],[Vertex 1]],GroupVertices[Vertex],0)),1,1,"")</f>
        <v>3</v>
      </c>
      <c r="BC222" s="78" t="str">
        <f>REPLACE(INDEX(GroupVertices[Group],MATCH(Edges[[#This Row],[Vertex 2]],GroupVertices[Vertex],0)),1,1,"")</f>
        <v>3</v>
      </c>
      <c r="BD222" s="48">
        <v>1</v>
      </c>
      <c r="BE222" s="49">
        <v>6.666666666666667</v>
      </c>
      <c r="BF222" s="48">
        <v>0</v>
      </c>
      <c r="BG222" s="49">
        <v>0</v>
      </c>
      <c r="BH222" s="48">
        <v>0</v>
      </c>
      <c r="BI222" s="49">
        <v>0</v>
      </c>
      <c r="BJ222" s="48">
        <v>14</v>
      </c>
      <c r="BK222" s="49">
        <v>93.33333333333333</v>
      </c>
      <c r="BL222" s="48">
        <v>15</v>
      </c>
    </row>
    <row r="223" spans="1:64" ht="15">
      <c r="A223" s="64" t="s">
        <v>341</v>
      </c>
      <c r="B223" s="64" t="s">
        <v>449</v>
      </c>
      <c r="C223" s="65" t="s">
        <v>4414</v>
      </c>
      <c r="D223" s="66">
        <v>7.666666666666667</v>
      </c>
      <c r="E223" s="67" t="s">
        <v>136</v>
      </c>
      <c r="F223" s="68">
        <v>19.666666666666664</v>
      </c>
      <c r="G223" s="65"/>
      <c r="H223" s="69"/>
      <c r="I223" s="70"/>
      <c r="J223" s="70"/>
      <c r="K223" s="34" t="s">
        <v>65</v>
      </c>
      <c r="L223" s="77">
        <v>223</v>
      </c>
      <c r="M223" s="77"/>
      <c r="N223" s="72"/>
      <c r="O223" s="79" t="s">
        <v>503</v>
      </c>
      <c r="P223" s="81">
        <v>43714.840891203705</v>
      </c>
      <c r="Q223" s="79" t="s">
        <v>562</v>
      </c>
      <c r="R223" s="79"/>
      <c r="S223" s="79"/>
      <c r="T223" s="79"/>
      <c r="U223" s="79"/>
      <c r="V223" s="82" t="s">
        <v>868</v>
      </c>
      <c r="W223" s="81">
        <v>43714.840891203705</v>
      </c>
      <c r="X223" s="82" t="s">
        <v>1106</v>
      </c>
      <c r="Y223" s="79"/>
      <c r="Z223" s="79"/>
      <c r="AA223" s="85" t="s">
        <v>1413</v>
      </c>
      <c r="AB223" s="79"/>
      <c r="AC223" s="79" t="b">
        <v>0</v>
      </c>
      <c r="AD223" s="79">
        <v>0</v>
      </c>
      <c r="AE223" s="85" t="s">
        <v>1603</v>
      </c>
      <c r="AF223" s="79" t="b">
        <v>0</v>
      </c>
      <c r="AG223" s="79" t="s">
        <v>1625</v>
      </c>
      <c r="AH223" s="79"/>
      <c r="AI223" s="85" t="s">
        <v>1603</v>
      </c>
      <c r="AJ223" s="79" t="b">
        <v>0</v>
      </c>
      <c r="AK223" s="79">
        <v>0</v>
      </c>
      <c r="AL223" s="85" t="s">
        <v>1603</v>
      </c>
      <c r="AM223" s="79" t="s">
        <v>1634</v>
      </c>
      <c r="AN223" s="79" t="b">
        <v>0</v>
      </c>
      <c r="AO223" s="85" t="s">
        <v>1413</v>
      </c>
      <c r="AP223" s="79" t="s">
        <v>176</v>
      </c>
      <c r="AQ223" s="79">
        <v>0</v>
      </c>
      <c r="AR223" s="79">
        <v>0</v>
      </c>
      <c r="AS223" s="79"/>
      <c r="AT223" s="79"/>
      <c r="AU223" s="79"/>
      <c r="AV223" s="79"/>
      <c r="AW223" s="79"/>
      <c r="AX223" s="79"/>
      <c r="AY223" s="79"/>
      <c r="AZ223" s="79"/>
      <c r="BA223">
        <v>3</v>
      </c>
      <c r="BB223" s="78" t="str">
        <f>REPLACE(INDEX(GroupVertices[Group],MATCH(Edges[[#This Row],[Vertex 1]],GroupVertices[Vertex],0)),1,1,"")</f>
        <v>3</v>
      </c>
      <c r="BC223" s="78" t="str">
        <f>REPLACE(INDEX(GroupVertices[Group],MATCH(Edges[[#This Row],[Vertex 2]],GroupVertices[Vertex],0)),1,1,"")</f>
        <v>4</v>
      </c>
      <c r="BD223" s="48"/>
      <c r="BE223" s="49"/>
      <c r="BF223" s="48"/>
      <c r="BG223" s="49"/>
      <c r="BH223" s="48"/>
      <c r="BI223" s="49"/>
      <c r="BJ223" s="48"/>
      <c r="BK223" s="49"/>
      <c r="BL223" s="48"/>
    </row>
    <row r="224" spans="1:64" ht="15">
      <c r="A224" s="64" t="s">
        <v>341</v>
      </c>
      <c r="B224" s="64" t="s">
        <v>349</v>
      </c>
      <c r="C224" s="65" t="s">
        <v>4414</v>
      </c>
      <c r="D224" s="66">
        <v>7.666666666666667</v>
      </c>
      <c r="E224" s="67" t="s">
        <v>136</v>
      </c>
      <c r="F224" s="68">
        <v>19.666666666666664</v>
      </c>
      <c r="G224" s="65"/>
      <c r="H224" s="69"/>
      <c r="I224" s="70"/>
      <c r="J224" s="70"/>
      <c r="K224" s="34" t="s">
        <v>65</v>
      </c>
      <c r="L224" s="77">
        <v>224</v>
      </c>
      <c r="M224" s="77"/>
      <c r="N224" s="72"/>
      <c r="O224" s="79" t="s">
        <v>503</v>
      </c>
      <c r="P224" s="81">
        <v>43714.840891203705</v>
      </c>
      <c r="Q224" s="79" t="s">
        <v>562</v>
      </c>
      <c r="R224" s="79"/>
      <c r="S224" s="79"/>
      <c r="T224" s="79"/>
      <c r="U224" s="79"/>
      <c r="V224" s="82" t="s">
        <v>868</v>
      </c>
      <c r="W224" s="81">
        <v>43714.840891203705</v>
      </c>
      <c r="X224" s="82" t="s">
        <v>1106</v>
      </c>
      <c r="Y224" s="79"/>
      <c r="Z224" s="79"/>
      <c r="AA224" s="85" t="s">
        <v>1413</v>
      </c>
      <c r="AB224" s="79"/>
      <c r="AC224" s="79" t="b">
        <v>0</v>
      </c>
      <c r="AD224" s="79">
        <v>0</v>
      </c>
      <c r="AE224" s="85" t="s">
        <v>1603</v>
      </c>
      <c r="AF224" s="79" t="b">
        <v>0</v>
      </c>
      <c r="AG224" s="79" t="s">
        <v>1625</v>
      </c>
      <c r="AH224" s="79"/>
      <c r="AI224" s="85" t="s">
        <v>1603</v>
      </c>
      <c r="AJ224" s="79" t="b">
        <v>0</v>
      </c>
      <c r="AK224" s="79">
        <v>0</v>
      </c>
      <c r="AL224" s="85" t="s">
        <v>1603</v>
      </c>
      <c r="AM224" s="79" t="s">
        <v>1634</v>
      </c>
      <c r="AN224" s="79" t="b">
        <v>0</v>
      </c>
      <c r="AO224" s="85" t="s">
        <v>1413</v>
      </c>
      <c r="AP224" s="79" t="s">
        <v>176</v>
      </c>
      <c r="AQ224" s="79">
        <v>0</v>
      </c>
      <c r="AR224" s="79">
        <v>0</v>
      </c>
      <c r="AS224" s="79"/>
      <c r="AT224" s="79"/>
      <c r="AU224" s="79"/>
      <c r="AV224" s="79"/>
      <c r="AW224" s="79"/>
      <c r="AX224" s="79"/>
      <c r="AY224" s="79"/>
      <c r="AZ224" s="79"/>
      <c r="BA224">
        <v>3</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341</v>
      </c>
      <c r="B225" s="64" t="s">
        <v>340</v>
      </c>
      <c r="C225" s="65" t="s">
        <v>4412</v>
      </c>
      <c r="D225" s="66">
        <v>3</v>
      </c>
      <c r="E225" s="67" t="s">
        <v>132</v>
      </c>
      <c r="F225" s="68">
        <v>35</v>
      </c>
      <c r="G225" s="65"/>
      <c r="H225" s="69"/>
      <c r="I225" s="70"/>
      <c r="J225" s="70"/>
      <c r="K225" s="34" t="s">
        <v>66</v>
      </c>
      <c r="L225" s="77">
        <v>225</v>
      </c>
      <c r="M225" s="77"/>
      <c r="N225" s="72"/>
      <c r="O225" s="79" t="s">
        <v>503</v>
      </c>
      <c r="P225" s="81">
        <v>43714.840891203705</v>
      </c>
      <c r="Q225" s="79" t="s">
        <v>562</v>
      </c>
      <c r="R225" s="79"/>
      <c r="S225" s="79"/>
      <c r="T225" s="79"/>
      <c r="U225" s="79"/>
      <c r="V225" s="82" t="s">
        <v>868</v>
      </c>
      <c r="W225" s="81">
        <v>43714.840891203705</v>
      </c>
      <c r="X225" s="82" t="s">
        <v>1106</v>
      </c>
      <c r="Y225" s="79"/>
      <c r="Z225" s="79"/>
      <c r="AA225" s="85" t="s">
        <v>1413</v>
      </c>
      <c r="AB225" s="79"/>
      <c r="AC225" s="79" t="b">
        <v>0</v>
      </c>
      <c r="AD225" s="79">
        <v>0</v>
      </c>
      <c r="AE225" s="85" t="s">
        <v>1603</v>
      </c>
      <c r="AF225" s="79" t="b">
        <v>0</v>
      </c>
      <c r="AG225" s="79" t="s">
        <v>1625</v>
      </c>
      <c r="AH225" s="79"/>
      <c r="AI225" s="85" t="s">
        <v>1603</v>
      </c>
      <c r="AJ225" s="79" t="b">
        <v>0</v>
      </c>
      <c r="AK225" s="79">
        <v>0</v>
      </c>
      <c r="AL225" s="85" t="s">
        <v>1603</v>
      </c>
      <c r="AM225" s="79" t="s">
        <v>1634</v>
      </c>
      <c r="AN225" s="79" t="b">
        <v>0</v>
      </c>
      <c r="AO225" s="85" t="s">
        <v>1413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v>0</v>
      </c>
      <c r="BE225" s="49">
        <v>0</v>
      </c>
      <c r="BF225" s="48">
        <v>1</v>
      </c>
      <c r="BG225" s="49">
        <v>7.142857142857143</v>
      </c>
      <c r="BH225" s="48">
        <v>0</v>
      </c>
      <c r="BI225" s="49">
        <v>0</v>
      </c>
      <c r="BJ225" s="48">
        <v>13</v>
      </c>
      <c r="BK225" s="49">
        <v>92.85714285714286</v>
      </c>
      <c r="BL225" s="48">
        <v>14</v>
      </c>
    </row>
    <row r="226" spans="1:64" ht="15">
      <c r="A226" s="64" t="s">
        <v>341</v>
      </c>
      <c r="B226" s="64" t="s">
        <v>449</v>
      </c>
      <c r="C226" s="65" t="s">
        <v>4414</v>
      </c>
      <c r="D226" s="66">
        <v>7.666666666666667</v>
      </c>
      <c r="E226" s="67" t="s">
        <v>136</v>
      </c>
      <c r="F226" s="68">
        <v>19.666666666666664</v>
      </c>
      <c r="G226" s="65"/>
      <c r="H226" s="69"/>
      <c r="I226" s="70"/>
      <c r="J226" s="70"/>
      <c r="K226" s="34" t="s">
        <v>65</v>
      </c>
      <c r="L226" s="77">
        <v>226</v>
      </c>
      <c r="M226" s="77"/>
      <c r="N226" s="72"/>
      <c r="O226" s="79" t="s">
        <v>503</v>
      </c>
      <c r="P226" s="81">
        <v>43715.82210648148</v>
      </c>
      <c r="Q226" s="79" t="s">
        <v>563</v>
      </c>
      <c r="R226" s="79"/>
      <c r="S226" s="79"/>
      <c r="T226" s="79"/>
      <c r="U226" s="79"/>
      <c r="V226" s="82" t="s">
        <v>868</v>
      </c>
      <c r="W226" s="81">
        <v>43715.82210648148</v>
      </c>
      <c r="X226" s="82" t="s">
        <v>1107</v>
      </c>
      <c r="Y226" s="79"/>
      <c r="Z226" s="79"/>
      <c r="AA226" s="85" t="s">
        <v>1414</v>
      </c>
      <c r="AB226" s="85" t="s">
        <v>1415</v>
      </c>
      <c r="AC226" s="79" t="b">
        <v>0</v>
      </c>
      <c r="AD226" s="79">
        <v>0</v>
      </c>
      <c r="AE226" s="85" t="s">
        <v>1610</v>
      </c>
      <c r="AF226" s="79" t="b">
        <v>0</v>
      </c>
      <c r="AG226" s="79" t="s">
        <v>1625</v>
      </c>
      <c r="AH226" s="79"/>
      <c r="AI226" s="85" t="s">
        <v>1603</v>
      </c>
      <c r="AJ226" s="79" t="b">
        <v>0</v>
      </c>
      <c r="AK226" s="79">
        <v>0</v>
      </c>
      <c r="AL226" s="85" t="s">
        <v>1603</v>
      </c>
      <c r="AM226" s="79" t="s">
        <v>1634</v>
      </c>
      <c r="AN226" s="79" t="b">
        <v>0</v>
      </c>
      <c r="AO226" s="85" t="s">
        <v>1415</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3</v>
      </c>
      <c r="BC226" s="78" t="str">
        <f>REPLACE(INDEX(GroupVertices[Group],MATCH(Edges[[#This Row],[Vertex 2]],GroupVertices[Vertex],0)),1,1,"")</f>
        <v>4</v>
      </c>
      <c r="BD226" s="48"/>
      <c r="BE226" s="49"/>
      <c r="BF226" s="48"/>
      <c r="BG226" s="49"/>
      <c r="BH226" s="48"/>
      <c r="BI226" s="49"/>
      <c r="BJ226" s="48"/>
      <c r="BK226" s="49"/>
      <c r="BL226" s="48"/>
    </row>
    <row r="227" spans="1:64" ht="15">
      <c r="A227" s="64" t="s">
        <v>341</v>
      </c>
      <c r="B227" s="64" t="s">
        <v>349</v>
      </c>
      <c r="C227" s="65" t="s">
        <v>4414</v>
      </c>
      <c r="D227" s="66">
        <v>7.666666666666667</v>
      </c>
      <c r="E227" s="67" t="s">
        <v>136</v>
      </c>
      <c r="F227" s="68">
        <v>19.666666666666664</v>
      </c>
      <c r="G227" s="65"/>
      <c r="H227" s="69"/>
      <c r="I227" s="70"/>
      <c r="J227" s="70"/>
      <c r="K227" s="34" t="s">
        <v>65</v>
      </c>
      <c r="L227" s="77">
        <v>227</v>
      </c>
      <c r="M227" s="77"/>
      <c r="N227" s="72"/>
      <c r="O227" s="79" t="s">
        <v>503</v>
      </c>
      <c r="P227" s="81">
        <v>43715.82210648148</v>
      </c>
      <c r="Q227" s="79" t="s">
        <v>563</v>
      </c>
      <c r="R227" s="79"/>
      <c r="S227" s="79"/>
      <c r="T227" s="79"/>
      <c r="U227" s="79"/>
      <c r="V227" s="82" t="s">
        <v>868</v>
      </c>
      <c r="W227" s="81">
        <v>43715.82210648148</v>
      </c>
      <c r="X227" s="82" t="s">
        <v>1107</v>
      </c>
      <c r="Y227" s="79"/>
      <c r="Z227" s="79"/>
      <c r="AA227" s="85" t="s">
        <v>1414</v>
      </c>
      <c r="AB227" s="85" t="s">
        <v>1415</v>
      </c>
      <c r="AC227" s="79" t="b">
        <v>0</v>
      </c>
      <c r="AD227" s="79">
        <v>0</v>
      </c>
      <c r="AE227" s="85" t="s">
        <v>1610</v>
      </c>
      <c r="AF227" s="79" t="b">
        <v>0</v>
      </c>
      <c r="AG227" s="79" t="s">
        <v>1625</v>
      </c>
      <c r="AH227" s="79"/>
      <c r="AI227" s="85" t="s">
        <v>1603</v>
      </c>
      <c r="AJ227" s="79" t="b">
        <v>0</v>
      </c>
      <c r="AK227" s="79">
        <v>0</v>
      </c>
      <c r="AL227" s="85" t="s">
        <v>1603</v>
      </c>
      <c r="AM227" s="79" t="s">
        <v>1634</v>
      </c>
      <c r="AN227" s="79" t="b">
        <v>0</v>
      </c>
      <c r="AO227" s="85" t="s">
        <v>1415</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341</v>
      </c>
      <c r="B228" s="64" t="s">
        <v>340</v>
      </c>
      <c r="C228" s="65" t="s">
        <v>4412</v>
      </c>
      <c r="D228" s="66">
        <v>3</v>
      </c>
      <c r="E228" s="67" t="s">
        <v>132</v>
      </c>
      <c r="F228" s="68">
        <v>35</v>
      </c>
      <c r="G228" s="65"/>
      <c r="H228" s="69"/>
      <c r="I228" s="70"/>
      <c r="J228" s="70"/>
      <c r="K228" s="34" t="s">
        <v>66</v>
      </c>
      <c r="L228" s="77">
        <v>228</v>
      </c>
      <c r="M228" s="77"/>
      <c r="N228" s="72"/>
      <c r="O228" s="79" t="s">
        <v>504</v>
      </c>
      <c r="P228" s="81">
        <v>43715.82210648148</v>
      </c>
      <c r="Q228" s="79" t="s">
        <v>563</v>
      </c>
      <c r="R228" s="79"/>
      <c r="S228" s="79"/>
      <c r="T228" s="79"/>
      <c r="U228" s="79"/>
      <c r="V228" s="82" t="s">
        <v>868</v>
      </c>
      <c r="W228" s="81">
        <v>43715.82210648148</v>
      </c>
      <c r="X228" s="82" t="s">
        <v>1107</v>
      </c>
      <c r="Y228" s="79"/>
      <c r="Z228" s="79"/>
      <c r="AA228" s="85" t="s">
        <v>1414</v>
      </c>
      <c r="AB228" s="85" t="s">
        <v>1415</v>
      </c>
      <c r="AC228" s="79" t="b">
        <v>0</v>
      </c>
      <c r="AD228" s="79">
        <v>0</v>
      </c>
      <c r="AE228" s="85" t="s">
        <v>1610</v>
      </c>
      <c r="AF228" s="79" t="b">
        <v>0</v>
      </c>
      <c r="AG228" s="79" t="s">
        <v>1625</v>
      </c>
      <c r="AH228" s="79"/>
      <c r="AI228" s="85" t="s">
        <v>1603</v>
      </c>
      <c r="AJ228" s="79" t="b">
        <v>0</v>
      </c>
      <c r="AK228" s="79">
        <v>0</v>
      </c>
      <c r="AL228" s="85" t="s">
        <v>1603</v>
      </c>
      <c r="AM228" s="79" t="s">
        <v>1634</v>
      </c>
      <c r="AN228" s="79" t="b">
        <v>0</v>
      </c>
      <c r="AO228" s="85" t="s">
        <v>1415</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6</v>
      </c>
      <c r="BK228" s="49">
        <v>100</v>
      </c>
      <c r="BL228" s="48">
        <v>6</v>
      </c>
    </row>
    <row r="229" spans="1:64" ht="15">
      <c r="A229" s="64" t="s">
        <v>340</v>
      </c>
      <c r="B229" s="64" t="s">
        <v>341</v>
      </c>
      <c r="C229" s="65" t="s">
        <v>4412</v>
      </c>
      <c r="D229" s="66">
        <v>3</v>
      </c>
      <c r="E229" s="67" t="s">
        <v>132</v>
      </c>
      <c r="F229" s="68">
        <v>35</v>
      </c>
      <c r="G229" s="65"/>
      <c r="H229" s="69"/>
      <c r="I229" s="70"/>
      <c r="J229" s="70"/>
      <c r="K229" s="34" t="s">
        <v>66</v>
      </c>
      <c r="L229" s="77">
        <v>229</v>
      </c>
      <c r="M229" s="77"/>
      <c r="N229" s="72"/>
      <c r="O229" s="79" t="s">
        <v>504</v>
      </c>
      <c r="P229" s="81">
        <v>43715.81501157407</v>
      </c>
      <c r="Q229" s="79" t="s">
        <v>564</v>
      </c>
      <c r="R229" s="79"/>
      <c r="S229" s="79"/>
      <c r="T229" s="79"/>
      <c r="U229" s="79"/>
      <c r="V229" s="82" t="s">
        <v>867</v>
      </c>
      <c r="W229" s="81">
        <v>43715.81501157407</v>
      </c>
      <c r="X229" s="82" t="s">
        <v>1108</v>
      </c>
      <c r="Y229" s="79"/>
      <c r="Z229" s="79"/>
      <c r="AA229" s="85" t="s">
        <v>1415</v>
      </c>
      <c r="AB229" s="85" t="s">
        <v>1413</v>
      </c>
      <c r="AC229" s="79" t="b">
        <v>0</v>
      </c>
      <c r="AD229" s="79">
        <v>0</v>
      </c>
      <c r="AE229" s="85" t="s">
        <v>1611</v>
      </c>
      <c r="AF229" s="79" t="b">
        <v>0</v>
      </c>
      <c r="AG229" s="79" t="s">
        <v>1625</v>
      </c>
      <c r="AH229" s="79"/>
      <c r="AI229" s="85" t="s">
        <v>1603</v>
      </c>
      <c r="AJ229" s="79" t="b">
        <v>0</v>
      </c>
      <c r="AK229" s="79">
        <v>0</v>
      </c>
      <c r="AL229" s="85" t="s">
        <v>1603</v>
      </c>
      <c r="AM229" s="79" t="s">
        <v>1635</v>
      </c>
      <c r="AN229" s="79" t="b">
        <v>0</v>
      </c>
      <c r="AO229" s="85" t="s">
        <v>1413</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3</v>
      </c>
      <c r="BC229" s="78" t="str">
        <f>REPLACE(INDEX(GroupVertices[Group],MATCH(Edges[[#This Row],[Vertex 2]],GroupVertices[Vertex],0)),1,1,"")</f>
        <v>3</v>
      </c>
      <c r="BD229" s="48">
        <v>1</v>
      </c>
      <c r="BE229" s="49">
        <v>5.882352941176471</v>
      </c>
      <c r="BF229" s="48">
        <v>0</v>
      </c>
      <c r="BG229" s="49">
        <v>0</v>
      </c>
      <c r="BH229" s="48">
        <v>0</v>
      </c>
      <c r="BI229" s="49">
        <v>0</v>
      </c>
      <c r="BJ229" s="48">
        <v>16</v>
      </c>
      <c r="BK229" s="49">
        <v>94.11764705882354</v>
      </c>
      <c r="BL229" s="48">
        <v>17</v>
      </c>
    </row>
    <row r="230" spans="1:64" ht="15">
      <c r="A230" s="64" t="s">
        <v>342</v>
      </c>
      <c r="B230" s="64" t="s">
        <v>340</v>
      </c>
      <c r="C230" s="65" t="s">
        <v>4411</v>
      </c>
      <c r="D230" s="66">
        <v>5.333333333333334</v>
      </c>
      <c r="E230" s="67" t="s">
        <v>136</v>
      </c>
      <c r="F230" s="68">
        <v>27.333333333333332</v>
      </c>
      <c r="G230" s="65"/>
      <c r="H230" s="69"/>
      <c r="I230" s="70"/>
      <c r="J230" s="70"/>
      <c r="K230" s="34" t="s">
        <v>66</v>
      </c>
      <c r="L230" s="77">
        <v>230</v>
      </c>
      <c r="M230" s="77"/>
      <c r="N230" s="72"/>
      <c r="O230" s="79" t="s">
        <v>503</v>
      </c>
      <c r="P230" s="81">
        <v>43740.25326388889</v>
      </c>
      <c r="Q230" s="79" t="s">
        <v>565</v>
      </c>
      <c r="R230" s="79"/>
      <c r="S230" s="79"/>
      <c r="T230" s="79"/>
      <c r="U230" s="79"/>
      <c r="V230" s="82" t="s">
        <v>869</v>
      </c>
      <c r="W230" s="81">
        <v>43740.25326388889</v>
      </c>
      <c r="X230" s="82" t="s">
        <v>1109</v>
      </c>
      <c r="Y230" s="79"/>
      <c r="Z230" s="79"/>
      <c r="AA230" s="85" t="s">
        <v>1416</v>
      </c>
      <c r="AB230" s="85" t="s">
        <v>1592</v>
      </c>
      <c r="AC230" s="79" t="b">
        <v>0</v>
      </c>
      <c r="AD230" s="79">
        <v>0</v>
      </c>
      <c r="AE230" s="85" t="s">
        <v>1602</v>
      </c>
      <c r="AF230" s="79" t="b">
        <v>0</v>
      </c>
      <c r="AG230" s="79" t="s">
        <v>1625</v>
      </c>
      <c r="AH230" s="79"/>
      <c r="AI230" s="85" t="s">
        <v>1603</v>
      </c>
      <c r="AJ230" s="79" t="b">
        <v>0</v>
      </c>
      <c r="AK230" s="79">
        <v>0</v>
      </c>
      <c r="AL230" s="85" t="s">
        <v>1603</v>
      </c>
      <c r="AM230" s="79" t="s">
        <v>1634</v>
      </c>
      <c r="AN230" s="79" t="b">
        <v>0</v>
      </c>
      <c r="AO230" s="85" t="s">
        <v>1592</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3</v>
      </c>
      <c r="BC230" s="78" t="str">
        <f>REPLACE(INDEX(GroupVertices[Group],MATCH(Edges[[#This Row],[Vertex 2]],GroupVertices[Vertex],0)),1,1,"")</f>
        <v>3</v>
      </c>
      <c r="BD230" s="48"/>
      <c r="BE230" s="49"/>
      <c r="BF230" s="48"/>
      <c r="BG230" s="49"/>
      <c r="BH230" s="48"/>
      <c r="BI230" s="49"/>
      <c r="BJ230" s="48"/>
      <c r="BK230" s="49"/>
      <c r="BL230" s="48"/>
    </row>
    <row r="231" spans="1:64" ht="15">
      <c r="A231" s="64" t="s">
        <v>342</v>
      </c>
      <c r="B231" s="64" t="s">
        <v>449</v>
      </c>
      <c r="C231" s="65" t="s">
        <v>4411</v>
      </c>
      <c r="D231" s="66">
        <v>5.333333333333334</v>
      </c>
      <c r="E231" s="67" t="s">
        <v>136</v>
      </c>
      <c r="F231" s="68">
        <v>27.333333333333332</v>
      </c>
      <c r="G231" s="65"/>
      <c r="H231" s="69"/>
      <c r="I231" s="70"/>
      <c r="J231" s="70"/>
      <c r="K231" s="34" t="s">
        <v>65</v>
      </c>
      <c r="L231" s="77">
        <v>231</v>
      </c>
      <c r="M231" s="77"/>
      <c r="N231" s="72"/>
      <c r="O231" s="79" t="s">
        <v>504</v>
      </c>
      <c r="P231" s="81">
        <v>43740.25326388889</v>
      </c>
      <c r="Q231" s="79" t="s">
        <v>565</v>
      </c>
      <c r="R231" s="79"/>
      <c r="S231" s="79"/>
      <c r="T231" s="79"/>
      <c r="U231" s="79"/>
      <c r="V231" s="82" t="s">
        <v>869</v>
      </c>
      <c r="W231" s="81">
        <v>43740.25326388889</v>
      </c>
      <c r="X231" s="82" t="s">
        <v>1109</v>
      </c>
      <c r="Y231" s="79"/>
      <c r="Z231" s="79"/>
      <c r="AA231" s="85" t="s">
        <v>1416</v>
      </c>
      <c r="AB231" s="85" t="s">
        <v>1592</v>
      </c>
      <c r="AC231" s="79" t="b">
        <v>0</v>
      </c>
      <c r="AD231" s="79">
        <v>0</v>
      </c>
      <c r="AE231" s="85" t="s">
        <v>1602</v>
      </c>
      <c r="AF231" s="79" t="b">
        <v>0</v>
      </c>
      <c r="AG231" s="79" t="s">
        <v>1625</v>
      </c>
      <c r="AH231" s="79"/>
      <c r="AI231" s="85" t="s">
        <v>1603</v>
      </c>
      <c r="AJ231" s="79" t="b">
        <v>0</v>
      </c>
      <c r="AK231" s="79">
        <v>0</v>
      </c>
      <c r="AL231" s="85" t="s">
        <v>1603</v>
      </c>
      <c r="AM231" s="79" t="s">
        <v>1634</v>
      </c>
      <c r="AN231" s="79" t="b">
        <v>0</v>
      </c>
      <c r="AO231" s="85" t="s">
        <v>1592</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3</v>
      </c>
      <c r="BC231" s="78" t="str">
        <f>REPLACE(INDEX(GroupVertices[Group],MATCH(Edges[[#This Row],[Vertex 2]],GroupVertices[Vertex],0)),1,1,"")</f>
        <v>4</v>
      </c>
      <c r="BD231" s="48">
        <v>0</v>
      </c>
      <c r="BE231" s="49">
        <v>0</v>
      </c>
      <c r="BF231" s="48">
        <v>0</v>
      </c>
      <c r="BG231" s="49">
        <v>0</v>
      </c>
      <c r="BH231" s="48">
        <v>0</v>
      </c>
      <c r="BI231" s="49">
        <v>0</v>
      </c>
      <c r="BJ231" s="48">
        <v>27</v>
      </c>
      <c r="BK231" s="49">
        <v>100</v>
      </c>
      <c r="BL231" s="48">
        <v>27</v>
      </c>
    </row>
    <row r="232" spans="1:64" ht="15">
      <c r="A232" s="64" t="s">
        <v>342</v>
      </c>
      <c r="B232" s="64" t="s">
        <v>340</v>
      </c>
      <c r="C232" s="65" t="s">
        <v>4411</v>
      </c>
      <c r="D232" s="66">
        <v>5.333333333333334</v>
      </c>
      <c r="E232" s="67" t="s">
        <v>136</v>
      </c>
      <c r="F232" s="68">
        <v>27.333333333333332</v>
      </c>
      <c r="G232" s="65"/>
      <c r="H232" s="69"/>
      <c r="I232" s="70"/>
      <c r="J232" s="70"/>
      <c r="K232" s="34" t="s">
        <v>66</v>
      </c>
      <c r="L232" s="77">
        <v>232</v>
      </c>
      <c r="M232" s="77"/>
      <c r="N232" s="72"/>
      <c r="O232" s="79" t="s">
        <v>503</v>
      </c>
      <c r="P232" s="81">
        <v>43741.1352662037</v>
      </c>
      <c r="Q232" s="79" t="s">
        <v>566</v>
      </c>
      <c r="R232" s="79"/>
      <c r="S232" s="79"/>
      <c r="T232" s="79"/>
      <c r="U232" s="79"/>
      <c r="V232" s="82" t="s">
        <v>869</v>
      </c>
      <c r="W232" s="81">
        <v>43741.1352662037</v>
      </c>
      <c r="X232" s="82" t="s">
        <v>1110</v>
      </c>
      <c r="Y232" s="79"/>
      <c r="Z232" s="79"/>
      <c r="AA232" s="85" t="s">
        <v>1417</v>
      </c>
      <c r="AB232" s="85" t="s">
        <v>1593</v>
      </c>
      <c r="AC232" s="79" t="b">
        <v>0</v>
      </c>
      <c r="AD232" s="79">
        <v>0</v>
      </c>
      <c r="AE232" s="85" t="s">
        <v>1602</v>
      </c>
      <c r="AF232" s="79" t="b">
        <v>0</v>
      </c>
      <c r="AG232" s="79" t="s">
        <v>1625</v>
      </c>
      <c r="AH232" s="79"/>
      <c r="AI232" s="85" t="s">
        <v>1603</v>
      </c>
      <c r="AJ232" s="79" t="b">
        <v>0</v>
      </c>
      <c r="AK232" s="79">
        <v>0</v>
      </c>
      <c r="AL232" s="85" t="s">
        <v>1603</v>
      </c>
      <c r="AM232" s="79" t="s">
        <v>1634</v>
      </c>
      <c r="AN232" s="79" t="b">
        <v>0</v>
      </c>
      <c r="AO232" s="85" t="s">
        <v>1593</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342</v>
      </c>
      <c r="B233" s="64" t="s">
        <v>449</v>
      </c>
      <c r="C233" s="65" t="s">
        <v>4411</v>
      </c>
      <c r="D233" s="66">
        <v>5.333333333333334</v>
      </c>
      <c r="E233" s="67" t="s">
        <v>136</v>
      </c>
      <c r="F233" s="68">
        <v>27.333333333333332</v>
      </c>
      <c r="G233" s="65"/>
      <c r="H233" s="69"/>
      <c r="I233" s="70"/>
      <c r="J233" s="70"/>
      <c r="K233" s="34" t="s">
        <v>65</v>
      </c>
      <c r="L233" s="77">
        <v>233</v>
      </c>
      <c r="M233" s="77"/>
      <c r="N233" s="72"/>
      <c r="O233" s="79" t="s">
        <v>504</v>
      </c>
      <c r="P233" s="81">
        <v>43741.1352662037</v>
      </c>
      <c r="Q233" s="79" t="s">
        <v>566</v>
      </c>
      <c r="R233" s="79"/>
      <c r="S233" s="79"/>
      <c r="T233" s="79"/>
      <c r="U233" s="79"/>
      <c r="V233" s="82" t="s">
        <v>869</v>
      </c>
      <c r="W233" s="81">
        <v>43741.1352662037</v>
      </c>
      <c r="X233" s="82" t="s">
        <v>1110</v>
      </c>
      <c r="Y233" s="79"/>
      <c r="Z233" s="79"/>
      <c r="AA233" s="85" t="s">
        <v>1417</v>
      </c>
      <c r="AB233" s="85" t="s">
        <v>1593</v>
      </c>
      <c r="AC233" s="79" t="b">
        <v>0</v>
      </c>
      <c r="AD233" s="79">
        <v>0</v>
      </c>
      <c r="AE233" s="85" t="s">
        <v>1602</v>
      </c>
      <c r="AF233" s="79" t="b">
        <v>0</v>
      </c>
      <c r="AG233" s="79" t="s">
        <v>1625</v>
      </c>
      <c r="AH233" s="79"/>
      <c r="AI233" s="85" t="s">
        <v>1603</v>
      </c>
      <c r="AJ233" s="79" t="b">
        <v>0</v>
      </c>
      <c r="AK233" s="79">
        <v>0</v>
      </c>
      <c r="AL233" s="85" t="s">
        <v>1603</v>
      </c>
      <c r="AM233" s="79" t="s">
        <v>1634</v>
      </c>
      <c r="AN233" s="79" t="b">
        <v>0</v>
      </c>
      <c r="AO233" s="85" t="s">
        <v>1593</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3</v>
      </c>
      <c r="BC233" s="78" t="str">
        <f>REPLACE(INDEX(GroupVertices[Group],MATCH(Edges[[#This Row],[Vertex 2]],GroupVertices[Vertex],0)),1,1,"")</f>
        <v>4</v>
      </c>
      <c r="BD233" s="48">
        <v>0</v>
      </c>
      <c r="BE233" s="49">
        <v>0</v>
      </c>
      <c r="BF233" s="48">
        <v>0</v>
      </c>
      <c r="BG233" s="49">
        <v>0</v>
      </c>
      <c r="BH233" s="48">
        <v>0</v>
      </c>
      <c r="BI233" s="49">
        <v>0</v>
      </c>
      <c r="BJ233" s="48">
        <v>22</v>
      </c>
      <c r="BK233" s="49">
        <v>100</v>
      </c>
      <c r="BL233" s="48">
        <v>22</v>
      </c>
    </row>
    <row r="234" spans="1:64" ht="15">
      <c r="A234" s="64" t="s">
        <v>340</v>
      </c>
      <c r="B234" s="64" t="s">
        <v>342</v>
      </c>
      <c r="C234" s="65" t="s">
        <v>4412</v>
      </c>
      <c r="D234" s="66">
        <v>3</v>
      </c>
      <c r="E234" s="67" t="s">
        <v>132</v>
      </c>
      <c r="F234" s="68">
        <v>35</v>
      </c>
      <c r="G234" s="65"/>
      <c r="H234" s="69"/>
      <c r="I234" s="70"/>
      <c r="J234" s="70"/>
      <c r="K234" s="34" t="s">
        <v>66</v>
      </c>
      <c r="L234" s="77">
        <v>234</v>
      </c>
      <c r="M234" s="77"/>
      <c r="N234" s="72"/>
      <c r="O234" s="79" t="s">
        <v>503</v>
      </c>
      <c r="P234" s="81">
        <v>43741.08288194444</v>
      </c>
      <c r="Q234" s="79" t="s">
        <v>567</v>
      </c>
      <c r="R234" s="79"/>
      <c r="S234" s="79"/>
      <c r="T234" s="79"/>
      <c r="U234" s="79"/>
      <c r="V234" s="82" t="s">
        <v>867</v>
      </c>
      <c r="W234" s="81">
        <v>43741.08288194444</v>
      </c>
      <c r="X234" s="82" t="s">
        <v>1111</v>
      </c>
      <c r="Y234" s="79"/>
      <c r="Z234" s="79"/>
      <c r="AA234" s="85" t="s">
        <v>1418</v>
      </c>
      <c r="AB234" s="85" t="s">
        <v>1593</v>
      </c>
      <c r="AC234" s="79" t="b">
        <v>0</v>
      </c>
      <c r="AD234" s="79">
        <v>0</v>
      </c>
      <c r="AE234" s="85" t="s">
        <v>1602</v>
      </c>
      <c r="AF234" s="79" t="b">
        <v>0</v>
      </c>
      <c r="AG234" s="79" t="s">
        <v>1625</v>
      </c>
      <c r="AH234" s="79"/>
      <c r="AI234" s="85" t="s">
        <v>1603</v>
      </c>
      <c r="AJ234" s="79" t="b">
        <v>0</v>
      </c>
      <c r="AK234" s="79">
        <v>0</v>
      </c>
      <c r="AL234" s="85" t="s">
        <v>1603</v>
      </c>
      <c r="AM234" s="79" t="s">
        <v>1635</v>
      </c>
      <c r="AN234" s="79" t="b">
        <v>0</v>
      </c>
      <c r="AO234" s="85" t="s">
        <v>1593</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3</v>
      </c>
      <c r="BD234" s="48">
        <v>0</v>
      </c>
      <c r="BE234" s="49">
        <v>0</v>
      </c>
      <c r="BF234" s="48">
        <v>0</v>
      </c>
      <c r="BG234" s="49">
        <v>0</v>
      </c>
      <c r="BH234" s="48">
        <v>0</v>
      </c>
      <c r="BI234" s="49">
        <v>0</v>
      </c>
      <c r="BJ234" s="48">
        <v>3</v>
      </c>
      <c r="BK234" s="49">
        <v>100</v>
      </c>
      <c r="BL234" s="48">
        <v>3</v>
      </c>
    </row>
    <row r="235" spans="1:64" ht="15">
      <c r="A235" s="64" t="s">
        <v>343</v>
      </c>
      <c r="B235" s="64" t="s">
        <v>389</v>
      </c>
      <c r="C235" s="65" t="s">
        <v>4412</v>
      </c>
      <c r="D235" s="66">
        <v>3</v>
      </c>
      <c r="E235" s="67" t="s">
        <v>132</v>
      </c>
      <c r="F235" s="68">
        <v>35</v>
      </c>
      <c r="G235" s="65"/>
      <c r="H235" s="69"/>
      <c r="I235" s="70"/>
      <c r="J235" s="70"/>
      <c r="K235" s="34" t="s">
        <v>65</v>
      </c>
      <c r="L235" s="77">
        <v>235</v>
      </c>
      <c r="M235" s="77"/>
      <c r="N235" s="72"/>
      <c r="O235" s="79" t="s">
        <v>503</v>
      </c>
      <c r="P235" s="81">
        <v>43741.621099537035</v>
      </c>
      <c r="Q235" s="79" t="s">
        <v>568</v>
      </c>
      <c r="R235" s="79"/>
      <c r="S235" s="79"/>
      <c r="T235" s="79"/>
      <c r="U235" s="79"/>
      <c r="V235" s="82" t="s">
        <v>870</v>
      </c>
      <c r="W235" s="81">
        <v>43741.621099537035</v>
      </c>
      <c r="X235" s="82" t="s">
        <v>1112</v>
      </c>
      <c r="Y235" s="79"/>
      <c r="Z235" s="79"/>
      <c r="AA235" s="85" t="s">
        <v>1419</v>
      </c>
      <c r="AB235" s="79"/>
      <c r="AC235" s="79" t="b">
        <v>0</v>
      </c>
      <c r="AD235" s="79">
        <v>0</v>
      </c>
      <c r="AE235" s="85" t="s">
        <v>1603</v>
      </c>
      <c r="AF235" s="79" t="b">
        <v>0</v>
      </c>
      <c r="AG235" s="79" t="s">
        <v>1625</v>
      </c>
      <c r="AH235" s="79"/>
      <c r="AI235" s="85" t="s">
        <v>1603</v>
      </c>
      <c r="AJ235" s="79" t="b">
        <v>0</v>
      </c>
      <c r="AK235" s="79">
        <v>4</v>
      </c>
      <c r="AL235" s="85" t="s">
        <v>1510</v>
      </c>
      <c r="AM235" s="79" t="s">
        <v>1634</v>
      </c>
      <c r="AN235" s="79" t="b">
        <v>0</v>
      </c>
      <c r="AO235" s="85" t="s">
        <v>1510</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v>0</v>
      </c>
      <c r="BE235" s="49">
        <v>0</v>
      </c>
      <c r="BF235" s="48">
        <v>0</v>
      </c>
      <c r="BG235" s="49">
        <v>0</v>
      </c>
      <c r="BH235" s="48">
        <v>0</v>
      </c>
      <c r="BI235" s="49">
        <v>0</v>
      </c>
      <c r="BJ235" s="48">
        <v>24</v>
      </c>
      <c r="BK235" s="49">
        <v>100</v>
      </c>
      <c r="BL235" s="48">
        <v>24</v>
      </c>
    </row>
    <row r="236" spans="1:64" ht="15">
      <c r="A236" s="64" t="s">
        <v>344</v>
      </c>
      <c r="B236" s="64" t="s">
        <v>389</v>
      </c>
      <c r="C236" s="65" t="s">
        <v>4412</v>
      </c>
      <c r="D236" s="66">
        <v>3</v>
      </c>
      <c r="E236" s="67" t="s">
        <v>132</v>
      </c>
      <c r="F236" s="68">
        <v>35</v>
      </c>
      <c r="G236" s="65"/>
      <c r="H236" s="69"/>
      <c r="I236" s="70"/>
      <c r="J236" s="70"/>
      <c r="K236" s="34" t="s">
        <v>65</v>
      </c>
      <c r="L236" s="77">
        <v>236</v>
      </c>
      <c r="M236" s="77"/>
      <c r="N236" s="72"/>
      <c r="O236" s="79" t="s">
        <v>503</v>
      </c>
      <c r="P236" s="81">
        <v>43741.631006944444</v>
      </c>
      <c r="Q236" s="79" t="s">
        <v>568</v>
      </c>
      <c r="R236" s="79"/>
      <c r="S236" s="79"/>
      <c r="T236" s="79"/>
      <c r="U236" s="79"/>
      <c r="V236" s="82" t="s">
        <v>871</v>
      </c>
      <c r="W236" s="81">
        <v>43741.631006944444</v>
      </c>
      <c r="X236" s="82" t="s">
        <v>1113</v>
      </c>
      <c r="Y236" s="79"/>
      <c r="Z236" s="79"/>
      <c r="AA236" s="85" t="s">
        <v>1420</v>
      </c>
      <c r="AB236" s="79"/>
      <c r="AC236" s="79" t="b">
        <v>0</v>
      </c>
      <c r="AD236" s="79">
        <v>0</v>
      </c>
      <c r="AE236" s="85" t="s">
        <v>1603</v>
      </c>
      <c r="AF236" s="79" t="b">
        <v>0</v>
      </c>
      <c r="AG236" s="79" t="s">
        <v>1625</v>
      </c>
      <c r="AH236" s="79"/>
      <c r="AI236" s="85" t="s">
        <v>1603</v>
      </c>
      <c r="AJ236" s="79" t="b">
        <v>0</v>
      </c>
      <c r="AK236" s="79">
        <v>4</v>
      </c>
      <c r="AL236" s="85" t="s">
        <v>1510</v>
      </c>
      <c r="AM236" s="79" t="s">
        <v>1644</v>
      </c>
      <c r="AN236" s="79" t="b">
        <v>0</v>
      </c>
      <c r="AO236" s="85" t="s">
        <v>1510</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24</v>
      </c>
      <c r="BK236" s="49">
        <v>100</v>
      </c>
      <c r="BL236" s="48">
        <v>24</v>
      </c>
    </row>
    <row r="237" spans="1:64" ht="15">
      <c r="A237" s="64" t="s">
        <v>345</v>
      </c>
      <c r="B237" s="64" t="s">
        <v>466</v>
      </c>
      <c r="C237" s="65" t="s">
        <v>4412</v>
      </c>
      <c r="D237" s="66">
        <v>3</v>
      </c>
      <c r="E237" s="67" t="s">
        <v>132</v>
      </c>
      <c r="F237" s="68">
        <v>35</v>
      </c>
      <c r="G237" s="65"/>
      <c r="H237" s="69"/>
      <c r="I237" s="70"/>
      <c r="J237" s="70"/>
      <c r="K237" s="34" t="s">
        <v>65</v>
      </c>
      <c r="L237" s="77">
        <v>237</v>
      </c>
      <c r="M237" s="77"/>
      <c r="N237" s="72"/>
      <c r="O237" s="79" t="s">
        <v>503</v>
      </c>
      <c r="P237" s="81">
        <v>43741.8783912037</v>
      </c>
      <c r="Q237" s="79" t="s">
        <v>569</v>
      </c>
      <c r="R237" s="79"/>
      <c r="S237" s="79"/>
      <c r="T237" s="79"/>
      <c r="U237" s="79"/>
      <c r="V237" s="82" t="s">
        <v>872</v>
      </c>
      <c r="W237" s="81">
        <v>43741.8783912037</v>
      </c>
      <c r="X237" s="82" t="s">
        <v>1114</v>
      </c>
      <c r="Y237" s="79"/>
      <c r="Z237" s="79"/>
      <c r="AA237" s="85" t="s">
        <v>1421</v>
      </c>
      <c r="AB237" s="79"/>
      <c r="AC237" s="79" t="b">
        <v>0</v>
      </c>
      <c r="AD237" s="79">
        <v>14</v>
      </c>
      <c r="AE237" s="85" t="s">
        <v>1603</v>
      </c>
      <c r="AF237" s="79" t="b">
        <v>0</v>
      </c>
      <c r="AG237" s="79" t="s">
        <v>1625</v>
      </c>
      <c r="AH237" s="79"/>
      <c r="AI237" s="85" t="s">
        <v>1603</v>
      </c>
      <c r="AJ237" s="79" t="b">
        <v>0</v>
      </c>
      <c r="AK237" s="79">
        <v>1</v>
      </c>
      <c r="AL237" s="85" t="s">
        <v>1603</v>
      </c>
      <c r="AM237" s="79" t="s">
        <v>1635</v>
      </c>
      <c r="AN237" s="79" t="b">
        <v>0</v>
      </c>
      <c r="AO237" s="85" t="s">
        <v>1421</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5</v>
      </c>
      <c r="BC237" s="78" t="str">
        <f>REPLACE(INDEX(GroupVertices[Group],MATCH(Edges[[#This Row],[Vertex 2]],GroupVertices[Vertex],0)),1,1,"")</f>
        <v>5</v>
      </c>
      <c r="BD237" s="48"/>
      <c r="BE237" s="49"/>
      <c r="BF237" s="48"/>
      <c r="BG237" s="49"/>
      <c r="BH237" s="48"/>
      <c r="BI237" s="49"/>
      <c r="BJ237" s="48"/>
      <c r="BK237" s="49"/>
      <c r="BL237" s="48"/>
    </row>
    <row r="238" spans="1:64" ht="15">
      <c r="A238" s="64" t="s">
        <v>345</v>
      </c>
      <c r="B238" s="64" t="s">
        <v>467</v>
      </c>
      <c r="C238" s="65" t="s">
        <v>4412</v>
      </c>
      <c r="D238" s="66">
        <v>3</v>
      </c>
      <c r="E238" s="67" t="s">
        <v>132</v>
      </c>
      <c r="F238" s="68">
        <v>35</v>
      </c>
      <c r="G238" s="65"/>
      <c r="H238" s="69"/>
      <c r="I238" s="70"/>
      <c r="J238" s="70"/>
      <c r="K238" s="34" t="s">
        <v>65</v>
      </c>
      <c r="L238" s="77">
        <v>238</v>
      </c>
      <c r="M238" s="77"/>
      <c r="N238" s="72"/>
      <c r="O238" s="79" t="s">
        <v>503</v>
      </c>
      <c r="P238" s="81">
        <v>43741.8783912037</v>
      </c>
      <c r="Q238" s="79" t="s">
        <v>569</v>
      </c>
      <c r="R238" s="79"/>
      <c r="S238" s="79"/>
      <c r="T238" s="79"/>
      <c r="U238" s="79"/>
      <c r="V238" s="82" t="s">
        <v>872</v>
      </c>
      <c r="W238" s="81">
        <v>43741.8783912037</v>
      </c>
      <c r="X238" s="82" t="s">
        <v>1114</v>
      </c>
      <c r="Y238" s="79"/>
      <c r="Z238" s="79"/>
      <c r="AA238" s="85" t="s">
        <v>1421</v>
      </c>
      <c r="AB238" s="79"/>
      <c r="AC238" s="79" t="b">
        <v>0</v>
      </c>
      <c r="AD238" s="79">
        <v>14</v>
      </c>
      <c r="AE238" s="85" t="s">
        <v>1603</v>
      </c>
      <c r="AF238" s="79" t="b">
        <v>0</v>
      </c>
      <c r="AG238" s="79" t="s">
        <v>1625</v>
      </c>
      <c r="AH238" s="79"/>
      <c r="AI238" s="85" t="s">
        <v>1603</v>
      </c>
      <c r="AJ238" s="79" t="b">
        <v>0</v>
      </c>
      <c r="AK238" s="79">
        <v>1</v>
      </c>
      <c r="AL238" s="85" t="s">
        <v>1603</v>
      </c>
      <c r="AM238" s="79" t="s">
        <v>1635</v>
      </c>
      <c r="AN238" s="79" t="b">
        <v>0</v>
      </c>
      <c r="AO238" s="85" t="s">
        <v>1421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5</v>
      </c>
      <c r="BC238" s="78" t="str">
        <f>REPLACE(INDEX(GroupVertices[Group],MATCH(Edges[[#This Row],[Vertex 2]],GroupVertices[Vertex],0)),1,1,"")</f>
        <v>5</v>
      </c>
      <c r="BD238" s="48"/>
      <c r="BE238" s="49"/>
      <c r="BF238" s="48"/>
      <c r="BG238" s="49"/>
      <c r="BH238" s="48"/>
      <c r="BI238" s="49"/>
      <c r="BJ238" s="48"/>
      <c r="BK238" s="49"/>
      <c r="BL238" s="48"/>
    </row>
    <row r="239" spans="1:64" ht="15">
      <c r="A239" s="64" t="s">
        <v>346</v>
      </c>
      <c r="B239" s="64" t="s">
        <v>347</v>
      </c>
      <c r="C239" s="65" t="s">
        <v>4412</v>
      </c>
      <c r="D239" s="66">
        <v>3</v>
      </c>
      <c r="E239" s="67" t="s">
        <v>132</v>
      </c>
      <c r="F239" s="68">
        <v>35</v>
      </c>
      <c r="G239" s="65"/>
      <c r="H239" s="69"/>
      <c r="I239" s="70"/>
      <c r="J239" s="70"/>
      <c r="K239" s="34" t="s">
        <v>66</v>
      </c>
      <c r="L239" s="77">
        <v>239</v>
      </c>
      <c r="M239" s="77"/>
      <c r="N239" s="72"/>
      <c r="O239" s="79" t="s">
        <v>504</v>
      </c>
      <c r="P239" s="81">
        <v>43736.918761574074</v>
      </c>
      <c r="Q239" s="79" t="s">
        <v>570</v>
      </c>
      <c r="R239" s="79"/>
      <c r="S239" s="79"/>
      <c r="T239" s="79"/>
      <c r="U239" s="79"/>
      <c r="V239" s="82" t="s">
        <v>873</v>
      </c>
      <c r="W239" s="81">
        <v>43736.918761574074</v>
      </c>
      <c r="X239" s="82" t="s">
        <v>1115</v>
      </c>
      <c r="Y239" s="79"/>
      <c r="Z239" s="79"/>
      <c r="AA239" s="85" t="s">
        <v>1422</v>
      </c>
      <c r="AB239" s="85" t="s">
        <v>1423</v>
      </c>
      <c r="AC239" s="79" t="b">
        <v>0</v>
      </c>
      <c r="AD239" s="79">
        <v>2</v>
      </c>
      <c r="AE239" s="85" t="s">
        <v>1612</v>
      </c>
      <c r="AF239" s="79" t="b">
        <v>0</v>
      </c>
      <c r="AG239" s="79" t="s">
        <v>1625</v>
      </c>
      <c r="AH239" s="79"/>
      <c r="AI239" s="85" t="s">
        <v>1603</v>
      </c>
      <c r="AJ239" s="79" t="b">
        <v>0</v>
      </c>
      <c r="AK239" s="79">
        <v>0</v>
      </c>
      <c r="AL239" s="85" t="s">
        <v>1603</v>
      </c>
      <c r="AM239" s="79" t="s">
        <v>1634</v>
      </c>
      <c r="AN239" s="79" t="b">
        <v>0</v>
      </c>
      <c r="AO239" s="85" t="s">
        <v>1423</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4</v>
      </c>
      <c r="BC239" s="78" t="str">
        <f>REPLACE(INDEX(GroupVertices[Group],MATCH(Edges[[#This Row],[Vertex 2]],GroupVertices[Vertex],0)),1,1,"")</f>
        <v>4</v>
      </c>
      <c r="BD239" s="48"/>
      <c r="BE239" s="49"/>
      <c r="BF239" s="48"/>
      <c r="BG239" s="49"/>
      <c r="BH239" s="48"/>
      <c r="BI239" s="49"/>
      <c r="BJ239" s="48"/>
      <c r="BK239" s="49"/>
      <c r="BL239" s="48"/>
    </row>
    <row r="240" spans="1:64" ht="15">
      <c r="A240" s="64" t="s">
        <v>347</v>
      </c>
      <c r="B240" s="64" t="s">
        <v>340</v>
      </c>
      <c r="C240" s="65" t="s">
        <v>4411</v>
      </c>
      <c r="D240" s="66">
        <v>5.333333333333334</v>
      </c>
      <c r="E240" s="67" t="s">
        <v>136</v>
      </c>
      <c r="F240" s="68">
        <v>27.333333333333332</v>
      </c>
      <c r="G240" s="65"/>
      <c r="H240" s="69"/>
      <c r="I240" s="70"/>
      <c r="J240" s="70"/>
      <c r="K240" s="34" t="s">
        <v>65</v>
      </c>
      <c r="L240" s="77">
        <v>240</v>
      </c>
      <c r="M240" s="77"/>
      <c r="N240" s="72"/>
      <c r="O240" s="79" t="s">
        <v>503</v>
      </c>
      <c r="P240" s="81">
        <v>43735.67769675926</v>
      </c>
      <c r="Q240" s="79" t="s">
        <v>571</v>
      </c>
      <c r="R240" s="82" t="s">
        <v>675</v>
      </c>
      <c r="S240" s="79" t="s">
        <v>704</v>
      </c>
      <c r="T240" s="79"/>
      <c r="U240" s="82" t="s">
        <v>726</v>
      </c>
      <c r="V240" s="82" t="s">
        <v>726</v>
      </c>
      <c r="W240" s="81">
        <v>43735.67769675926</v>
      </c>
      <c r="X240" s="82" t="s">
        <v>1116</v>
      </c>
      <c r="Y240" s="79"/>
      <c r="Z240" s="79"/>
      <c r="AA240" s="85" t="s">
        <v>1423</v>
      </c>
      <c r="AB240" s="79"/>
      <c r="AC240" s="79" t="b">
        <v>0</v>
      </c>
      <c r="AD240" s="79">
        <v>7</v>
      </c>
      <c r="AE240" s="85" t="s">
        <v>1603</v>
      </c>
      <c r="AF240" s="79" t="b">
        <v>0</v>
      </c>
      <c r="AG240" s="79" t="s">
        <v>1625</v>
      </c>
      <c r="AH240" s="79"/>
      <c r="AI240" s="85" t="s">
        <v>1603</v>
      </c>
      <c r="AJ240" s="79" t="b">
        <v>0</v>
      </c>
      <c r="AK240" s="79">
        <v>2</v>
      </c>
      <c r="AL240" s="85" t="s">
        <v>1603</v>
      </c>
      <c r="AM240" s="79" t="s">
        <v>1634</v>
      </c>
      <c r="AN240" s="79" t="b">
        <v>0</v>
      </c>
      <c r="AO240" s="85" t="s">
        <v>1423</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4</v>
      </c>
      <c r="BC240" s="78" t="str">
        <f>REPLACE(INDEX(GroupVertices[Group],MATCH(Edges[[#This Row],[Vertex 2]],GroupVertices[Vertex],0)),1,1,"")</f>
        <v>3</v>
      </c>
      <c r="BD240" s="48"/>
      <c r="BE240" s="49"/>
      <c r="BF240" s="48"/>
      <c r="BG240" s="49"/>
      <c r="BH240" s="48"/>
      <c r="BI240" s="49"/>
      <c r="BJ240" s="48"/>
      <c r="BK240" s="49"/>
      <c r="BL240" s="48"/>
    </row>
    <row r="241" spans="1:64" ht="15">
      <c r="A241" s="64" t="s">
        <v>347</v>
      </c>
      <c r="B241" s="64" t="s">
        <v>449</v>
      </c>
      <c r="C241" s="65" t="s">
        <v>4411</v>
      </c>
      <c r="D241" s="66">
        <v>5.333333333333334</v>
      </c>
      <c r="E241" s="67" t="s">
        <v>136</v>
      </c>
      <c r="F241" s="68">
        <v>27.333333333333332</v>
      </c>
      <c r="G241" s="65"/>
      <c r="H241" s="69"/>
      <c r="I241" s="70"/>
      <c r="J241" s="70"/>
      <c r="K241" s="34" t="s">
        <v>65</v>
      </c>
      <c r="L241" s="77">
        <v>241</v>
      </c>
      <c r="M241" s="77"/>
      <c r="N241" s="72"/>
      <c r="O241" s="79" t="s">
        <v>503</v>
      </c>
      <c r="P241" s="81">
        <v>43735.67769675926</v>
      </c>
      <c r="Q241" s="79" t="s">
        <v>571</v>
      </c>
      <c r="R241" s="82" t="s">
        <v>675</v>
      </c>
      <c r="S241" s="79" t="s">
        <v>704</v>
      </c>
      <c r="T241" s="79"/>
      <c r="U241" s="82" t="s">
        <v>726</v>
      </c>
      <c r="V241" s="82" t="s">
        <v>726</v>
      </c>
      <c r="W241" s="81">
        <v>43735.67769675926</v>
      </c>
      <c r="X241" s="82" t="s">
        <v>1116</v>
      </c>
      <c r="Y241" s="79"/>
      <c r="Z241" s="79"/>
      <c r="AA241" s="85" t="s">
        <v>1423</v>
      </c>
      <c r="AB241" s="79"/>
      <c r="AC241" s="79" t="b">
        <v>0</v>
      </c>
      <c r="AD241" s="79">
        <v>7</v>
      </c>
      <c r="AE241" s="85" t="s">
        <v>1603</v>
      </c>
      <c r="AF241" s="79" t="b">
        <v>0</v>
      </c>
      <c r="AG241" s="79" t="s">
        <v>1625</v>
      </c>
      <c r="AH241" s="79"/>
      <c r="AI241" s="85" t="s">
        <v>1603</v>
      </c>
      <c r="AJ241" s="79" t="b">
        <v>0</v>
      </c>
      <c r="AK241" s="79">
        <v>2</v>
      </c>
      <c r="AL241" s="85" t="s">
        <v>1603</v>
      </c>
      <c r="AM241" s="79" t="s">
        <v>1634</v>
      </c>
      <c r="AN241" s="79" t="b">
        <v>0</v>
      </c>
      <c r="AO241" s="85" t="s">
        <v>1423</v>
      </c>
      <c r="AP241" s="79" t="s">
        <v>176</v>
      </c>
      <c r="AQ241" s="79">
        <v>0</v>
      </c>
      <c r="AR241" s="79">
        <v>0</v>
      </c>
      <c r="AS241" s="79"/>
      <c r="AT241" s="79"/>
      <c r="AU241" s="79"/>
      <c r="AV241" s="79"/>
      <c r="AW241" s="79"/>
      <c r="AX241" s="79"/>
      <c r="AY241" s="79"/>
      <c r="AZ241" s="79"/>
      <c r="BA241">
        <v>2</v>
      </c>
      <c r="BB241" s="78" t="str">
        <f>REPLACE(INDEX(GroupVertices[Group],MATCH(Edges[[#This Row],[Vertex 1]],GroupVertices[Vertex],0)),1,1,"")</f>
        <v>4</v>
      </c>
      <c r="BC241" s="78" t="str">
        <f>REPLACE(INDEX(GroupVertices[Group],MATCH(Edges[[#This Row],[Vertex 2]],GroupVertices[Vertex],0)),1,1,"")</f>
        <v>4</v>
      </c>
      <c r="BD241" s="48">
        <v>2</v>
      </c>
      <c r="BE241" s="49">
        <v>4.651162790697675</v>
      </c>
      <c r="BF241" s="48">
        <v>1</v>
      </c>
      <c r="BG241" s="49">
        <v>2.3255813953488373</v>
      </c>
      <c r="BH241" s="48">
        <v>0</v>
      </c>
      <c r="BI241" s="49">
        <v>0</v>
      </c>
      <c r="BJ241" s="48">
        <v>40</v>
      </c>
      <c r="BK241" s="49">
        <v>93.02325581395348</v>
      </c>
      <c r="BL241" s="48">
        <v>43</v>
      </c>
    </row>
    <row r="242" spans="1:64" ht="15">
      <c r="A242" s="64" t="s">
        <v>347</v>
      </c>
      <c r="B242" s="64" t="s">
        <v>340</v>
      </c>
      <c r="C242" s="65" t="s">
        <v>4411</v>
      </c>
      <c r="D242" s="66">
        <v>5.333333333333334</v>
      </c>
      <c r="E242" s="67" t="s">
        <v>136</v>
      </c>
      <c r="F242" s="68">
        <v>27.333333333333332</v>
      </c>
      <c r="G242" s="65"/>
      <c r="H242" s="69"/>
      <c r="I242" s="70"/>
      <c r="J242" s="70"/>
      <c r="K242" s="34" t="s">
        <v>65</v>
      </c>
      <c r="L242" s="77">
        <v>242</v>
      </c>
      <c r="M242" s="77"/>
      <c r="N242" s="72"/>
      <c r="O242" s="79" t="s">
        <v>503</v>
      </c>
      <c r="P242" s="81">
        <v>43736.92105324074</v>
      </c>
      <c r="Q242" s="79" t="s">
        <v>572</v>
      </c>
      <c r="R242" s="79"/>
      <c r="S242" s="79"/>
      <c r="T242" s="79"/>
      <c r="U242" s="79"/>
      <c r="V242" s="82" t="s">
        <v>874</v>
      </c>
      <c r="W242" s="81">
        <v>43736.92105324074</v>
      </c>
      <c r="X242" s="82" t="s">
        <v>1117</v>
      </c>
      <c r="Y242" s="79"/>
      <c r="Z242" s="79"/>
      <c r="AA242" s="85" t="s">
        <v>1424</v>
      </c>
      <c r="AB242" s="85" t="s">
        <v>1422</v>
      </c>
      <c r="AC242" s="79" t="b">
        <v>0</v>
      </c>
      <c r="AD242" s="79">
        <v>1</v>
      </c>
      <c r="AE242" s="85" t="s">
        <v>1613</v>
      </c>
      <c r="AF242" s="79" t="b">
        <v>0</v>
      </c>
      <c r="AG242" s="79" t="s">
        <v>1625</v>
      </c>
      <c r="AH242" s="79"/>
      <c r="AI242" s="85" t="s">
        <v>1603</v>
      </c>
      <c r="AJ242" s="79" t="b">
        <v>0</v>
      </c>
      <c r="AK242" s="79">
        <v>0</v>
      </c>
      <c r="AL242" s="85" t="s">
        <v>1603</v>
      </c>
      <c r="AM242" s="79" t="s">
        <v>1634</v>
      </c>
      <c r="AN242" s="79" t="b">
        <v>0</v>
      </c>
      <c r="AO242" s="85" t="s">
        <v>1422</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4</v>
      </c>
      <c r="BC242" s="78" t="str">
        <f>REPLACE(INDEX(GroupVertices[Group],MATCH(Edges[[#This Row],[Vertex 2]],GroupVertices[Vertex],0)),1,1,"")</f>
        <v>3</v>
      </c>
      <c r="BD242" s="48"/>
      <c r="BE242" s="49"/>
      <c r="BF242" s="48"/>
      <c r="BG242" s="49"/>
      <c r="BH242" s="48"/>
      <c r="BI242" s="49"/>
      <c r="BJ242" s="48"/>
      <c r="BK242" s="49"/>
      <c r="BL242" s="48"/>
    </row>
    <row r="243" spans="1:64" ht="15">
      <c r="A243" s="64" t="s">
        <v>347</v>
      </c>
      <c r="B243" s="64" t="s">
        <v>449</v>
      </c>
      <c r="C243" s="65" t="s">
        <v>4411</v>
      </c>
      <c r="D243" s="66">
        <v>5.333333333333334</v>
      </c>
      <c r="E243" s="67" t="s">
        <v>136</v>
      </c>
      <c r="F243" s="68">
        <v>27.333333333333332</v>
      </c>
      <c r="G243" s="65"/>
      <c r="H243" s="69"/>
      <c r="I243" s="70"/>
      <c r="J243" s="70"/>
      <c r="K243" s="34" t="s">
        <v>65</v>
      </c>
      <c r="L243" s="77">
        <v>243</v>
      </c>
      <c r="M243" s="77"/>
      <c r="N243" s="72"/>
      <c r="O243" s="79" t="s">
        <v>503</v>
      </c>
      <c r="P243" s="81">
        <v>43736.92105324074</v>
      </c>
      <c r="Q243" s="79" t="s">
        <v>572</v>
      </c>
      <c r="R243" s="79"/>
      <c r="S243" s="79"/>
      <c r="T243" s="79"/>
      <c r="U243" s="79"/>
      <c r="V243" s="82" t="s">
        <v>874</v>
      </c>
      <c r="W243" s="81">
        <v>43736.92105324074</v>
      </c>
      <c r="X243" s="82" t="s">
        <v>1117</v>
      </c>
      <c r="Y243" s="79"/>
      <c r="Z243" s="79"/>
      <c r="AA243" s="85" t="s">
        <v>1424</v>
      </c>
      <c r="AB243" s="85" t="s">
        <v>1422</v>
      </c>
      <c r="AC243" s="79" t="b">
        <v>0</v>
      </c>
      <c r="AD243" s="79">
        <v>1</v>
      </c>
      <c r="AE243" s="85" t="s">
        <v>1613</v>
      </c>
      <c r="AF243" s="79" t="b">
        <v>0</v>
      </c>
      <c r="AG243" s="79" t="s">
        <v>1625</v>
      </c>
      <c r="AH243" s="79"/>
      <c r="AI243" s="85" t="s">
        <v>1603</v>
      </c>
      <c r="AJ243" s="79" t="b">
        <v>0</v>
      </c>
      <c r="AK243" s="79">
        <v>0</v>
      </c>
      <c r="AL243" s="85" t="s">
        <v>1603</v>
      </c>
      <c r="AM243" s="79" t="s">
        <v>1634</v>
      </c>
      <c r="AN243" s="79" t="b">
        <v>0</v>
      </c>
      <c r="AO243" s="85" t="s">
        <v>1422</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4</v>
      </c>
      <c r="BC243" s="78" t="str">
        <f>REPLACE(INDEX(GroupVertices[Group],MATCH(Edges[[#This Row],[Vertex 2]],GroupVertices[Vertex],0)),1,1,"")</f>
        <v>4</v>
      </c>
      <c r="BD243" s="48"/>
      <c r="BE243" s="49"/>
      <c r="BF243" s="48"/>
      <c r="BG243" s="49"/>
      <c r="BH243" s="48"/>
      <c r="BI243" s="49"/>
      <c r="BJ243" s="48"/>
      <c r="BK243" s="49"/>
      <c r="BL243" s="48"/>
    </row>
    <row r="244" spans="1:64" ht="15">
      <c r="A244" s="64" t="s">
        <v>347</v>
      </c>
      <c r="B244" s="64" t="s">
        <v>346</v>
      </c>
      <c r="C244" s="65" t="s">
        <v>4412</v>
      </c>
      <c r="D244" s="66">
        <v>3</v>
      </c>
      <c r="E244" s="67" t="s">
        <v>132</v>
      </c>
      <c r="F244" s="68">
        <v>35</v>
      </c>
      <c r="G244" s="65"/>
      <c r="H244" s="69"/>
      <c r="I244" s="70"/>
      <c r="J244" s="70"/>
      <c r="K244" s="34" t="s">
        <v>66</v>
      </c>
      <c r="L244" s="77">
        <v>244</v>
      </c>
      <c r="M244" s="77"/>
      <c r="N244" s="72"/>
      <c r="O244" s="79" t="s">
        <v>504</v>
      </c>
      <c r="P244" s="81">
        <v>43736.92105324074</v>
      </c>
      <c r="Q244" s="79" t="s">
        <v>572</v>
      </c>
      <c r="R244" s="79"/>
      <c r="S244" s="79"/>
      <c r="T244" s="79"/>
      <c r="U244" s="79"/>
      <c r="V244" s="82" t="s">
        <v>874</v>
      </c>
      <c r="W244" s="81">
        <v>43736.92105324074</v>
      </c>
      <c r="X244" s="82" t="s">
        <v>1117</v>
      </c>
      <c r="Y244" s="79"/>
      <c r="Z244" s="79"/>
      <c r="AA244" s="85" t="s">
        <v>1424</v>
      </c>
      <c r="AB244" s="85" t="s">
        <v>1422</v>
      </c>
      <c r="AC244" s="79" t="b">
        <v>0</v>
      </c>
      <c r="AD244" s="79">
        <v>1</v>
      </c>
      <c r="AE244" s="85" t="s">
        <v>1613</v>
      </c>
      <c r="AF244" s="79" t="b">
        <v>0</v>
      </c>
      <c r="AG244" s="79" t="s">
        <v>1625</v>
      </c>
      <c r="AH244" s="79"/>
      <c r="AI244" s="85" t="s">
        <v>1603</v>
      </c>
      <c r="AJ244" s="79" t="b">
        <v>0</v>
      </c>
      <c r="AK244" s="79">
        <v>0</v>
      </c>
      <c r="AL244" s="85" t="s">
        <v>1603</v>
      </c>
      <c r="AM244" s="79" t="s">
        <v>1634</v>
      </c>
      <c r="AN244" s="79" t="b">
        <v>0</v>
      </c>
      <c r="AO244" s="85" t="s">
        <v>1422</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4</v>
      </c>
      <c r="BC244" s="78" t="str">
        <f>REPLACE(INDEX(GroupVertices[Group],MATCH(Edges[[#This Row],[Vertex 2]],GroupVertices[Vertex],0)),1,1,"")</f>
        <v>4</v>
      </c>
      <c r="BD244" s="48">
        <v>1</v>
      </c>
      <c r="BE244" s="49">
        <v>14.285714285714286</v>
      </c>
      <c r="BF244" s="48">
        <v>0</v>
      </c>
      <c r="BG244" s="49">
        <v>0</v>
      </c>
      <c r="BH244" s="48">
        <v>0</v>
      </c>
      <c r="BI244" s="49">
        <v>0</v>
      </c>
      <c r="BJ244" s="48">
        <v>6</v>
      </c>
      <c r="BK244" s="49">
        <v>85.71428571428571</v>
      </c>
      <c r="BL244" s="48">
        <v>7</v>
      </c>
    </row>
    <row r="245" spans="1:64" ht="15">
      <c r="A245" s="64" t="s">
        <v>345</v>
      </c>
      <c r="B245" s="64" t="s">
        <v>347</v>
      </c>
      <c r="C245" s="65" t="s">
        <v>4412</v>
      </c>
      <c r="D245" s="66">
        <v>3</v>
      </c>
      <c r="E245" s="67" t="s">
        <v>132</v>
      </c>
      <c r="F245" s="68">
        <v>35</v>
      </c>
      <c r="G245" s="65"/>
      <c r="H245" s="69"/>
      <c r="I245" s="70"/>
      <c r="J245" s="70"/>
      <c r="K245" s="34" t="s">
        <v>65</v>
      </c>
      <c r="L245" s="77">
        <v>245</v>
      </c>
      <c r="M245" s="77"/>
      <c r="N245" s="72"/>
      <c r="O245" s="79" t="s">
        <v>503</v>
      </c>
      <c r="P245" s="81">
        <v>43741.8783912037</v>
      </c>
      <c r="Q245" s="79" t="s">
        <v>569</v>
      </c>
      <c r="R245" s="79"/>
      <c r="S245" s="79"/>
      <c r="T245" s="79"/>
      <c r="U245" s="79"/>
      <c r="V245" s="82" t="s">
        <v>872</v>
      </c>
      <c r="W245" s="81">
        <v>43741.8783912037</v>
      </c>
      <c r="X245" s="82" t="s">
        <v>1114</v>
      </c>
      <c r="Y245" s="79"/>
      <c r="Z245" s="79"/>
      <c r="AA245" s="85" t="s">
        <v>1421</v>
      </c>
      <c r="AB245" s="79"/>
      <c r="AC245" s="79" t="b">
        <v>0</v>
      </c>
      <c r="AD245" s="79">
        <v>14</v>
      </c>
      <c r="AE245" s="85" t="s">
        <v>1603</v>
      </c>
      <c r="AF245" s="79" t="b">
        <v>0</v>
      </c>
      <c r="AG245" s="79" t="s">
        <v>1625</v>
      </c>
      <c r="AH245" s="79"/>
      <c r="AI245" s="85" t="s">
        <v>1603</v>
      </c>
      <c r="AJ245" s="79" t="b">
        <v>0</v>
      </c>
      <c r="AK245" s="79">
        <v>1</v>
      </c>
      <c r="AL245" s="85" t="s">
        <v>1603</v>
      </c>
      <c r="AM245" s="79" t="s">
        <v>1635</v>
      </c>
      <c r="AN245" s="79" t="b">
        <v>0</v>
      </c>
      <c r="AO245" s="85" t="s">
        <v>1421</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5</v>
      </c>
      <c r="BC245" s="78" t="str">
        <f>REPLACE(INDEX(GroupVertices[Group],MATCH(Edges[[#This Row],[Vertex 2]],GroupVertices[Vertex],0)),1,1,"")</f>
        <v>4</v>
      </c>
      <c r="BD245" s="48"/>
      <c r="BE245" s="49"/>
      <c r="BF245" s="48"/>
      <c r="BG245" s="49"/>
      <c r="BH245" s="48"/>
      <c r="BI245" s="49"/>
      <c r="BJ245" s="48"/>
      <c r="BK245" s="49"/>
      <c r="BL245" s="48"/>
    </row>
    <row r="246" spans="1:64" ht="15">
      <c r="A246" s="64" t="s">
        <v>346</v>
      </c>
      <c r="B246" s="64" t="s">
        <v>340</v>
      </c>
      <c r="C246" s="65" t="s">
        <v>4412</v>
      </c>
      <c r="D246" s="66">
        <v>3</v>
      </c>
      <c r="E246" s="67" t="s">
        <v>132</v>
      </c>
      <c r="F246" s="68">
        <v>35</v>
      </c>
      <c r="G246" s="65"/>
      <c r="H246" s="69"/>
      <c r="I246" s="70"/>
      <c r="J246" s="70"/>
      <c r="K246" s="34" t="s">
        <v>65</v>
      </c>
      <c r="L246" s="77">
        <v>246</v>
      </c>
      <c r="M246" s="77"/>
      <c r="N246" s="72"/>
      <c r="O246" s="79" t="s">
        <v>503</v>
      </c>
      <c r="P246" s="81">
        <v>43736.918761574074</v>
      </c>
      <c r="Q246" s="79" t="s">
        <v>570</v>
      </c>
      <c r="R246" s="79"/>
      <c r="S246" s="79"/>
      <c r="T246" s="79"/>
      <c r="U246" s="79"/>
      <c r="V246" s="82" t="s">
        <v>873</v>
      </c>
      <c r="W246" s="81">
        <v>43736.918761574074</v>
      </c>
      <c r="X246" s="82" t="s">
        <v>1115</v>
      </c>
      <c r="Y246" s="79"/>
      <c r="Z246" s="79"/>
      <c r="AA246" s="85" t="s">
        <v>1422</v>
      </c>
      <c r="AB246" s="85" t="s">
        <v>1423</v>
      </c>
      <c r="AC246" s="79" t="b">
        <v>0</v>
      </c>
      <c r="AD246" s="79">
        <v>2</v>
      </c>
      <c r="AE246" s="85" t="s">
        <v>1612</v>
      </c>
      <c r="AF246" s="79" t="b">
        <v>0</v>
      </c>
      <c r="AG246" s="79" t="s">
        <v>1625</v>
      </c>
      <c r="AH246" s="79"/>
      <c r="AI246" s="85" t="s">
        <v>1603</v>
      </c>
      <c r="AJ246" s="79" t="b">
        <v>0</v>
      </c>
      <c r="AK246" s="79">
        <v>0</v>
      </c>
      <c r="AL246" s="85" t="s">
        <v>1603</v>
      </c>
      <c r="AM246" s="79" t="s">
        <v>1634</v>
      </c>
      <c r="AN246" s="79" t="b">
        <v>0</v>
      </c>
      <c r="AO246" s="85" t="s">
        <v>1423</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3</v>
      </c>
      <c r="BD246" s="48"/>
      <c r="BE246" s="49"/>
      <c r="BF246" s="48"/>
      <c r="BG246" s="49"/>
      <c r="BH246" s="48"/>
      <c r="BI246" s="49"/>
      <c r="BJ246" s="48"/>
      <c r="BK246" s="49"/>
      <c r="BL246" s="48"/>
    </row>
    <row r="247" spans="1:64" ht="15">
      <c r="A247" s="64" t="s">
        <v>346</v>
      </c>
      <c r="B247" s="64" t="s">
        <v>449</v>
      </c>
      <c r="C247" s="65" t="s">
        <v>4412</v>
      </c>
      <c r="D247" s="66">
        <v>3</v>
      </c>
      <c r="E247" s="67" t="s">
        <v>132</v>
      </c>
      <c r="F247" s="68">
        <v>35</v>
      </c>
      <c r="G247" s="65"/>
      <c r="H247" s="69"/>
      <c r="I247" s="70"/>
      <c r="J247" s="70"/>
      <c r="K247" s="34" t="s">
        <v>65</v>
      </c>
      <c r="L247" s="77">
        <v>247</v>
      </c>
      <c r="M247" s="77"/>
      <c r="N247" s="72"/>
      <c r="O247" s="79" t="s">
        <v>503</v>
      </c>
      <c r="P247" s="81">
        <v>43736.918761574074</v>
      </c>
      <c r="Q247" s="79" t="s">
        <v>570</v>
      </c>
      <c r="R247" s="79"/>
      <c r="S247" s="79"/>
      <c r="T247" s="79"/>
      <c r="U247" s="79"/>
      <c r="V247" s="82" t="s">
        <v>873</v>
      </c>
      <c r="W247" s="81">
        <v>43736.918761574074</v>
      </c>
      <c r="X247" s="82" t="s">
        <v>1115</v>
      </c>
      <c r="Y247" s="79"/>
      <c r="Z247" s="79"/>
      <c r="AA247" s="85" t="s">
        <v>1422</v>
      </c>
      <c r="AB247" s="85" t="s">
        <v>1423</v>
      </c>
      <c r="AC247" s="79" t="b">
        <v>0</v>
      </c>
      <c r="AD247" s="79">
        <v>2</v>
      </c>
      <c r="AE247" s="85" t="s">
        <v>1612</v>
      </c>
      <c r="AF247" s="79" t="b">
        <v>0</v>
      </c>
      <c r="AG247" s="79" t="s">
        <v>1625</v>
      </c>
      <c r="AH247" s="79"/>
      <c r="AI247" s="85" t="s">
        <v>1603</v>
      </c>
      <c r="AJ247" s="79" t="b">
        <v>0</v>
      </c>
      <c r="AK247" s="79">
        <v>0</v>
      </c>
      <c r="AL247" s="85" t="s">
        <v>1603</v>
      </c>
      <c r="AM247" s="79" t="s">
        <v>1634</v>
      </c>
      <c r="AN247" s="79" t="b">
        <v>0</v>
      </c>
      <c r="AO247" s="85" t="s">
        <v>1423</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v>0</v>
      </c>
      <c r="BE247" s="49">
        <v>0</v>
      </c>
      <c r="BF247" s="48">
        <v>0</v>
      </c>
      <c r="BG247" s="49">
        <v>0</v>
      </c>
      <c r="BH247" s="48">
        <v>0</v>
      </c>
      <c r="BI247" s="49">
        <v>0</v>
      </c>
      <c r="BJ247" s="48">
        <v>6</v>
      </c>
      <c r="BK247" s="49">
        <v>100</v>
      </c>
      <c r="BL247" s="48">
        <v>6</v>
      </c>
    </row>
    <row r="248" spans="1:64" ht="15">
      <c r="A248" s="64" t="s">
        <v>345</v>
      </c>
      <c r="B248" s="64" t="s">
        <v>346</v>
      </c>
      <c r="C248" s="65" t="s">
        <v>4412</v>
      </c>
      <c r="D248" s="66">
        <v>3</v>
      </c>
      <c r="E248" s="67" t="s">
        <v>132</v>
      </c>
      <c r="F248" s="68">
        <v>35</v>
      </c>
      <c r="G248" s="65"/>
      <c r="H248" s="69"/>
      <c r="I248" s="70"/>
      <c r="J248" s="70"/>
      <c r="K248" s="34" t="s">
        <v>65</v>
      </c>
      <c r="L248" s="77">
        <v>248</v>
      </c>
      <c r="M248" s="77"/>
      <c r="N248" s="72"/>
      <c r="O248" s="79" t="s">
        <v>503</v>
      </c>
      <c r="P248" s="81">
        <v>43741.8783912037</v>
      </c>
      <c r="Q248" s="79" t="s">
        <v>569</v>
      </c>
      <c r="R248" s="79"/>
      <c r="S248" s="79"/>
      <c r="T248" s="79"/>
      <c r="U248" s="79"/>
      <c r="V248" s="82" t="s">
        <v>872</v>
      </c>
      <c r="W248" s="81">
        <v>43741.8783912037</v>
      </c>
      <c r="X248" s="82" t="s">
        <v>1114</v>
      </c>
      <c r="Y248" s="79"/>
      <c r="Z248" s="79"/>
      <c r="AA248" s="85" t="s">
        <v>1421</v>
      </c>
      <c r="AB248" s="79"/>
      <c r="AC248" s="79" t="b">
        <v>0</v>
      </c>
      <c r="AD248" s="79">
        <v>14</v>
      </c>
      <c r="AE248" s="85" t="s">
        <v>1603</v>
      </c>
      <c r="AF248" s="79" t="b">
        <v>0</v>
      </c>
      <c r="AG248" s="79" t="s">
        <v>1625</v>
      </c>
      <c r="AH248" s="79"/>
      <c r="AI248" s="85" t="s">
        <v>1603</v>
      </c>
      <c r="AJ248" s="79" t="b">
        <v>0</v>
      </c>
      <c r="AK248" s="79">
        <v>1</v>
      </c>
      <c r="AL248" s="85" t="s">
        <v>1603</v>
      </c>
      <c r="AM248" s="79" t="s">
        <v>1635</v>
      </c>
      <c r="AN248" s="79" t="b">
        <v>0</v>
      </c>
      <c r="AO248" s="85" t="s">
        <v>1421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5</v>
      </c>
      <c r="BC248" s="78" t="str">
        <f>REPLACE(INDEX(GroupVertices[Group],MATCH(Edges[[#This Row],[Vertex 2]],GroupVertices[Vertex],0)),1,1,"")</f>
        <v>4</v>
      </c>
      <c r="BD248" s="48"/>
      <c r="BE248" s="49"/>
      <c r="BF248" s="48"/>
      <c r="BG248" s="49"/>
      <c r="BH248" s="48"/>
      <c r="BI248" s="49"/>
      <c r="BJ248" s="48"/>
      <c r="BK248" s="49"/>
      <c r="BL248" s="48"/>
    </row>
    <row r="249" spans="1:64" ht="15">
      <c r="A249" s="64" t="s">
        <v>348</v>
      </c>
      <c r="B249" s="64" t="s">
        <v>453</v>
      </c>
      <c r="C249" s="65" t="s">
        <v>4412</v>
      </c>
      <c r="D249" s="66">
        <v>3</v>
      </c>
      <c r="E249" s="67" t="s">
        <v>132</v>
      </c>
      <c r="F249" s="68">
        <v>35</v>
      </c>
      <c r="G249" s="65"/>
      <c r="H249" s="69"/>
      <c r="I249" s="70"/>
      <c r="J249" s="70"/>
      <c r="K249" s="34" t="s">
        <v>65</v>
      </c>
      <c r="L249" s="77">
        <v>249</v>
      </c>
      <c r="M249" s="77"/>
      <c r="N249" s="72"/>
      <c r="O249" s="79" t="s">
        <v>503</v>
      </c>
      <c r="P249" s="81">
        <v>43709.53711805555</v>
      </c>
      <c r="Q249" s="79" t="s">
        <v>573</v>
      </c>
      <c r="R249" s="79"/>
      <c r="S249" s="79"/>
      <c r="T249" s="79"/>
      <c r="U249" s="79"/>
      <c r="V249" s="82" t="s">
        <v>875</v>
      </c>
      <c r="W249" s="81">
        <v>43709.53711805555</v>
      </c>
      <c r="X249" s="82" t="s">
        <v>1118</v>
      </c>
      <c r="Y249" s="79"/>
      <c r="Z249" s="79"/>
      <c r="AA249" s="85" t="s">
        <v>1425</v>
      </c>
      <c r="AB249" s="85" t="s">
        <v>1484</v>
      </c>
      <c r="AC249" s="79" t="b">
        <v>0</v>
      </c>
      <c r="AD249" s="79">
        <v>1</v>
      </c>
      <c r="AE249" s="85" t="s">
        <v>1610</v>
      </c>
      <c r="AF249" s="79" t="b">
        <v>0</v>
      </c>
      <c r="AG249" s="79" t="s">
        <v>1625</v>
      </c>
      <c r="AH249" s="79"/>
      <c r="AI249" s="85" t="s">
        <v>1603</v>
      </c>
      <c r="AJ249" s="79" t="b">
        <v>0</v>
      </c>
      <c r="AK249" s="79">
        <v>0</v>
      </c>
      <c r="AL249" s="85" t="s">
        <v>1603</v>
      </c>
      <c r="AM249" s="79" t="s">
        <v>1634</v>
      </c>
      <c r="AN249" s="79" t="b">
        <v>0</v>
      </c>
      <c r="AO249" s="85" t="s">
        <v>1484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3</v>
      </c>
      <c r="BC249" s="78" t="str">
        <f>REPLACE(INDEX(GroupVertices[Group],MATCH(Edges[[#This Row],[Vertex 2]],GroupVertices[Vertex],0)),1,1,"")</f>
        <v>3</v>
      </c>
      <c r="BD249" s="48"/>
      <c r="BE249" s="49"/>
      <c r="BF249" s="48"/>
      <c r="BG249" s="49"/>
      <c r="BH249" s="48"/>
      <c r="BI249" s="49"/>
      <c r="BJ249" s="48"/>
      <c r="BK249" s="49"/>
      <c r="BL249" s="48"/>
    </row>
    <row r="250" spans="1:64" ht="15">
      <c r="A250" s="64" t="s">
        <v>348</v>
      </c>
      <c r="B250" s="64" t="s">
        <v>349</v>
      </c>
      <c r="C250" s="65" t="s">
        <v>4412</v>
      </c>
      <c r="D250" s="66">
        <v>3</v>
      </c>
      <c r="E250" s="67" t="s">
        <v>132</v>
      </c>
      <c r="F250" s="68">
        <v>35</v>
      </c>
      <c r="G250" s="65"/>
      <c r="H250" s="69"/>
      <c r="I250" s="70"/>
      <c r="J250" s="70"/>
      <c r="K250" s="34" t="s">
        <v>66</v>
      </c>
      <c r="L250" s="77">
        <v>250</v>
      </c>
      <c r="M250" s="77"/>
      <c r="N250" s="72"/>
      <c r="O250" s="79" t="s">
        <v>503</v>
      </c>
      <c r="P250" s="81">
        <v>43709.53711805555</v>
      </c>
      <c r="Q250" s="79" t="s">
        <v>573</v>
      </c>
      <c r="R250" s="79"/>
      <c r="S250" s="79"/>
      <c r="T250" s="79"/>
      <c r="U250" s="79"/>
      <c r="V250" s="82" t="s">
        <v>875</v>
      </c>
      <c r="W250" s="81">
        <v>43709.53711805555</v>
      </c>
      <c r="X250" s="82" t="s">
        <v>1118</v>
      </c>
      <c r="Y250" s="79"/>
      <c r="Z250" s="79"/>
      <c r="AA250" s="85" t="s">
        <v>1425</v>
      </c>
      <c r="AB250" s="85" t="s">
        <v>1484</v>
      </c>
      <c r="AC250" s="79" t="b">
        <v>0</v>
      </c>
      <c r="AD250" s="79">
        <v>1</v>
      </c>
      <c r="AE250" s="85" t="s">
        <v>1610</v>
      </c>
      <c r="AF250" s="79" t="b">
        <v>0</v>
      </c>
      <c r="AG250" s="79" t="s">
        <v>1625</v>
      </c>
      <c r="AH250" s="79"/>
      <c r="AI250" s="85" t="s">
        <v>1603</v>
      </c>
      <c r="AJ250" s="79" t="b">
        <v>0</v>
      </c>
      <c r="AK250" s="79">
        <v>0</v>
      </c>
      <c r="AL250" s="85" t="s">
        <v>1603</v>
      </c>
      <c r="AM250" s="79" t="s">
        <v>1634</v>
      </c>
      <c r="AN250" s="79" t="b">
        <v>0</v>
      </c>
      <c r="AO250" s="85" t="s">
        <v>1484</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c r="BE250" s="49"/>
      <c r="BF250" s="48"/>
      <c r="BG250" s="49"/>
      <c r="BH250" s="48"/>
      <c r="BI250" s="49"/>
      <c r="BJ250" s="48"/>
      <c r="BK250" s="49"/>
      <c r="BL250" s="48"/>
    </row>
    <row r="251" spans="1:64" ht="15">
      <c r="A251" s="64" t="s">
        <v>348</v>
      </c>
      <c r="B251" s="64" t="s">
        <v>449</v>
      </c>
      <c r="C251" s="65" t="s">
        <v>4412</v>
      </c>
      <c r="D251" s="66">
        <v>3</v>
      </c>
      <c r="E251" s="67" t="s">
        <v>132</v>
      </c>
      <c r="F251" s="68">
        <v>35</v>
      </c>
      <c r="G251" s="65"/>
      <c r="H251" s="69"/>
      <c r="I251" s="70"/>
      <c r="J251" s="70"/>
      <c r="K251" s="34" t="s">
        <v>65</v>
      </c>
      <c r="L251" s="77">
        <v>251</v>
      </c>
      <c r="M251" s="77"/>
      <c r="N251" s="72"/>
      <c r="O251" s="79" t="s">
        <v>503</v>
      </c>
      <c r="P251" s="81">
        <v>43709.53711805555</v>
      </c>
      <c r="Q251" s="79" t="s">
        <v>573</v>
      </c>
      <c r="R251" s="79"/>
      <c r="S251" s="79"/>
      <c r="T251" s="79"/>
      <c r="U251" s="79"/>
      <c r="V251" s="82" t="s">
        <v>875</v>
      </c>
      <c r="W251" s="81">
        <v>43709.53711805555</v>
      </c>
      <c r="X251" s="82" t="s">
        <v>1118</v>
      </c>
      <c r="Y251" s="79"/>
      <c r="Z251" s="79"/>
      <c r="AA251" s="85" t="s">
        <v>1425</v>
      </c>
      <c r="AB251" s="85" t="s">
        <v>1484</v>
      </c>
      <c r="AC251" s="79" t="b">
        <v>0</v>
      </c>
      <c r="AD251" s="79">
        <v>1</v>
      </c>
      <c r="AE251" s="85" t="s">
        <v>1610</v>
      </c>
      <c r="AF251" s="79" t="b">
        <v>0</v>
      </c>
      <c r="AG251" s="79" t="s">
        <v>1625</v>
      </c>
      <c r="AH251" s="79"/>
      <c r="AI251" s="85" t="s">
        <v>1603</v>
      </c>
      <c r="AJ251" s="79" t="b">
        <v>0</v>
      </c>
      <c r="AK251" s="79">
        <v>0</v>
      </c>
      <c r="AL251" s="85" t="s">
        <v>1603</v>
      </c>
      <c r="AM251" s="79" t="s">
        <v>1634</v>
      </c>
      <c r="AN251" s="79" t="b">
        <v>0</v>
      </c>
      <c r="AO251" s="85" t="s">
        <v>1484</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3</v>
      </c>
      <c r="BC251" s="78" t="str">
        <f>REPLACE(INDEX(GroupVertices[Group],MATCH(Edges[[#This Row],[Vertex 2]],GroupVertices[Vertex],0)),1,1,"")</f>
        <v>4</v>
      </c>
      <c r="BD251" s="48"/>
      <c r="BE251" s="49"/>
      <c r="BF251" s="48"/>
      <c r="BG251" s="49"/>
      <c r="BH251" s="48"/>
      <c r="BI251" s="49"/>
      <c r="BJ251" s="48"/>
      <c r="BK251" s="49"/>
      <c r="BL251" s="48"/>
    </row>
    <row r="252" spans="1:64" ht="15">
      <c r="A252" s="64" t="s">
        <v>348</v>
      </c>
      <c r="B252" s="64" t="s">
        <v>389</v>
      </c>
      <c r="C252" s="65" t="s">
        <v>4412</v>
      </c>
      <c r="D252" s="66">
        <v>3</v>
      </c>
      <c r="E252" s="67" t="s">
        <v>132</v>
      </c>
      <c r="F252" s="68">
        <v>35</v>
      </c>
      <c r="G252" s="65"/>
      <c r="H252" s="69"/>
      <c r="I252" s="70"/>
      <c r="J252" s="70"/>
      <c r="K252" s="34" t="s">
        <v>65</v>
      </c>
      <c r="L252" s="77">
        <v>252</v>
      </c>
      <c r="M252" s="77"/>
      <c r="N252" s="72"/>
      <c r="O252" s="79" t="s">
        <v>503</v>
      </c>
      <c r="P252" s="81">
        <v>43709.53711805555</v>
      </c>
      <c r="Q252" s="79" t="s">
        <v>573</v>
      </c>
      <c r="R252" s="79"/>
      <c r="S252" s="79"/>
      <c r="T252" s="79"/>
      <c r="U252" s="79"/>
      <c r="V252" s="82" t="s">
        <v>875</v>
      </c>
      <c r="W252" s="81">
        <v>43709.53711805555</v>
      </c>
      <c r="X252" s="82" t="s">
        <v>1118</v>
      </c>
      <c r="Y252" s="79"/>
      <c r="Z252" s="79"/>
      <c r="AA252" s="85" t="s">
        <v>1425</v>
      </c>
      <c r="AB252" s="85" t="s">
        <v>1484</v>
      </c>
      <c r="AC252" s="79" t="b">
        <v>0</v>
      </c>
      <c r="AD252" s="79">
        <v>1</v>
      </c>
      <c r="AE252" s="85" t="s">
        <v>1610</v>
      </c>
      <c r="AF252" s="79" t="b">
        <v>0</v>
      </c>
      <c r="AG252" s="79" t="s">
        <v>1625</v>
      </c>
      <c r="AH252" s="79"/>
      <c r="AI252" s="85" t="s">
        <v>1603</v>
      </c>
      <c r="AJ252" s="79" t="b">
        <v>0</v>
      </c>
      <c r="AK252" s="79">
        <v>0</v>
      </c>
      <c r="AL252" s="85" t="s">
        <v>1603</v>
      </c>
      <c r="AM252" s="79" t="s">
        <v>1634</v>
      </c>
      <c r="AN252" s="79" t="b">
        <v>0</v>
      </c>
      <c r="AO252" s="85" t="s">
        <v>1484</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3</v>
      </c>
      <c r="BC252" s="78" t="str">
        <f>REPLACE(INDEX(GroupVertices[Group],MATCH(Edges[[#This Row],[Vertex 2]],GroupVertices[Vertex],0)),1,1,"")</f>
        <v>3</v>
      </c>
      <c r="BD252" s="48"/>
      <c r="BE252" s="49"/>
      <c r="BF252" s="48"/>
      <c r="BG252" s="49"/>
      <c r="BH252" s="48"/>
      <c r="BI252" s="49"/>
      <c r="BJ252" s="48"/>
      <c r="BK252" s="49"/>
      <c r="BL252" s="48"/>
    </row>
    <row r="253" spans="1:64" ht="15">
      <c r="A253" s="64" t="s">
        <v>348</v>
      </c>
      <c r="B253" s="64" t="s">
        <v>340</v>
      </c>
      <c r="C253" s="65" t="s">
        <v>4412</v>
      </c>
      <c r="D253" s="66">
        <v>3</v>
      </c>
      <c r="E253" s="67" t="s">
        <v>132</v>
      </c>
      <c r="F253" s="68">
        <v>35</v>
      </c>
      <c r="G253" s="65"/>
      <c r="H253" s="69"/>
      <c r="I253" s="70"/>
      <c r="J253" s="70"/>
      <c r="K253" s="34" t="s">
        <v>65</v>
      </c>
      <c r="L253" s="77">
        <v>253</v>
      </c>
      <c r="M253" s="77"/>
      <c r="N253" s="72"/>
      <c r="O253" s="79" t="s">
        <v>504</v>
      </c>
      <c r="P253" s="81">
        <v>43709.53711805555</v>
      </c>
      <c r="Q253" s="79" t="s">
        <v>573</v>
      </c>
      <c r="R253" s="79"/>
      <c r="S253" s="79"/>
      <c r="T253" s="79"/>
      <c r="U253" s="79"/>
      <c r="V253" s="82" t="s">
        <v>875</v>
      </c>
      <c r="W253" s="81">
        <v>43709.53711805555</v>
      </c>
      <c r="X253" s="82" t="s">
        <v>1118</v>
      </c>
      <c r="Y253" s="79"/>
      <c r="Z253" s="79"/>
      <c r="AA253" s="85" t="s">
        <v>1425</v>
      </c>
      <c r="AB253" s="85" t="s">
        <v>1484</v>
      </c>
      <c r="AC253" s="79" t="b">
        <v>0</v>
      </c>
      <c r="AD253" s="79">
        <v>1</v>
      </c>
      <c r="AE253" s="85" t="s">
        <v>1610</v>
      </c>
      <c r="AF253" s="79" t="b">
        <v>0</v>
      </c>
      <c r="AG253" s="79" t="s">
        <v>1625</v>
      </c>
      <c r="AH253" s="79"/>
      <c r="AI253" s="85" t="s">
        <v>1603</v>
      </c>
      <c r="AJ253" s="79" t="b">
        <v>0</v>
      </c>
      <c r="AK253" s="79">
        <v>0</v>
      </c>
      <c r="AL253" s="85" t="s">
        <v>1603</v>
      </c>
      <c r="AM253" s="79" t="s">
        <v>1634</v>
      </c>
      <c r="AN253" s="79" t="b">
        <v>0</v>
      </c>
      <c r="AO253" s="85" t="s">
        <v>1484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3</v>
      </c>
      <c r="BC253" s="78" t="str">
        <f>REPLACE(INDEX(GroupVertices[Group],MATCH(Edges[[#This Row],[Vertex 2]],GroupVertices[Vertex],0)),1,1,"")</f>
        <v>3</v>
      </c>
      <c r="BD253" s="48">
        <v>1</v>
      </c>
      <c r="BE253" s="49">
        <v>8.333333333333334</v>
      </c>
      <c r="BF253" s="48">
        <v>0</v>
      </c>
      <c r="BG253" s="49">
        <v>0</v>
      </c>
      <c r="BH253" s="48">
        <v>0</v>
      </c>
      <c r="BI253" s="49">
        <v>0</v>
      </c>
      <c r="BJ253" s="48">
        <v>11</v>
      </c>
      <c r="BK253" s="49">
        <v>91.66666666666667</v>
      </c>
      <c r="BL253" s="48">
        <v>12</v>
      </c>
    </row>
    <row r="254" spans="1:64" ht="15">
      <c r="A254" s="64" t="s">
        <v>349</v>
      </c>
      <c r="B254" s="64" t="s">
        <v>348</v>
      </c>
      <c r="C254" s="65" t="s">
        <v>4411</v>
      </c>
      <c r="D254" s="66">
        <v>5.333333333333334</v>
      </c>
      <c r="E254" s="67" t="s">
        <v>136</v>
      </c>
      <c r="F254" s="68">
        <v>27.333333333333332</v>
      </c>
      <c r="G254" s="65"/>
      <c r="H254" s="69"/>
      <c r="I254" s="70"/>
      <c r="J254" s="70"/>
      <c r="K254" s="34" t="s">
        <v>66</v>
      </c>
      <c r="L254" s="77">
        <v>254</v>
      </c>
      <c r="M254" s="77"/>
      <c r="N254" s="72"/>
      <c r="O254" s="79" t="s">
        <v>504</v>
      </c>
      <c r="P254" s="81">
        <v>43709.62917824074</v>
      </c>
      <c r="Q254" s="79" t="s">
        <v>574</v>
      </c>
      <c r="R254" s="79"/>
      <c r="S254" s="79"/>
      <c r="T254" s="79"/>
      <c r="U254" s="79"/>
      <c r="V254" s="82" t="s">
        <v>876</v>
      </c>
      <c r="W254" s="81">
        <v>43709.62917824074</v>
      </c>
      <c r="X254" s="82" t="s">
        <v>1119</v>
      </c>
      <c r="Y254" s="79"/>
      <c r="Z254" s="79"/>
      <c r="AA254" s="85" t="s">
        <v>1426</v>
      </c>
      <c r="AB254" s="85" t="s">
        <v>1425</v>
      </c>
      <c r="AC254" s="79" t="b">
        <v>0</v>
      </c>
      <c r="AD254" s="79">
        <v>0</v>
      </c>
      <c r="AE254" s="85" t="s">
        <v>1614</v>
      </c>
      <c r="AF254" s="79" t="b">
        <v>0</v>
      </c>
      <c r="AG254" s="79" t="s">
        <v>1625</v>
      </c>
      <c r="AH254" s="79"/>
      <c r="AI254" s="85" t="s">
        <v>1603</v>
      </c>
      <c r="AJ254" s="79" t="b">
        <v>0</v>
      </c>
      <c r="AK254" s="79">
        <v>0</v>
      </c>
      <c r="AL254" s="85" t="s">
        <v>1603</v>
      </c>
      <c r="AM254" s="79" t="s">
        <v>1635</v>
      </c>
      <c r="AN254" s="79" t="b">
        <v>0</v>
      </c>
      <c r="AO254" s="85" t="s">
        <v>1425</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3</v>
      </c>
      <c r="BC254" s="78" t="str">
        <f>REPLACE(INDEX(GroupVertices[Group],MATCH(Edges[[#This Row],[Vertex 2]],GroupVertices[Vertex],0)),1,1,"")</f>
        <v>3</v>
      </c>
      <c r="BD254" s="48">
        <v>0</v>
      </c>
      <c r="BE254" s="49">
        <v>0</v>
      </c>
      <c r="BF254" s="48">
        <v>0</v>
      </c>
      <c r="BG254" s="49">
        <v>0</v>
      </c>
      <c r="BH254" s="48">
        <v>0</v>
      </c>
      <c r="BI254" s="49">
        <v>0</v>
      </c>
      <c r="BJ254" s="48">
        <v>24</v>
      </c>
      <c r="BK254" s="49">
        <v>100</v>
      </c>
      <c r="BL254" s="48">
        <v>24</v>
      </c>
    </row>
    <row r="255" spans="1:64" ht="15">
      <c r="A255" s="64" t="s">
        <v>349</v>
      </c>
      <c r="B255" s="64" t="s">
        <v>348</v>
      </c>
      <c r="C255" s="65" t="s">
        <v>4411</v>
      </c>
      <c r="D255" s="66">
        <v>5.333333333333334</v>
      </c>
      <c r="E255" s="67" t="s">
        <v>136</v>
      </c>
      <c r="F255" s="68">
        <v>27.333333333333332</v>
      </c>
      <c r="G255" s="65"/>
      <c r="H255" s="69"/>
      <c r="I255" s="70"/>
      <c r="J255" s="70"/>
      <c r="K255" s="34" t="s">
        <v>66</v>
      </c>
      <c r="L255" s="77">
        <v>255</v>
      </c>
      <c r="M255" s="77"/>
      <c r="N255" s="72"/>
      <c r="O255" s="79" t="s">
        <v>504</v>
      </c>
      <c r="P255" s="81">
        <v>43712.750706018516</v>
      </c>
      <c r="Q255" s="79" t="s">
        <v>575</v>
      </c>
      <c r="R255" s="79"/>
      <c r="S255" s="79"/>
      <c r="T255" s="79"/>
      <c r="U255" s="79"/>
      <c r="V255" s="82" t="s">
        <v>876</v>
      </c>
      <c r="W255" s="81">
        <v>43712.750706018516</v>
      </c>
      <c r="X255" s="82" t="s">
        <v>1120</v>
      </c>
      <c r="Y255" s="79"/>
      <c r="Z255" s="79"/>
      <c r="AA255" s="85" t="s">
        <v>1427</v>
      </c>
      <c r="AB255" s="85" t="s">
        <v>1425</v>
      </c>
      <c r="AC255" s="79" t="b">
        <v>0</v>
      </c>
      <c r="AD255" s="79">
        <v>0</v>
      </c>
      <c r="AE255" s="85" t="s">
        <v>1614</v>
      </c>
      <c r="AF255" s="79" t="b">
        <v>0</v>
      </c>
      <c r="AG255" s="79" t="s">
        <v>1625</v>
      </c>
      <c r="AH255" s="79"/>
      <c r="AI255" s="85" t="s">
        <v>1603</v>
      </c>
      <c r="AJ255" s="79" t="b">
        <v>0</v>
      </c>
      <c r="AK255" s="79">
        <v>0</v>
      </c>
      <c r="AL255" s="85" t="s">
        <v>1603</v>
      </c>
      <c r="AM255" s="79" t="s">
        <v>1635</v>
      </c>
      <c r="AN255" s="79" t="b">
        <v>0</v>
      </c>
      <c r="AO255" s="85" t="s">
        <v>1425</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3</v>
      </c>
      <c r="BC255" s="78" t="str">
        <f>REPLACE(INDEX(GroupVertices[Group],MATCH(Edges[[#This Row],[Vertex 2]],GroupVertices[Vertex],0)),1,1,"")</f>
        <v>3</v>
      </c>
      <c r="BD255" s="48">
        <v>0</v>
      </c>
      <c r="BE255" s="49">
        <v>0</v>
      </c>
      <c r="BF255" s="48">
        <v>0</v>
      </c>
      <c r="BG255" s="49">
        <v>0</v>
      </c>
      <c r="BH255" s="48">
        <v>0</v>
      </c>
      <c r="BI255" s="49">
        <v>0</v>
      </c>
      <c r="BJ255" s="48">
        <v>8</v>
      </c>
      <c r="BK255" s="49">
        <v>100</v>
      </c>
      <c r="BL255" s="48">
        <v>8</v>
      </c>
    </row>
    <row r="256" spans="1:64" ht="15">
      <c r="A256" s="64" t="s">
        <v>350</v>
      </c>
      <c r="B256" s="64" t="s">
        <v>468</v>
      </c>
      <c r="C256" s="65" t="s">
        <v>4412</v>
      </c>
      <c r="D256" s="66">
        <v>3</v>
      </c>
      <c r="E256" s="67" t="s">
        <v>132</v>
      </c>
      <c r="F256" s="68">
        <v>35</v>
      </c>
      <c r="G256" s="65"/>
      <c r="H256" s="69"/>
      <c r="I256" s="70"/>
      <c r="J256" s="70"/>
      <c r="K256" s="34" t="s">
        <v>65</v>
      </c>
      <c r="L256" s="77">
        <v>256</v>
      </c>
      <c r="M256" s="77"/>
      <c r="N256" s="72"/>
      <c r="O256" s="79" t="s">
        <v>503</v>
      </c>
      <c r="P256" s="81">
        <v>43721.18746527778</v>
      </c>
      <c r="Q256" s="79" t="s">
        <v>576</v>
      </c>
      <c r="R256" s="82" t="s">
        <v>676</v>
      </c>
      <c r="S256" s="79" t="s">
        <v>711</v>
      </c>
      <c r="T256" s="79"/>
      <c r="U256" s="79"/>
      <c r="V256" s="82" t="s">
        <v>877</v>
      </c>
      <c r="W256" s="81">
        <v>43721.18746527778</v>
      </c>
      <c r="X256" s="82" t="s">
        <v>1121</v>
      </c>
      <c r="Y256" s="79"/>
      <c r="Z256" s="79"/>
      <c r="AA256" s="85" t="s">
        <v>1428</v>
      </c>
      <c r="AB256" s="79"/>
      <c r="AC256" s="79" t="b">
        <v>0</v>
      </c>
      <c r="AD256" s="79">
        <v>0</v>
      </c>
      <c r="AE256" s="85" t="s">
        <v>1610</v>
      </c>
      <c r="AF256" s="79" t="b">
        <v>0</v>
      </c>
      <c r="AG256" s="79" t="s">
        <v>1625</v>
      </c>
      <c r="AH256" s="79"/>
      <c r="AI256" s="85" t="s">
        <v>1603</v>
      </c>
      <c r="AJ256" s="79" t="b">
        <v>0</v>
      </c>
      <c r="AK256" s="79">
        <v>0</v>
      </c>
      <c r="AL256" s="85" t="s">
        <v>1603</v>
      </c>
      <c r="AM256" s="79" t="s">
        <v>1635</v>
      </c>
      <c r="AN256" s="79" t="b">
        <v>0</v>
      </c>
      <c r="AO256" s="85" t="s">
        <v>1428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3</v>
      </c>
      <c r="BC256" s="78" t="str">
        <f>REPLACE(INDEX(GroupVertices[Group],MATCH(Edges[[#This Row],[Vertex 2]],GroupVertices[Vertex],0)),1,1,"")</f>
        <v>3</v>
      </c>
      <c r="BD256" s="48">
        <v>2</v>
      </c>
      <c r="BE256" s="49">
        <v>5.405405405405405</v>
      </c>
      <c r="BF256" s="48">
        <v>0</v>
      </c>
      <c r="BG256" s="49">
        <v>0</v>
      </c>
      <c r="BH256" s="48">
        <v>0</v>
      </c>
      <c r="BI256" s="49">
        <v>0</v>
      </c>
      <c r="BJ256" s="48">
        <v>35</v>
      </c>
      <c r="BK256" s="49">
        <v>94.5945945945946</v>
      </c>
      <c r="BL256" s="48">
        <v>37</v>
      </c>
    </row>
    <row r="257" spans="1:64" ht="15">
      <c r="A257" s="64" t="s">
        <v>349</v>
      </c>
      <c r="B257" s="64" t="s">
        <v>468</v>
      </c>
      <c r="C257" s="65" t="s">
        <v>4412</v>
      </c>
      <c r="D257" s="66">
        <v>3</v>
      </c>
      <c r="E257" s="67" t="s">
        <v>132</v>
      </c>
      <c r="F257" s="68">
        <v>35</v>
      </c>
      <c r="G257" s="65"/>
      <c r="H257" s="69"/>
      <c r="I257" s="70"/>
      <c r="J257" s="70"/>
      <c r="K257" s="34" t="s">
        <v>65</v>
      </c>
      <c r="L257" s="77">
        <v>257</v>
      </c>
      <c r="M257" s="77"/>
      <c r="N257" s="72"/>
      <c r="O257" s="79" t="s">
        <v>503</v>
      </c>
      <c r="P257" s="81">
        <v>43725.24285879629</v>
      </c>
      <c r="Q257" s="79" t="s">
        <v>577</v>
      </c>
      <c r="R257" s="79"/>
      <c r="S257" s="79"/>
      <c r="T257" s="79"/>
      <c r="U257" s="79"/>
      <c r="V257" s="82" t="s">
        <v>876</v>
      </c>
      <c r="W257" s="81">
        <v>43725.24285879629</v>
      </c>
      <c r="X257" s="82" t="s">
        <v>1122</v>
      </c>
      <c r="Y257" s="79"/>
      <c r="Z257" s="79"/>
      <c r="AA257" s="85" t="s">
        <v>1429</v>
      </c>
      <c r="AB257" s="85" t="s">
        <v>1428</v>
      </c>
      <c r="AC257" s="79" t="b">
        <v>0</v>
      </c>
      <c r="AD257" s="79">
        <v>0</v>
      </c>
      <c r="AE257" s="85" t="s">
        <v>1615</v>
      </c>
      <c r="AF257" s="79" t="b">
        <v>0</v>
      </c>
      <c r="AG257" s="79" t="s">
        <v>1625</v>
      </c>
      <c r="AH257" s="79"/>
      <c r="AI257" s="85" t="s">
        <v>1603</v>
      </c>
      <c r="AJ257" s="79" t="b">
        <v>0</v>
      </c>
      <c r="AK257" s="79">
        <v>0</v>
      </c>
      <c r="AL257" s="85" t="s">
        <v>1603</v>
      </c>
      <c r="AM257" s="79" t="s">
        <v>1635</v>
      </c>
      <c r="AN257" s="79" t="b">
        <v>0</v>
      </c>
      <c r="AO257" s="85" t="s">
        <v>1428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3</v>
      </c>
      <c r="BC257" s="78" t="str">
        <f>REPLACE(INDEX(GroupVertices[Group],MATCH(Edges[[#This Row],[Vertex 2]],GroupVertices[Vertex],0)),1,1,"")</f>
        <v>3</v>
      </c>
      <c r="BD257" s="48">
        <v>3</v>
      </c>
      <c r="BE257" s="49">
        <v>15.789473684210526</v>
      </c>
      <c r="BF257" s="48">
        <v>0</v>
      </c>
      <c r="BG257" s="49">
        <v>0</v>
      </c>
      <c r="BH257" s="48">
        <v>0</v>
      </c>
      <c r="BI257" s="49">
        <v>0</v>
      </c>
      <c r="BJ257" s="48">
        <v>16</v>
      </c>
      <c r="BK257" s="49">
        <v>84.21052631578948</v>
      </c>
      <c r="BL257" s="48">
        <v>19</v>
      </c>
    </row>
    <row r="258" spans="1:64" ht="15">
      <c r="A258" s="64" t="s">
        <v>350</v>
      </c>
      <c r="B258" s="64" t="s">
        <v>349</v>
      </c>
      <c r="C258" s="65" t="s">
        <v>4412</v>
      </c>
      <c r="D258" s="66">
        <v>3</v>
      </c>
      <c r="E258" s="67" t="s">
        <v>132</v>
      </c>
      <c r="F258" s="68">
        <v>35</v>
      </c>
      <c r="G258" s="65"/>
      <c r="H258" s="69"/>
      <c r="I258" s="70"/>
      <c r="J258" s="70"/>
      <c r="K258" s="34" t="s">
        <v>66</v>
      </c>
      <c r="L258" s="77">
        <v>258</v>
      </c>
      <c r="M258" s="77"/>
      <c r="N258" s="72"/>
      <c r="O258" s="79" t="s">
        <v>503</v>
      </c>
      <c r="P258" s="81">
        <v>43721.18746527778</v>
      </c>
      <c r="Q258" s="79" t="s">
        <v>576</v>
      </c>
      <c r="R258" s="82" t="s">
        <v>676</v>
      </c>
      <c r="S258" s="79" t="s">
        <v>711</v>
      </c>
      <c r="T258" s="79"/>
      <c r="U258" s="79"/>
      <c r="V258" s="82" t="s">
        <v>877</v>
      </c>
      <c r="W258" s="81">
        <v>43721.18746527778</v>
      </c>
      <c r="X258" s="82" t="s">
        <v>1121</v>
      </c>
      <c r="Y258" s="79"/>
      <c r="Z258" s="79"/>
      <c r="AA258" s="85" t="s">
        <v>1428</v>
      </c>
      <c r="AB258" s="79"/>
      <c r="AC258" s="79" t="b">
        <v>0</v>
      </c>
      <c r="AD258" s="79">
        <v>0</v>
      </c>
      <c r="AE258" s="85" t="s">
        <v>1610</v>
      </c>
      <c r="AF258" s="79" t="b">
        <v>0</v>
      </c>
      <c r="AG258" s="79" t="s">
        <v>1625</v>
      </c>
      <c r="AH258" s="79"/>
      <c r="AI258" s="85" t="s">
        <v>1603</v>
      </c>
      <c r="AJ258" s="79" t="b">
        <v>0</v>
      </c>
      <c r="AK258" s="79">
        <v>0</v>
      </c>
      <c r="AL258" s="85" t="s">
        <v>1603</v>
      </c>
      <c r="AM258" s="79" t="s">
        <v>1635</v>
      </c>
      <c r="AN258" s="79" t="b">
        <v>0</v>
      </c>
      <c r="AO258" s="85" t="s">
        <v>1428</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3</v>
      </c>
      <c r="BC258" s="78" t="str">
        <f>REPLACE(INDEX(GroupVertices[Group],MATCH(Edges[[#This Row],[Vertex 2]],GroupVertices[Vertex],0)),1,1,"")</f>
        <v>3</v>
      </c>
      <c r="BD258" s="48"/>
      <c r="BE258" s="49"/>
      <c r="BF258" s="48"/>
      <c r="BG258" s="49"/>
      <c r="BH258" s="48"/>
      <c r="BI258" s="49"/>
      <c r="BJ258" s="48"/>
      <c r="BK258" s="49"/>
      <c r="BL258" s="48"/>
    </row>
    <row r="259" spans="1:64" ht="15">
      <c r="A259" s="64" t="s">
        <v>350</v>
      </c>
      <c r="B259" s="64" t="s">
        <v>449</v>
      </c>
      <c r="C259" s="65" t="s">
        <v>4412</v>
      </c>
      <c r="D259" s="66">
        <v>3</v>
      </c>
      <c r="E259" s="67" t="s">
        <v>132</v>
      </c>
      <c r="F259" s="68">
        <v>35</v>
      </c>
      <c r="G259" s="65"/>
      <c r="H259" s="69"/>
      <c r="I259" s="70"/>
      <c r="J259" s="70"/>
      <c r="K259" s="34" t="s">
        <v>65</v>
      </c>
      <c r="L259" s="77">
        <v>259</v>
      </c>
      <c r="M259" s="77"/>
      <c r="N259" s="72"/>
      <c r="O259" s="79" t="s">
        <v>503</v>
      </c>
      <c r="P259" s="81">
        <v>43721.18746527778</v>
      </c>
      <c r="Q259" s="79" t="s">
        <v>576</v>
      </c>
      <c r="R259" s="82" t="s">
        <v>676</v>
      </c>
      <c r="S259" s="79" t="s">
        <v>711</v>
      </c>
      <c r="T259" s="79"/>
      <c r="U259" s="79"/>
      <c r="V259" s="82" t="s">
        <v>877</v>
      </c>
      <c r="W259" s="81">
        <v>43721.18746527778</v>
      </c>
      <c r="X259" s="82" t="s">
        <v>1121</v>
      </c>
      <c r="Y259" s="79"/>
      <c r="Z259" s="79"/>
      <c r="AA259" s="85" t="s">
        <v>1428</v>
      </c>
      <c r="AB259" s="79"/>
      <c r="AC259" s="79" t="b">
        <v>0</v>
      </c>
      <c r="AD259" s="79">
        <v>0</v>
      </c>
      <c r="AE259" s="85" t="s">
        <v>1610</v>
      </c>
      <c r="AF259" s="79" t="b">
        <v>0</v>
      </c>
      <c r="AG259" s="79" t="s">
        <v>1625</v>
      </c>
      <c r="AH259" s="79"/>
      <c r="AI259" s="85" t="s">
        <v>1603</v>
      </c>
      <c r="AJ259" s="79" t="b">
        <v>0</v>
      </c>
      <c r="AK259" s="79">
        <v>0</v>
      </c>
      <c r="AL259" s="85" t="s">
        <v>1603</v>
      </c>
      <c r="AM259" s="79" t="s">
        <v>1635</v>
      </c>
      <c r="AN259" s="79" t="b">
        <v>0</v>
      </c>
      <c r="AO259" s="85" t="s">
        <v>1428</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3</v>
      </c>
      <c r="BC259" s="78" t="str">
        <f>REPLACE(INDEX(GroupVertices[Group],MATCH(Edges[[#This Row],[Vertex 2]],GroupVertices[Vertex],0)),1,1,"")</f>
        <v>4</v>
      </c>
      <c r="BD259" s="48"/>
      <c r="BE259" s="49"/>
      <c r="BF259" s="48"/>
      <c r="BG259" s="49"/>
      <c r="BH259" s="48"/>
      <c r="BI259" s="49"/>
      <c r="BJ259" s="48"/>
      <c r="BK259" s="49"/>
      <c r="BL259" s="48"/>
    </row>
    <row r="260" spans="1:64" ht="15">
      <c r="A260" s="64" t="s">
        <v>350</v>
      </c>
      <c r="B260" s="64" t="s">
        <v>340</v>
      </c>
      <c r="C260" s="65" t="s">
        <v>4412</v>
      </c>
      <c r="D260" s="66">
        <v>3</v>
      </c>
      <c r="E260" s="67" t="s">
        <v>132</v>
      </c>
      <c r="F260" s="68">
        <v>35</v>
      </c>
      <c r="G260" s="65"/>
      <c r="H260" s="69"/>
      <c r="I260" s="70"/>
      <c r="J260" s="70"/>
      <c r="K260" s="34" t="s">
        <v>65</v>
      </c>
      <c r="L260" s="77">
        <v>260</v>
      </c>
      <c r="M260" s="77"/>
      <c r="N260" s="72"/>
      <c r="O260" s="79" t="s">
        <v>504</v>
      </c>
      <c r="P260" s="81">
        <v>43721.18746527778</v>
      </c>
      <c r="Q260" s="79" t="s">
        <v>576</v>
      </c>
      <c r="R260" s="82" t="s">
        <v>676</v>
      </c>
      <c r="S260" s="79" t="s">
        <v>711</v>
      </c>
      <c r="T260" s="79"/>
      <c r="U260" s="79"/>
      <c r="V260" s="82" t="s">
        <v>877</v>
      </c>
      <c r="W260" s="81">
        <v>43721.18746527778</v>
      </c>
      <c r="X260" s="82" t="s">
        <v>1121</v>
      </c>
      <c r="Y260" s="79"/>
      <c r="Z260" s="79"/>
      <c r="AA260" s="85" t="s">
        <v>1428</v>
      </c>
      <c r="AB260" s="79"/>
      <c r="AC260" s="79" t="b">
        <v>0</v>
      </c>
      <c r="AD260" s="79">
        <v>0</v>
      </c>
      <c r="AE260" s="85" t="s">
        <v>1610</v>
      </c>
      <c r="AF260" s="79" t="b">
        <v>0</v>
      </c>
      <c r="AG260" s="79" t="s">
        <v>1625</v>
      </c>
      <c r="AH260" s="79"/>
      <c r="AI260" s="85" t="s">
        <v>1603</v>
      </c>
      <c r="AJ260" s="79" t="b">
        <v>0</v>
      </c>
      <c r="AK260" s="79">
        <v>0</v>
      </c>
      <c r="AL260" s="85" t="s">
        <v>1603</v>
      </c>
      <c r="AM260" s="79" t="s">
        <v>1635</v>
      </c>
      <c r="AN260" s="79" t="b">
        <v>0</v>
      </c>
      <c r="AO260" s="85" t="s">
        <v>1428</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3</v>
      </c>
      <c r="BC260" s="78" t="str">
        <f>REPLACE(INDEX(GroupVertices[Group],MATCH(Edges[[#This Row],[Vertex 2]],GroupVertices[Vertex],0)),1,1,"")</f>
        <v>3</v>
      </c>
      <c r="BD260" s="48"/>
      <c r="BE260" s="49"/>
      <c r="BF260" s="48"/>
      <c r="BG260" s="49"/>
      <c r="BH260" s="48"/>
      <c r="BI260" s="49"/>
      <c r="BJ260" s="48"/>
      <c r="BK260" s="49"/>
      <c r="BL260" s="48"/>
    </row>
    <row r="261" spans="1:64" ht="15">
      <c r="A261" s="64" t="s">
        <v>349</v>
      </c>
      <c r="B261" s="64" t="s">
        <v>350</v>
      </c>
      <c r="C261" s="65" t="s">
        <v>4412</v>
      </c>
      <c r="D261" s="66">
        <v>3</v>
      </c>
      <c r="E261" s="67" t="s">
        <v>132</v>
      </c>
      <c r="F261" s="68">
        <v>35</v>
      </c>
      <c r="G261" s="65"/>
      <c r="H261" s="69"/>
      <c r="I261" s="70"/>
      <c r="J261" s="70"/>
      <c r="K261" s="34" t="s">
        <v>66</v>
      </c>
      <c r="L261" s="77">
        <v>261</v>
      </c>
      <c r="M261" s="77"/>
      <c r="N261" s="72"/>
      <c r="O261" s="79" t="s">
        <v>504</v>
      </c>
      <c r="P261" s="81">
        <v>43725.24285879629</v>
      </c>
      <c r="Q261" s="79" t="s">
        <v>577</v>
      </c>
      <c r="R261" s="79"/>
      <c r="S261" s="79"/>
      <c r="T261" s="79"/>
      <c r="U261" s="79"/>
      <c r="V261" s="82" t="s">
        <v>876</v>
      </c>
      <c r="W261" s="81">
        <v>43725.24285879629</v>
      </c>
      <c r="X261" s="82" t="s">
        <v>1122</v>
      </c>
      <c r="Y261" s="79"/>
      <c r="Z261" s="79"/>
      <c r="AA261" s="85" t="s">
        <v>1429</v>
      </c>
      <c r="AB261" s="85" t="s">
        <v>1428</v>
      </c>
      <c r="AC261" s="79" t="b">
        <v>0</v>
      </c>
      <c r="AD261" s="79">
        <v>0</v>
      </c>
      <c r="AE261" s="85" t="s">
        <v>1615</v>
      </c>
      <c r="AF261" s="79" t="b">
        <v>0</v>
      </c>
      <c r="AG261" s="79" t="s">
        <v>1625</v>
      </c>
      <c r="AH261" s="79"/>
      <c r="AI261" s="85" t="s">
        <v>1603</v>
      </c>
      <c r="AJ261" s="79" t="b">
        <v>0</v>
      </c>
      <c r="AK261" s="79">
        <v>0</v>
      </c>
      <c r="AL261" s="85" t="s">
        <v>1603</v>
      </c>
      <c r="AM261" s="79" t="s">
        <v>1635</v>
      </c>
      <c r="AN261" s="79" t="b">
        <v>0</v>
      </c>
      <c r="AO261" s="85" t="s">
        <v>1428</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3</v>
      </c>
      <c r="BC261" s="78" t="str">
        <f>REPLACE(INDEX(GroupVertices[Group],MATCH(Edges[[#This Row],[Vertex 2]],GroupVertices[Vertex],0)),1,1,"")</f>
        <v>3</v>
      </c>
      <c r="BD261" s="48"/>
      <c r="BE261" s="49"/>
      <c r="BF261" s="48"/>
      <c r="BG261" s="49"/>
      <c r="BH261" s="48"/>
      <c r="BI261" s="49"/>
      <c r="BJ261" s="48"/>
      <c r="BK261" s="49"/>
      <c r="BL261" s="48"/>
    </row>
    <row r="262" spans="1:64" ht="15">
      <c r="A262" s="64" t="s">
        <v>351</v>
      </c>
      <c r="B262" s="64" t="s">
        <v>455</v>
      </c>
      <c r="C262" s="65" t="s">
        <v>4412</v>
      </c>
      <c r="D262" s="66">
        <v>3</v>
      </c>
      <c r="E262" s="67" t="s">
        <v>132</v>
      </c>
      <c r="F262" s="68">
        <v>35</v>
      </c>
      <c r="G262" s="65"/>
      <c r="H262" s="69"/>
      <c r="I262" s="70"/>
      <c r="J262" s="70"/>
      <c r="K262" s="34" t="s">
        <v>65</v>
      </c>
      <c r="L262" s="77">
        <v>262</v>
      </c>
      <c r="M262" s="77"/>
      <c r="N262" s="72"/>
      <c r="O262" s="79" t="s">
        <v>503</v>
      </c>
      <c r="P262" s="81">
        <v>43719.95327546296</v>
      </c>
      <c r="Q262" s="79" t="s">
        <v>578</v>
      </c>
      <c r="R262" s="82" t="s">
        <v>677</v>
      </c>
      <c r="S262" s="79" t="s">
        <v>703</v>
      </c>
      <c r="T262" s="79"/>
      <c r="U262" s="79"/>
      <c r="V262" s="82" t="s">
        <v>878</v>
      </c>
      <c r="W262" s="81">
        <v>43719.95327546296</v>
      </c>
      <c r="X262" s="82" t="s">
        <v>1123</v>
      </c>
      <c r="Y262" s="79"/>
      <c r="Z262" s="79"/>
      <c r="AA262" s="85" t="s">
        <v>1430</v>
      </c>
      <c r="AB262" s="85" t="s">
        <v>1432</v>
      </c>
      <c r="AC262" s="79" t="b">
        <v>0</v>
      </c>
      <c r="AD262" s="79">
        <v>0</v>
      </c>
      <c r="AE262" s="85" t="s">
        <v>1604</v>
      </c>
      <c r="AF262" s="79" t="b">
        <v>0</v>
      </c>
      <c r="AG262" s="79" t="s">
        <v>1625</v>
      </c>
      <c r="AH262" s="79"/>
      <c r="AI262" s="85" t="s">
        <v>1603</v>
      </c>
      <c r="AJ262" s="79" t="b">
        <v>0</v>
      </c>
      <c r="AK262" s="79">
        <v>0</v>
      </c>
      <c r="AL262" s="85" t="s">
        <v>1603</v>
      </c>
      <c r="AM262" s="79" t="s">
        <v>1634</v>
      </c>
      <c r="AN262" s="79" t="b">
        <v>1</v>
      </c>
      <c r="AO262" s="85" t="s">
        <v>1432</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3</v>
      </c>
      <c r="BC262" s="78" t="str">
        <f>REPLACE(INDEX(GroupVertices[Group],MATCH(Edges[[#This Row],[Vertex 2]],GroupVertices[Vertex],0)),1,1,"")</f>
        <v>3</v>
      </c>
      <c r="BD262" s="48"/>
      <c r="BE262" s="49"/>
      <c r="BF262" s="48"/>
      <c r="BG262" s="49"/>
      <c r="BH262" s="48"/>
      <c r="BI262" s="49"/>
      <c r="BJ262" s="48"/>
      <c r="BK262" s="49"/>
      <c r="BL262" s="48"/>
    </row>
    <row r="263" spans="1:64" ht="15">
      <c r="A263" s="64" t="s">
        <v>349</v>
      </c>
      <c r="B263" s="64" t="s">
        <v>455</v>
      </c>
      <c r="C263" s="65" t="s">
        <v>4414</v>
      </c>
      <c r="D263" s="66">
        <v>7.666666666666667</v>
      </c>
      <c r="E263" s="67" t="s">
        <v>136</v>
      </c>
      <c r="F263" s="68">
        <v>19.666666666666664</v>
      </c>
      <c r="G263" s="65"/>
      <c r="H263" s="69"/>
      <c r="I263" s="70"/>
      <c r="J263" s="70"/>
      <c r="K263" s="34" t="s">
        <v>65</v>
      </c>
      <c r="L263" s="77">
        <v>263</v>
      </c>
      <c r="M263" s="77"/>
      <c r="N263" s="72"/>
      <c r="O263" s="79" t="s">
        <v>503</v>
      </c>
      <c r="P263" s="81">
        <v>43717.90267361111</v>
      </c>
      <c r="Q263" s="79" t="s">
        <v>579</v>
      </c>
      <c r="R263" s="82" t="s">
        <v>678</v>
      </c>
      <c r="S263" s="79" t="s">
        <v>703</v>
      </c>
      <c r="T263" s="79"/>
      <c r="U263" s="79"/>
      <c r="V263" s="82" t="s">
        <v>876</v>
      </c>
      <c r="W263" s="81">
        <v>43717.90267361111</v>
      </c>
      <c r="X263" s="82" t="s">
        <v>1124</v>
      </c>
      <c r="Y263" s="79"/>
      <c r="Z263" s="79"/>
      <c r="AA263" s="85" t="s">
        <v>1431</v>
      </c>
      <c r="AB263" s="79"/>
      <c r="AC263" s="79" t="b">
        <v>0</v>
      </c>
      <c r="AD263" s="79">
        <v>7</v>
      </c>
      <c r="AE263" s="85" t="s">
        <v>1603</v>
      </c>
      <c r="AF263" s="79" t="b">
        <v>1</v>
      </c>
      <c r="AG263" s="79" t="s">
        <v>1625</v>
      </c>
      <c r="AH263" s="79"/>
      <c r="AI263" s="85" t="s">
        <v>1631</v>
      </c>
      <c r="AJ263" s="79" t="b">
        <v>0</v>
      </c>
      <c r="AK263" s="79">
        <v>2</v>
      </c>
      <c r="AL263" s="85" t="s">
        <v>1603</v>
      </c>
      <c r="AM263" s="79" t="s">
        <v>1635</v>
      </c>
      <c r="AN263" s="79" t="b">
        <v>0</v>
      </c>
      <c r="AO263" s="85" t="s">
        <v>1431</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3</v>
      </c>
      <c r="BC263" s="78" t="str">
        <f>REPLACE(INDEX(GroupVertices[Group],MATCH(Edges[[#This Row],[Vertex 2]],GroupVertices[Vertex],0)),1,1,"")</f>
        <v>3</v>
      </c>
      <c r="BD263" s="48">
        <v>1</v>
      </c>
      <c r="BE263" s="49">
        <v>3.4482758620689653</v>
      </c>
      <c r="BF263" s="48">
        <v>2</v>
      </c>
      <c r="BG263" s="49">
        <v>6.896551724137931</v>
      </c>
      <c r="BH263" s="48">
        <v>0</v>
      </c>
      <c r="BI263" s="49">
        <v>0</v>
      </c>
      <c r="BJ263" s="48">
        <v>26</v>
      </c>
      <c r="BK263" s="49">
        <v>89.65517241379311</v>
      </c>
      <c r="BL263" s="48">
        <v>29</v>
      </c>
    </row>
    <row r="264" spans="1:64" ht="15">
      <c r="A264" s="64" t="s">
        <v>349</v>
      </c>
      <c r="B264" s="64" t="s">
        <v>455</v>
      </c>
      <c r="C264" s="65" t="s">
        <v>4414</v>
      </c>
      <c r="D264" s="66">
        <v>7.666666666666667</v>
      </c>
      <c r="E264" s="67" t="s">
        <v>136</v>
      </c>
      <c r="F264" s="68">
        <v>19.666666666666664</v>
      </c>
      <c r="G264" s="65"/>
      <c r="H264" s="69"/>
      <c r="I264" s="70"/>
      <c r="J264" s="70"/>
      <c r="K264" s="34" t="s">
        <v>65</v>
      </c>
      <c r="L264" s="77">
        <v>264</v>
      </c>
      <c r="M264" s="77"/>
      <c r="N264" s="72"/>
      <c r="O264" s="79" t="s">
        <v>503</v>
      </c>
      <c r="P264" s="81">
        <v>43719.90869212963</v>
      </c>
      <c r="Q264" s="79" t="s">
        <v>580</v>
      </c>
      <c r="R264" s="82" t="s">
        <v>679</v>
      </c>
      <c r="S264" s="79" t="s">
        <v>712</v>
      </c>
      <c r="T264" s="79"/>
      <c r="U264" s="79"/>
      <c r="V264" s="82" t="s">
        <v>876</v>
      </c>
      <c r="W264" s="81">
        <v>43719.90869212963</v>
      </c>
      <c r="X264" s="82" t="s">
        <v>1125</v>
      </c>
      <c r="Y264" s="79"/>
      <c r="Z264" s="79"/>
      <c r="AA264" s="85" t="s">
        <v>1432</v>
      </c>
      <c r="AB264" s="79"/>
      <c r="AC264" s="79" t="b">
        <v>0</v>
      </c>
      <c r="AD264" s="79">
        <v>2</v>
      </c>
      <c r="AE264" s="85" t="s">
        <v>1603</v>
      </c>
      <c r="AF264" s="79" t="b">
        <v>0</v>
      </c>
      <c r="AG264" s="79" t="s">
        <v>1625</v>
      </c>
      <c r="AH264" s="79"/>
      <c r="AI264" s="85" t="s">
        <v>1603</v>
      </c>
      <c r="AJ264" s="79" t="b">
        <v>0</v>
      </c>
      <c r="AK264" s="79">
        <v>1</v>
      </c>
      <c r="AL264" s="85" t="s">
        <v>1603</v>
      </c>
      <c r="AM264" s="79" t="s">
        <v>1635</v>
      </c>
      <c r="AN264" s="79" t="b">
        <v>0</v>
      </c>
      <c r="AO264" s="85" t="s">
        <v>1432</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3</v>
      </c>
      <c r="BC264" s="78" t="str">
        <f>REPLACE(INDEX(GroupVertices[Group],MATCH(Edges[[#This Row],[Vertex 2]],GroupVertices[Vertex],0)),1,1,"")</f>
        <v>3</v>
      </c>
      <c r="BD264" s="48">
        <v>4</v>
      </c>
      <c r="BE264" s="49">
        <v>9.75609756097561</v>
      </c>
      <c r="BF264" s="48">
        <v>1</v>
      </c>
      <c r="BG264" s="49">
        <v>2.4390243902439024</v>
      </c>
      <c r="BH264" s="48">
        <v>0</v>
      </c>
      <c r="BI264" s="49">
        <v>0</v>
      </c>
      <c r="BJ264" s="48">
        <v>36</v>
      </c>
      <c r="BK264" s="49">
        <v>87.8048780487805</v>
      </c>
      <c r="BL264" s="48">
        <v>41</v>
      </c>
    </row>
    <row r="265" spans="1:64" ht="15">
      <c r="A265" s="64" t="s">
        <v>349</v>
      </c>
      <c r="B265" s="64" t="s">
        <v>455</v>
      </c>
      <c r="C265" s="65" t="s">
        <v>4414</v>
      </c>
      <c r="D265" s="66">
        <v>7.666666666666667</v>
      </c>
      <c r="E265" s="67" t="s">
        <v>136</v>
      </c>
      <c r="F265" s="68">
        <v>19.666666666666664</v>
      </c>
      <c r="G265" s="65"/>
      <c r="H265" s="69"/>
      <c r="I265" s="70"/>
      <c r="J265" s="70"/>
      <c r="K265" s="34" t="s">
        <v>65</v>
      </c>
      <c r="L265" s="77">
        <v>265</v>
      </c>
      <c r="M265" s="77"/>
      <c r="N265" s="72"/>
      <c r="O265" s="79" t="s">
        <v>503</v>
      </c>
      <c r="P265" s="81">
        <v>43725.24353009259</v>
      </c>
      <c r="Q265" s="79" t="s">
        <v>581</v>
      </c>
      <c r="R265" s="82" t="s">
        <v>680</v>
      </c>
      <c r="S265" s="79" t="s">
        <v>703</v>
      </c>
      <c r="T265" s="79"/>
      <c r="U265" s="79"/>
      <c r="V265" s="82" t="s">
        <v>876</v>
      </c>
      <c r="W265" s="81">
        <v>43725.24353009259</v>
      </c>
      <c r="X265" s="82" t="s">
        <v>1126</v>
      </c>
      <c r="Y265" s="79"/>
      <c r="Z265" s="79"/>
      <c r="AA265" s="85" t="s">
        <v>1433</v>
      </c>
      <c r="AB265" s="85" t="s">
        <v>1430</v>
      </c>
      <c r="AC265" s="79" t="b">
        <v>0</v>
      </c>
      <c r="AD265" s="79">
        <v>0</v>
      </c>
      <c r="AE265" s="85" t="s">
        <v>1616</v>
      </c>
      <c r="AF265" s="79" t="b">
        <v>0</v>
      </c>
      <c r="AG265" s="79" t="s">
        <v>1625</v>
      </c>
      <c r="AH265" s="79"/>
      <c r="AI265" s="85" t="s">
        <v>1603</v>
      </c>
      <c r="AJ265" s="79" t="b">
        <v>0</v>
      </c>
      <c r="AK265" s="79">
        <v>0</v>
      </c>
      <c r="AL265" s="85" t="s">
        <v>1603</v>
      </c>
      <c r="AM265" s="79" t="s">
        <v>1635</v>
      </c>
      <c r="AN265" s="79" t="b">
        <v>1</v>
      </c>
      <c r="AO265" s="85" t="s">
        <v>1430</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3</v>
      </c>
      <c r="BC265" s="78" t="str">
        <f>REPLACE(INDEX(GroupVertices[Group],MATCH(Edges[[#This Row],[Vertex 2]],GroupVertices[Vertex],0)),1,1,"")</f>
        <v>3</v>
      </c>
      <c r="BD265" s="48"/>
      <c r="BE265" s="49"/>
      <c r="BF265" s="48"/>
      <c r="BG265" s="49"/>
      <c r="BH265" s="48"/>
      <c r="BI265" s="49"/>
      <c r="BJ265" s="48"/>
      <c r="BK265" s="49"/>
      <c r="BL265" s="48"/>
    </row>
    <row r="266" spans="1:64" ht="15">
      <c r="A266" s="64" t="s">
        <v>351</v>
      </c>
      <c r="B266" s="64" t="s">
        <v>340</v>
      </c>
      <c r="C266" s="65" t="s">
        <v>4412</v>
      </c>
      <c r="D266" s="66">
        <v>3</v>
      </c>
      <c r="E266" s="67" t="s">
        <v>132</v>
      </c>
      <c r="F266" s="68">
        <v>35</v>
      </c>
      <c r="G266" s="65"/>
      <c r="H266" s="69"/>
      <c r="I266" s="70"/>
      <c r="J266" s="70"/>
      <c r="K266" s="34" t="s">
        <v>65</v>
      </c>
      <c r="L266" s="77">
        <v>266</v>
      </c>
      <c r="M266" s="77"/>
      <c r="N266" s="72"/>
      <c r="O266" s="79" t="s">
        <v>503</v>
      </c>
      <c r="P266" s="81">
        <v>43719.95327546296</v>
      </c>
      <c r="Q266" s="79" t="s">
        <v>578</v>
      </c>
      <c r="R266" s="82" t="s">
        <v>677</v>
      </c>
      <c r="S266" s="79" t="s">
        <v>703</v>
      </c>
      <c r="T266" s="79"/>
      <c r="U266" s="79"/>
      <c r="V266" s="82" t="s">
        <v>878</v>
      </c>
      <c r="W266" s="81">
        <v>43719.95327546296</v>
      </c>
      <c r="X266" s="82" t="s">
        <v>1123</v>
      </c>
      <c r="Y266" s="79"/>
      <c r="Z266" s="79"/>
      <c r="AA266" s="85" t="s">
        <v>1430</v>
      </c>
      <c r="AB266" s="85" t="s">
        <v>1432</v>
      </c>
      <c r="AC266" s="79" t="b">
        <v>0</v>
      </c>
      <c r="AD266" s="79">
        <v>0</v>
      </c>
      <c r="AE266" s="85" t="s">
        <v>1604</v>
      </c>
      <c r="AF266" s="79" t="b">
        <v>0</v>
      </c>
      <c r="AG266" s="79" t="s">
        <v>1625</v>
      </c>
      <c r="AH266" s="79"/>
      <c r="AI266" s="85" t="s">
        <v>1603</v>
      </c>
      <c r="AJ266" s="79" t="b">
        <v>0</v>
      </c>
      <c r="AK266" s="79">
        <v>0</v>
      </c>
      <c r="AL266" s="85" t="s">
        <v>1603</v>
      </c>
      <c r="AM266" s="79" t="s">
        <v>1634</v>
      </c>
      <c r="AN266" s="79" t="b">
        <v>1</v>
      </c>
      <c r="AO266" s="85" t="s">
        <v>1432</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3</v>
      </c>
      <c r="BC266" s="78" t="str">
        <f>REPLACE(INDEX(GroupVertices[Group],MATCH(Edges[[#This Row],[Vertex 2]],GroupVertices[Vertex],0)),1,1,"")</f>
        <v>3</v>
      </c>
      <c r="BD266" s="48"/>
      <c r="BE266" s="49"/>
      <c r="BF266" s="48"/>
      <c r="BG266" s="49"/>
      <c r="BH266" s="48"/>
      <c r="BI266" s="49"/>
      <c r="BJ266" s="48"/>
      <c r="BK266" s="49"/>
      <c r="BL266" s="48"/>
    </row>
    <row r="267" spans="1:64" ht="15">
      <c r="A267" s="64" t="s">
        <v>351</v>
      </c>
      <c r="B267" s="64" t="s">
        <v>453</v>
      </c>
      <c r="C267" s="65" t="s">
        <v>4412</v>
      </c>
      <c r="D267" s="66">
        <v>3</v>
      </c>
      <c r="E267" s="67" t="s">
        <v>132</v>
      </c>
      <c r="F267" s="68">
        <v>35</v>
      </c>
      <c r="G267" s="65"/>
      <c r="H267" s="69"/>
      <c r="I267" s="70"/>
      <c r="J267" s="70"/>
      <c r="K267" s="34" t="s">
        <v>65</v>
      </c>
      <c r="L267" s="77">
        <v>267</v>
      </c>
      <c r="M267" s="77"/>
      <c r="N267" s="72"/>
      <c r="O267" s="79" t="s">
        <v>503</v>
      </c>
      <c r="P267" s="81">
        <v>43719.95327546296</v>
      </c>
      <c r="Q267" s="79" t="s">
        <v>578</v>
      </c>
      <c r="R267" s="82" t="s">
        <v>677</v>
      </c>
      <c r="S267" s="79" t="s">
        <v>703</v>
      </c>
      <c r="T267" s="79"/>
      <c r="U267" s="79"/>
      <c r="V267" s="82" t="s">
        <v>878</v>
      </c>
      <c r="W267" s="81">
        <v>43719.95327546296</v>
      </c>
      <c r="X267" s="82" t="s">
        <v>1123</v>
      </c>
      <c r="Y267" s="79"/>
      <c r="Z267" s="79"/>
      <c r="AA267" s="85" t="s">
        <v>1430</v>
      </c>
      <c r="AB267" s="85" t="s">
        <v>1432</v>
      </c>
      <c r="AC267" s="79" t="b">
        <v>0</v>
      </c>
      <c r="AD267" s="79">
        <v>0</v>
      </c>
      <c r="AE267" s="85" t="s">
        <v>1604</v>
      </c>
      <c r="AF267" s="79" t="b">
        <v>0</v>
      </c>
      <c r="AG267" s="79" t="s">
        <v>1625</v>
      </c>
      <c r="AH267" s="79"/>
      <c r="AI267" s="85" t="s">
        <v>1603</v>
      </c>
      <c r="AJ267" s="79" t="b">
        <v>0</v>
      </c>
      <c r="AK267" s="79">
        <v>0</v>
      </c>
      <c r="AL267" s="85" t="s">
        <v>1603</v>
      </c>
      <c r="AM267" s="79" t="s">
        <v>1634</v>
      </c>
      <c r="AN267" s="79" t="b">
        <v>1</v>
      </c>
      <c r="AO267" s="85" t="s">
        <v>1432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3</v>
      </c>
      <c r="BC267" s="78" t="str">
        <f>REPLACE(INDEX(GroupVertices[Group],MATCH(Edges[[#This Row],[Vertex 2]],GroupVertices[Vertex],0)),1,1,"")</f>
        <v>3</v>
      </c>
      <c r="BD267" s="48"/>
      <c r="BE267" s="49"/>
      <c r="BF267" s="48"/>
      <c r="BG267" s="49"/>
      <c r="BH267" s="48"/>
      <c r="BI267" s="49"/>
      <c r="BJ267" s="48"/>
      <c r="BK267" s="49"/>
      <c r="BL267" s="48"/>
    </row>
    <row r="268" spans="1:64" ht="15">
      <c r="A268" s="64" t="s">
        <v>351</v>
      </c>
      <c r="B268" s="64" t="s">
        <v>449</v>
      </c>
      <c r="C268" s="65" t="s">
        <v>4414</v>
      </c>
      <c r="D268" s="66">
        <v>7.666666666666667</v>
      </c>
      <c r="E268" s="67" t="s">
        <v>136</v>
      </c>
      <c r="F268" s="68">
        <v>19.666666666666664</v>
      </c>
      <c r="G268" s="65"/>
      <c r="H268" s="69"/>
      <c r="I268" s="70"/>
      <c r="J268" s="70"/>
      <c r="K268" s="34" t="s">
        <v>65</v>
      </c>
      <c r="L268" s="77">
        <v>268</v>
      </c>
      <c r="M268" s="77"/>
      <c r="N268" s="72"/>
      <c r="O268" s="79" t="s">
        <v>503</v>
      </c>
      <c r="P268" s="81">
        <v>43719.95327546296</v>
      </c>
      <c r="Q268" s="79" t="s">
        <v>578</v>
      </c>
      <c r="R268" s="82" t="s">
        <v>677</v>
      </c>
      <c r="S268" s="79" t="s">
        <v>703</v>
      </c>
      <c r="T268" s="79"/>
      <c r="U268" s="79"/>
      <c r="V268" s="82" t="s">
        <v>878</v>
      </c>
      <c r="W268" s="81">
        <v>43719.95327546296</v>
      </c>
      <c r="X268" s="82" t="s">
        <v>1123</v>
      </c>
      <c r="Y268" s="79"/>
      <c r="Z268" s="79"/>
      <c r="AA268" s="85" t="s">
        <v>1430</v>
      </c>
      <c r="AB268" s="85" t="s">
        <v>1432</v>
      </c>
      <c r="AC268" s="79" t="b">
        <v>0</v>
      </c>
      <c r="AD268" s="79">
        <v>0</v>
      </c>
      <c r="AE268" s="85" t="s">
        <v>1604</v>
      </c>
      <c r="AF268" s="79" t="b">
        <v>0</v>
      </c>
      <c r="AG268" s="79" t="s">
        <v>1625</v>
      </c>
      <c r="AH268" s="79"/>
      <c r="AI268" s="85" t="s">
        <v>1603</v>
      </c>
      <c r="AJ268" s="79" t="b">
        <v>0</v>
      </c>
      <c r="AK268" s="79">
        <v>0</v>
      </c>
      <c r="AL268" s="85" t="s">
        <v>1603</v>
      </c>
      <c r="AM268" s="79" t="s">
        <v>1634</v>
      </c>
      <c r="AN268" s="79" t="b">
        <v>1</v>
      </c>
      <c r="AO268" s="85" t="s">
        <v>1432</v>
      </c>
      <c r="AP268" s="79" t="s">
        <v>176</v>
      </c>
      <c r="AQ268" s="79">
        <v>0</v>
      </c>
      <c r="AR268" s="79">
        <v>0</v>
      </c>
      <c r="AS268" s="79"/>
      <c r="AT268" s="79"/>
      <c r="AU268" s="79"/>
      <c r="AV268" s="79"/>
      <c r="AW268" s="79"/>
      <c r="AX268" s="79"/>
      <c r="AY268" s="79"/>
      <c r="AZ268" s="79"/>
      <c r="BA268">
        <v>3</v>
      </c>
      <c r="BB268" s="78" t="str">
        <f>REPLACE(INDEX(GroupVertices[Group],MATCH(Edges[[#This Row],[Vertex 1]],GroupVertices[Vertex],0)),1,1,"")</f>
        <v>3</v>
      </c>
      <c r="BC268" s="78" t="str">
        <f>REPLACE(INDEX(GroupVertices[Group],MATCH(Edges[[#This Row],[Vertex 2]],GroupVertices[Vertex],0)),1,1,"")</f>
        <v>4</v>
      </c>
      <c r="BD268" s="48"/>
      <c r="BE268" s="49"/>
      <c r="BF268" s="48"/>
      <c r="BG268" s="49"/>
      <c r="BH268" s="48"/>
      <c r="BI268" s="49"/>
      <c r="BJ268" s="48"/>
      <c r="BK268" s="49"/>
      <c r="BL268" s="48"/>
    </row>
    <row r="269" spans="1:64" ht="15">
      <c r="A269" s="64" t="s">
        <v>351</v>
      </c>
      <c r="B269" s="64" t="s">
        <v>349</v>
      </c>
      <c r="C269" s="65" t="s">
        <v>4412</v>
      </c>
      <c r="D269" s="66">
        <v>3</v>
      </c>
      <c r="E269" s="67" t="s">
        <v>132</v>
      </c>
      <c r="F269" s="68">
        <v>35</v>
      </c>
      <c r="G269" s="65"/>
      <c r="H269" s="69"/>
      <c r="I269" s="70"/>
      <c r="J269" s="70"/>
      <c r="K269" s="34" t="s">
        <v>66</v>
      </c>
      <c r="L269" s="77">
        <v>269</v>
      </c>
      <c r="M269" s="77"/>
      <c r="N269" s="72"/>
      <c r="O269" s="79" t="s">
        <v>504</v>
      </c>
      <c r="P269" s="81">
        <v>43719.95327546296</v>
      </c>
      <c r="Q269" s="79" t="s">
        <v>578</v>
      </c>
      <c r="R269" s="82" t="s">
        <v>677</v>
      </c>
      <c r="S269" s="79" t="s">
        <v>703</v>
      </c>
      <c r="T269" s="79"/>
      <c r="U269" s="79"/>
      <c r="V269" s="82" t="s">
        <v>878</v>
      </c>
      <c r="W269" s="81">
        <v>43719.95327546296</v>
      </c>
      <c r="X269" s="82" t="s">
        <v>1123</v>
      </c>
      <c r="Y269" s="79"/>
      <c r="Z269" s="79"/>
      <c r="AA269" s="85" t="s">
        <v>1430</v>
      </c>
      <c r="AB269" s="85" t="s">
        <v>1432</v>
      </c>
      <c r="AC269" s="79" t="b">
        <v>0</v>
      </c>
      <c r="AD269" s="79">
        <v>0</v>
      </c>
      <c r="AE269" s="85" t="s">
        <v>1604</v>
      </c>
      <c r="AF269" s="79" t="b">
        <v>0</v>
      </c>
      <c r="AG269" s="79" t="s">
        <v>1625</v>
      </c>
      <c r="AH269" s="79"/>
      <c r="AI269" s="85" t="s">
        <v>1603</v>
      </c>
      <c r="AJ269" s="79" t="b">
        <v>0</v>
      </c>
      <c r="AK269" s="79">
        <v>0</v>
      </c>
      <c r="AL269" s="85" t="s">
        <v>1603</v>
      </c>
      <c r="AM269" s="79" t="s">
        <v>1634</v>
      </c>
      <c r="AN269" s="79" t="b">
        <v>1</v>
      </c>
      <c r="AO269" s="85" t="s">
        <v>1432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3</v>
      </c>
      <c r="BC269" s="78" t="str">
        <f>REPLACE(INDEX(GroupVertices[Group],MATCH(Edges[[#This Row],[Vertex 2]],GroupVertices[Vertex],0)),1,1,"")</f>
        <v>3</v>
      </c>
      <c r="BD269" s="48">
        <v>1</v>
      </c>
      <c r="BE269" s="49">
        <v>5.555555555555555</v>
      </c>
      <c r="BF269" s="48">
        <v>0</v>
      </c>
      <c r="BG269" s="49">
        <v>0</v>
      </c>
      <c r="BH269" s="48">
        <v>0</v>
      </c>
      <c r="BI269" s="49">
        <v>0</v>
      </c>
      <c r="BJ269" s="48">
        <v>17</v>
      </c>
      <c r="BK269" s="49">
        <v>94.44444444444444</v>
      </c>
      <c r="BL269" s="48">
        <v>18</v>
      </c>
    </row>
    <row r="270" spans="1:64" ht="15">
      <c r="A270" s="64" t="s">
        <v>351</v>
      </c>
      <c r="B270" s="64" t="s">
        <v>449</v>
      </c>
      <c r="C270" s="65" t="s">
        <v>4414</v>
      </c>
      <c r="D270" s="66">
        <v>7.666666666666667</v>
      </c>
      <c r="E270" s="67" t="s">
        <v>136</v>
      </c>
      <c r="F270" s="68">
        <v>19.666666666666664</v>
      </c>
      <c r="G270" s="65"/>
      <c r="H270" s="69"/>
      <c r="I270" s="70"/>
      <c r="J270" s="70"/>
      <c r="K270" s="34" t="s">
        <v>65</v>
      </c>
      <c r="L270" s="77">
        <v>270</v>
      </c>
      <c r="M270" s="77"/>
      <c r="N270" s="72"/>
      <c r="O270" s="79" t="s">
        <v>503</v>
      </c>
      <c r="P270" s="81">
        <v>43733.44892361111</v>
      </c>
      <c r="Q270" s="79" t="s">
        <v>582</v>
      </c>
      <c r="R270" s="79"/>
      <c r="S270" s="79"/>
      <c r="T270" s="79"/>
      <c r="U270" s="79"/>
      <c r="V270" s="82" t="s">
        <v>878</v>
      </c>
      <c r="W270" s="81">
        <v>43733.44892361111</v>
      </c>
      <c r="X270" s="82" t="s">
        <v>1127</v>
      </c>
      <c r="Y270" s="79"/>
      <c r="Z270" s="79"/>
      <c r="AA270" s="85" t="s">
        <v>1434</v>
      </c>
      <c r="AB270" s="79"/>
      <c r="AC270" s="79" t="b">
        <v>0</v>
      </c>
      <c r="AD270" s="79">
        <v>0</v>
      </c>
      <c r="AE270" s="85" t="s">
        <v>1603</v>
      </c>
      <c r="AF270" s="79" t="b">
        <v>0</v>
      </c>
      <c r="AG270" s="79" t="s">
        <v>1625</v>
      </c>
      <c r="AH270" s="79"/>
      <c r="AI270" s="85" t="s">
        <v>1603</v>
      </c>
      <c r="AJ270" s="79" t="b">
        <v>0</v>
      </c>
      <c r="AK270" s="79">
        <v>0</v>
      </c>
      <c r="AL270" s="85" t="s">
        <v>1516</v>
      </c>
      <c r="AM270" s="79" t="s">
        <v>1634</v>
      </c>
      <c r="AN270" s="79" t="b">
        <v>0</v>
      </c>
      <c r="AO270" s="85" t="s">
        <v>1516</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3</v>
      </c>
      <c r="BC270" s="78" t="str">
        <f>REPLACE(INDEX(GroupVertices[Group],MATCH(Edges[[#This Row],[Vertex 2]],GroupVertices[Vertex],0)),1,1,"")</f>
        <v>4</v>
      </c>
      <c r="BD270" s="48"/>
      <c r="BE270" s="49"/>
      <c r="BF270" s="48"/>
      <c r="BG270" s="49"/>
      <c r="BH270" s="48"/>
      <c r="BI270" s="49"/>
      <c r="BJ270" s="48"/>
      <c r="BK270" s="49"/>
      <c r="BL270" s="48"/>
    </row>
    <row r="271" spans="1:64" ht="15">
      <c r="A271" s="64" t="s">
        <v>351</v>
      </c>
      <c r="B271" s="64" t="s">
        <v>349</v>
      </c>
      <c r="C271" s="65" t="s">
        <v>4411</v>
      </c>
      <c r="D271" s="66">
        <v>5.333333333333334</v>
      </c>
      <c r="E271" s="67" t="s">
        <v>136</v>
      </c>
      <c r="F271" s="68">
        <v>27.333333333333332</v>
      </c>
      <c r="G271" s="65"/>
      <c r="H271" s="69"/>
      <c r="I271" s="70"/>
      <c r="J271" s="70"/>
      <c r="K271" s="34" t="s">
        <v>66</v>
      </c>
      <c r="L271" s="77">
        <v>271</v>
      </c>
      <c r="M271" s="77"/>
      <c r="N271" s="72"/>
      <c r="O271" s="79" t="s">
        <v>503</v>
      </c>
      <c r="P271" s="81">
        <v>43733.44892361111</v>
      </c>
      <c r="Q271" s="79" t="s">
        <v>582</v>
      </c>
      <c r="R271" s="79"/>
      <c r="S271" s="79"/>
      <c r="T271" s="79"/>
      <c r="U271" s="79"/>
      <c r="V271" s="82" t="s">
        <v>878</v>
      </c>
      <c r="W271" s="81">
        <v>43733.44892361111</v>
      </c>
      <c r="X271" s="82" t="s">
        <v>1127</v>
      </c>
      <c r="Y271" s="79"/>
      <c r="Z271" s="79"/>
      <c r="AA271" s="85" t="s">
        <v>1434</v>
      </c>
      <c r="AB271" s="79"/>
      <c r="AC271" s="79" t="b">
        <v>0</v>
      </c>
      <c r="AD271" s="79">
        <v>0</v>
      </c>
      <c r="AE271" s="85" t="s">
        <v>1603</v>
      </c>
      <c r="AF271" s="79" t="b">
        <v>0</v>
      </c>
      <c r="AG271" s="79" t="s">
        <v>1625</v>
      </c>
      <c r="AH271" s="79"/>
      <c r="AI271" s="85" t="s">
        <v>1603</v>
      </c>
      <c r="AJ271" s="79" t="b">
        <v>0</v>
      </c>
      <c r="AK271" s="79">
        <v>0</v>
      </c>
      <c r="AL271" s="85" t="s">
        <v>1516</v>
      </c>
      <c r="AM271" s="79" t="s">
        <v>1634</v>
      </c>
      <c r="AN271" s="79" t="b">
        <v>0</v>
      </c>
      <c r="AO271" s="85" t="s">
        <v>1516</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3</v>
      </c>
      <c r="BC271" s="78" t="str">
        <f>REPLACE(INDEX(GroupVertices[Group],MATCH(Edges[[#This Row],[Vertex 2]],GroupVertices[Vertex],0)),1,1,"")</f>
        <v>3</v>
      </c>
      <c r="BD271" s="48">
        <v>1</v>
      </c>
      <c r="BE271" s="49">
        <v>5.2631578947368425</v>
      </c>
      <c r="BF271" s="48">
        <v>1</v>
      </c>
      <c r="BG271" s="49">
        <v>5.2631578947368425</v>
      </c>
      <c r="BH271" s="48">
        <v>0</v>
      </c>
      <c r="BI271" s="49">
        <v>0</v>
      </c>
      <c r="BJ271" s="48">
        <v>17</v>
      </c>
      <c r="BK271" s="49">
        <v>89.47368421052632</v>
      </c>
      <c r="BL271" s="48">
        <v>19</v>
      </c>
    </row>
    <row r="272" spans="1:64" ht="15">
      <c r="A272" s="64" t="s">
        <v>351</v>
      </c>
      <c r="B272" s="64" t="s">
        <v>469</v>
      </c>
      <c r="C272" s="65" t="s">
        <v>4412</v>
      </c>
      <c r="D272" s="66">
        <v>3</v>
      </c>
      <c r="E272" s="67" t="s">
        <v>132</v>
      </c>
      <c r="F272" s="68">
        <v>35</v>
      </c>
      <c r="G272" s="65"/>
      <c r="H272" s="69"/>
      <c r="I272" s="70"/>
      <c r="J272" s="70"/>
      <c r="K272" s="34" t="s">
        <v>65</v>
      </c>
      <c r="L272" s="77">
        <v>272</v>
      </c>
      <c r="M272" s="77"/>
      <c r="N272" s="72"/>
      <c r="O272" s="79" t="s">
        <v>503</v>
      </c>
      <c r="P272" s="81">
        <v>43741.65795138889</v>
      </c>
      <c r="Q272" s="79" t="s">
        <v>583</v>
      </c>
      <c r="R272" s="79"/>
      <c r="S272" s="79"/>
      <c r="T272" s="79"/>
      <c r="U272" s="79"/>
      <c r="V272" s="82" t="s">
        <v>878</v>
      </c>
      <c r="W272" s="81">
        <v>43741.65795138889</v>
      </c>
      <c r="X272" s="82" t="s">
        <v>1128</v>
      </c>
      <c r="Y272" s="79"/>
      <c r="Z272" s="79"/>
      <c r="AA272" s="85" t="s">
        <v>1435</v>
      </c>
      <c r="AB272" s="85" t="s">
        <v>1513</v>
      </c>
      <c r="AC272" s="79" t="b">
        <v>0</v>
      </c>
      <c r="AD272" s="79">
        <v>1</v>
      </c>
      <c r="AE272" s="85" t="s">
        <v>1610</v>
      </c>
      <c r="AF272" s="79" t="b">
        <v>0</v>
      </c>
      <c r="AG272" s="79" t="s">
        <v>1625</v>
      </c>
      <c r="AH272" s="79"/>
      <c r="AI272" s="85" t="s">
        <v>1603</v>
      </c>
      <c r="AJ272" s="79" t="b">
        <v>0</v>
      </c>
      <c r="AK272" s="79">
        <v>0</v>
      </c>
      <c r="AL272" s="85" t="s">
        <v>1603</v>
      </c>
      <c r="AM272" s="79" t="s">
        <v>1634</v>
      </c>
      <c r="AN272" s="79" t="b">
        <v>0</v>
      </c>
      <c r="AO272" s="85" t="s">
        <v>1513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3</v>
      </c>
      <c r="BC272" s="78" t="str">
        <f>REPLACE(INDEX(GroupVertices[Group],MATCH(Edges[[#This Row],[Vertex 2]],GroupVertices[Vertex],0)),1,1,"")</f>
        <v>3</v>
      </c>
      <c r="BD272" s="48">
        <v>1</v>
      </c>
      <c r="BE272" s="49">
        <v>7.142857142857143</v>
      </c>
      <c r="BF272" s="48">
        <v>0</v>
      </c>
      <c r="BG272" s="49">
        <v>0</v>
      </c>
      <c r="BH272" s="48">
        <v>0</v>
      </c>
      <c r="BI272" s="49">
        <v>0</v>
      </c>
      <c r="BJ272" s="48">
        <v>13</v>
      </c>
      <c r="BK272" s="49">
        <v>92.85714285714286</v>
      </c>
      <c r="BL272" s="48">
        <v>14</v>
      </c>
    </row>
    <row r="273" spans="1:64" ht="15">
      <c r="A273" s="64" t="s">
        <v>351</v>
      </c>
      <c r="B273" s="64" t="s">
        <v>349</v>
      </c>
      <c r="C273" s="65" t="s">
        <v>4411</v>
      </c>
      <c r="D273" s="66">
        <v>5.333333333333334</v>
      </c>
      <c r="E273" s="67" t="s">
        <v>136</v>
      </c>
      <c r="F273" s="68">
        <v>27.333333333333332</v>
      </c>
      <c r="G273" s="65"/>
      <c r="H273" s="69"/>
      <c r="I273" s="70"/>
      <c r="J273" s="70"/>
      <c r="K273" s="34" t="s">
        <v>66</v>
      </c>
      <c r="L273" s="77">
        <v>273</v>
      </c>
      <c r="M273" s="77"/>
      <c r="N273" s="72"/>
      <c r="O273" s="79" t="s">
        <v>503</v>
      </c>
      <c r="P273" s="81">
        <v>43741.65795138889</v>
      </c>
      <c r="Q273" s="79" t="s">
        <v>583</v>
      </c>
      <c r="R273" s="79"/>
      <c r="S273" s="79"/>
      <c r="T273" s="79"/>
      <c r="U273" s="79"/>
      <c r="V273" s="82" t="s">
        <v>878</v>
      </c>
      <c r="W273" s="81">
        <v>43741.65795138889</v>
      </c>
      <c r="X273" s="82" t="s">
        <v>1128</v>
      </c>
      <c r="Y273" s="79"/>
      <c r="Z273" s="79"/>
      <c r="AA273" s="85" t="s">
        <v>1435</v>
      </c>
      <c r="AB273" s="85" t="s">
        <v>1513</v>
      </c>
      <c r="AC273" s="79" t="b">
        <v>0</v>
      </c>
      <c r="AD273" s="79">
        <v>1</v>
      </c>
      <c r="AE273" s="85" t="s">
        <v>1610</v>
      </c>
      <c r="AF273" s="79" t="b">
        <v>0</v>
      </c>
      <c r="AG273" s="79" t="s">
        <v>1625</v>
      </c>
      <c r="AH273" s="79"/>
      <c r="AI273" s="85" t="s">
        <v>1603</v>
      </c>
      <c r="AJ273" s="79" t="b">
        <v>0</v>
      </c>
      <c r="AK273" s="79">
        <v>0</v>
      </c>
      <c r="AL273" s="85" t="s">
        <v>1603</v>
      </c>
      <c r="AM273" s="79" t="s">
        <v>1634</v>
      </c>
      <c r="AN273" s="79" t="b">
        <v>0</v>
      </c>
      <c r="AO273" s="85" t="s">
        <v>1513</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3</v>
      </c>
      <c r="BC273" s="78" t="str">
        <f>REPLACE(INDEX(GroupVertices[Group],MATCH(Edges[[#This Row],[Vertex 2]],GroupVertices[Vertex],0)),1,1,"")</f>
        <v>3</v>
      </c>
      <c r="BD273" s="48"/>
      <c r="BE273" s="49"/>
      <c r="BF273" s="48"/>
      <c r="BG273" s="49"/>
      <c r="BH273" s="48"/>
      <c r="BI273" s="49"/>
      <c r="BJ273" s="48"/>
      <c r="BK273" s="49"/>
      <c r="BL273" s="48"/>
    </row>
    <row r="274" spans="1:64" ht="15">
      <c r="A274" s="64" t="s">
        <v>351</v>
      </c>
      <c r="B274" s="64" t="s">
        <v>449</v>
      </c>
      <c r="C274" s="65" t="s">
        <v>4414</v>
      </c>
      <c r="D274" s="66">
        <v>7.666666666666667</v>
      </c>
      <c r="E274" s="67" t="s">
        <v>136</v>
      </c>
      <c r="F274" s="68">
        <v>19.666666666666664</v>
      </c>
      <c r="G274" s="65"/>
      <c r="H274" s="69"/>
      <c r="I274" s="70"/>
      <c r="J274" s="70"/>
      <c r="K274" s="34" t="s">
        <v>65</v>
      </c>
      <c r="L274" s="77">
        <v>274</v>
      </c>
      <c r="M274" s="77"/>
      <c r="N274" s="72"/>
      <c r="O274" s="79" t="s">
        <v>503</v>
      </c>
      <c r="P274" s="81">
        <v>43741.65795138889</v>
      </c>
      <c r="Q274" s="79" t="s">
        <v>583</v>
      </c>
      <c r="R274" s="79"/>
      <c r="S274" s="79"/>
      <c r="T274" s="79"/>
      <c r="U274" s="79"/>
      <c r="V274" s="82" t="s">
        <v>878</v>
      </c>
      <c r="W274" s="81">
        <v>43741.65795138889</v>
      </c>
      <c r="X274" s="82" t="s">
        <v>1128</v>
      </c>
      <c r="Y274" s="79"/>
      <c r="Z274" s="79"/>
      <c r="AA274" s="85" t="s">
        <v>1435</v>
      </c>
      <c r="AB274" s="85" t="s">
        <v>1513</v>
      </c>
      <c r="AC274" s="79" t="b">
        <v>0</v>
      </c>
      <c r="AD274" s="79">
        <v>1</v>
      </c>
      <c r="AE274" s="85" t="s">
        <v>1610</v>
      </c>
      <c r="AF274" s="79" t="b">
        <v>0</v>
      </c>
      <c r="AG274" s="79" t="s">
        <v>1625</v>
      </c>
      <c r="AH274" s="79"/>
      <c r="AI274" s="85" t="s">
        <v>1603</v>
      </c>
      <c r="AJ274" s="79" t="b">
        <v>0</v>
      </c>
      <c r="AK274" s="79">
        <v>0</v>
      </c>
      <c r="AL274" s="85" t="s">
        <v>1603</v>
      </c>
      <c r="AM274" s="79" t="s">
        <v>1634</v>
      </c>
      <c r="AN274" s="79" t="b">
        <v>0</v>
      </c>
      <c r="AO274" s="85" t="s">
        <v>1513</v>
      </c>
      <c r="AP274" s="79" t="s">
        <v>176</v>
      </c>
      <c r="AQ274" s="79">
        <v>0</v>
      </c>
      <c r="AR274" s="79">
        <v>0</v>
      </c>
      <c r="AS274" s="79"/>
      <c r="AT274" s="79"/>
      <c r="AU274" s="79"/>
      <c r="AV274" s="79"/>
      <c r="AW274" s="79"/>
      <c r="AX274" s="79"/>
      <c r="AY274" s="79"/>
      <c r="AZ274" s="79"/>
      <c r="BA274">
        <v>3</v>
      </c>
      <c r="BB274" s="78" t="str">
        <f>REPLACE(INDEX(GroupVertices[Group],MATCH(Edges[[#This Row],[Vertex 1]],GroupVertices[Vertex],0)),1,1,"")</f>
        <v>3</v>
      </c>
      <c r="BC274" s="78" t="str">
        <f>REPLACE(INDEX(GroupVertices[Group],MATCH(Edges[[#This Row],[Vertex 2]],GroupVertices[Vertex],0)),1,1,"")</f>
        <v>4</v>
      </c>
      <c r="BD274" s="48"/>
      <c r="BE274" s="49"/>
      <c r="BF274" s="48"/>
      <c r="BG274" s="49"/>
      <c r="BH274" s="48"/>
      <c r="BI274" s="49"/>
      <c r="BJ274" s="48"/>
      <c r="BK274" s="49"/>
      <c r="BL274" s="48"/>
    </row>
    <row r="275" spans="1:64" ht="15">
      <c r="A275" s="64" t="s">
        <v>351</v>
      </c>
      <c r="B275" s="64" t="s">
        <v>340</v>
      </c>
      <c r="C275" s="65" t="s">
        <v>4412</v>
      </c>
      <c r="D275" s="66">
        <v>3</v>
      </c>
      <c r="E275" s="67" t="s">
        <v>132</v>
      </c>
      <c r="F275" s="68">
        <v>35</v>
      </c>
      <c r="G275" s="65"/>
      <c r="H275" s="69"/>
      <c r="I275" s="70"/>
      <c r="J275" s="70"/>
      <c r="K275" s="34" t="s">
        <v>65</v>
      </c>
      <c r="L275" s="77">
        <v>275</v>
      </c>
      <c r="M275" s="77"/>
      <c r="N275" s="72"/>
      <c r="O275" s="79" t="s">
        <v>504</v>
      </c>
      <c r="P275" s="81">
        <v>43741.65795138889</v>
      </c>
      <c r="Q275" s="79" t="s">
        <v>583</v>
      </c>
      <c r="R275" s="79"/>
      <c r="S275" s="79"/>
      <c r="T275" s="79"/>
      <c r="U275" s="79"/>
      <c r="V275" s="82" t="s">
        <v>878</v>
      </c>
      <c r="W275" s="81">
        <v>43741.65795138889</v>
      </c>
      <c r="X275" s="82" t="s">
        <v>1128</v>
      </c>
      <c r="Y275" s="79"/>
      <c r="Z275" s="79"/>
      <c r="AA275" s="85" t="s">
        <v>1435</v>
      </c>
      <c r="AB275" s="85" t="s">
        <v>1513</v>
      </c>
      <c r="AC275" s="79" t="b">
        <v>0</v>
      </c>
      <c r="AD275" s="79">
        <v>1</v>
      </c>
      <c r="AE275" s="85" t="s">
        <v>1610</v>
      </c>
      <c r="AF275" s="79" t="b">
        <v>0</v>
      </c>
      <c r="AG275" s="79" t="s">
        <v>1625</v>
      </c>
      <c r="AH275" s="79"/>
      <c r="AI275" s="85" t="s">
        <v>1603</v>
      </c>
      <c r="AJ275" s="79" t="b">
        <v>0</v>
      </c>
      <c r="AK275" s="79">
        <v>0</v>
      </c>
      <c r="AL275" s="85" t="s">
        <v>1603</v>
      </c>
      <c r="AM275" s="79" t="s">
        <v>1634</v>
      </c>
      <c r="AN275" s="79" t="b">
        <v>0</v>
      </c>
      <c r="AO275" s="85" t="s">
        <v>1513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3</v>
      </c>
      <c r="BC275" s="78" t="str">
        <f>REPLACE(INDEX(GroupVertices[Group],MATCH(Edges[[#This Row],[Vertex 2]],GroupVertices[Vertex],0)),1,1,"")</f>
        <v>3</v>
      </c>
      <c r="BD275" s="48"/>
      <c r="BE275" s="49"/>
      <c r="BF275" s="48"/>
      <c r="BG275" s="49"/>
      <c r="BH275" s="48"/>
      <c r="BI275" s="49"/>
      <c r="BJ275" s="48"/>
      <c r="BK275" s="49"/>
      <c r="BL275" s="48"/>
    </row>
    <row r="276" spans="1:64" ht="15">
      <c r="A276" s="64" t="s">
        <v>349</v>
      </c>
      <c r="B276" s="64" t="s">
        <v>351</v>
      </c>
      <c r="C276" s="65" t="s">
        <v>4412</v>
      </c>
      <c r="D276" s="66">
        <v>3</v>
      </c>
      <c r="E276" s="67" t="s">
        <v>132</v>
      </c>
      <c r="F276" s="68">
        <v>35</v>
      </c>
      <c r="G276" s="65"/>
      <c r="H276" s="69"/>
      <c r="I276" s="70"/>
      <c r="J276" s="70"/>
      <c r="K276" s="34" t="s">
        <v>66</v>
      </c>
      <c r="L276" s="77">
        <v>276</v>
      </c>
      <c r="M276" s="77"/>
      <c r="N276" s="72"/>
      <c r="O276" s="79" t="s">
        <v>504</v>
      </c>
      <c r="P276" s="81">
        <v>43725.24353009259</v>
      </c>
      <c r="Q276" s="79" t="s">
        <v>581</v>
      </c>
      <c r="R276" s="82" t="s">
        <v>680</v>
      </c>
      <c r="S276" s="79" t="s">
        <v>703</v>
      </c>
      <c r="T276" s="79"/>
      <c r="U276" s="79"/>
      <c r="V276" s="82" t="s">
        <v>876</v>
      </c>
      <c r="W276" s="81">
        <v>43725.24353009259</v>
      </c>
      <c r="X276" s="82" t="s">
        <v>1126</v>
      </c>
      <c r="Y276" s="79"/>
      <c r="Z276" s="79"/>
      <c r="AA276" s="85" t="s">
        <v>1433</v>
      </c>
      <c r="AB276" s="85" t="s">
        <v>1430</v>
      </c>
      <c r="AC276" s="79" t="b">
        <v>0</v>
      </c>
      <c r="AD276" s="79">
        <v>0</v>
      </c>
      <c r="AE276" s="85" t="s">
        <v>1616</v>
      </c>
      <c r="AF276" s="79" t="b">
        <v>0</v>
      </c>
      <c r="AG276" s="79" t="s">
        <v>1625</v>
      </c>
      <c r="AH276" s="79"/>
      <c r="AI276" s="85" t="s">
        <v>1603</v>
      </c>
      <c r="AJ276" s="79" t="b">
        <v>0</v>
      </c>
      <c r="AK276" s="79">
        <v>0</v>
      </c>
      <c r="AL276" s="85" t="s">
        <v>1603</v>
      </c>
      <c r="AM276" s="79" t="s">
        <v>1635</v>
      </c>
      <c r="AN276" s="79" t="b">
        <v>1</v>
      </c>
      <c r="AO276" s="85" t="s">
        <v>1430</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3</v>
      </c>
      <c r="BC276" s="78" t="str">
        <f>REPLACE(INDEX(GroupVertices[Group],MATCH(Edges[[#This Row],[Vertex 2]],GroupVertices[Vertex],0)),1,1,"")</f>
        <v>3</v>
      </c>
      <c r="BD276" s="48">
        <v>0</v>
      </c>
      <c r="BE276" s="49">
        <v>0</v>
      </c>
      <c r="BF276" s="48">
        <v>0</v>
      </c>
      <c r="BG276" s="49">
        <v>0</v>
      </c>
      <c r="BH276" s="48">
        <v>0</v>
      </c>
      <c r="BI276" s="49">
        <v>0</v>
      </c>
      <c r="BJ276" s="48">
        <v>13</v>
      </c>
      <c r="BK276" s="49">
        <v>100</v>
      </c>
      <c r="BL276" s="48">
        <v>13</v>
      </c>
    </row>
    <row r="277" spans="1:64" ht="15">
      <c r="A277" s="64" t="s">
        <v>349</v>
      </c>
      <c r="B277" s="64" t="s">
        <v>470</v>
      </c>
      <c r="C277" s="65" t="s">
        <v>4411</v>
      </c>
      <c r="D277" s="66">
        <v>5.333333333333334</v>
      </c>
      <c r="E277" s="67" t="s">
        <v>136</v>
      </c>
      <c r="F277" s="68">
        <v>27.333333333333332</v>
      </c>
      <c r="G277" s="65"/>
      <c r="H277" s="69"/>
      <c r="I277" s="70"/>
      <c r="J277" s="70"/>
      <c r="K277" s="34" t="s">
        <v>65</v>
      </c>
      <c r="L277" s="77">
        <v>277</v>
      </c>
      <c r="M277" s="77"/>
      <c r="N277" s="72"/>
      <c r="O277" s="79" t="s">
        <v>503</v>
      </c>
      <c r="P277" s="81">
        <v>43733.16402777778</v>
      </c>
      <c r="Q277" s="79" t="s">
        <v>584</v>
      </c>
      <c r="R277" s="82" t="s">
        <v>681</v>
      </c>
      <c r="S277" s="79" t="s">
        <v>703</v>
      </c>
      <c r="T277" s="79"/>
      <c r="U277" s="79"/>
      <c r="V277" s="82" t="s">
        <v>876</v>
      </c>
      <c r="W277" s="81">
        <v>43733.16402777778</v>
      </c>
      <c r="X277" s="82" t="s">
        <v>1129</v>
      </c>
      <c r="Y277" s="79"/>
      <c r="Z277" s="79"/>
      <c r="AA277" s="85" t="s">
        <v>1436</v>
      </c>
      <c r="AB277" s="79"/>
      <c r="AC277" s="79" t="b">
        <v>0</v>
      </c>
      <c r="AD277" s="79">
        <v>0</v>
      </c>
      <c r="AE277" s="85" t="s">
        <v>1603</v>
      </c>
      <c r="AF277" s="79" t="b">
        <v>0</v>
      </c>
      <c r="AG277" s="79" t="s">
        <v>1625</v>
      </c>
      <c r="AH277" s="79"/>
      <c r="AI277" s="85" t="s">
        <v>1603</v>
      </c>
      <c r="AJ277" s="79" t="b">
        <v>0</v>
      </c>
      <c r="AK277" s="79">
        <v>0</v>
      </c>
      <c r="AL277" s="85" t="s">
        <v>1603</v>
      </c>
      <c r="AM277" s="79" t="s">
        <v>1635</v>
      </c>
      <c r="AN277" s="79" t="b">
        <v>1</v>
      </c>
      <c r="AO277" s="85" t="s">
        <v>1436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3</v>
      </c>
      <c r="BC277" s="78" t="str">
        <f>REPLACE(INDEX(GroupVertices[Group],MATCH(Edges[[#This Row],[Vertex 2]],GroupVertices[Vertex],0)),1,1,"")</f>
        <v>3</v>
      </c>
      <c r="BD277" s="48">
        <v>0</v>
      </c>
      <c r="BE277" s="49">
        <v>0</v>
      </c>
      <c r="BF277" s="48">
        <v>1</v>
      </c>
      <c r="BG277" s="49">
        <v>6.25</v>
      </c>
      <c r="BH277" s="48">
        <v>0</v>
      </c>
      <c r="BI277" s="49">
        <v>0</v>
      </c>
      <c r="BJ277" s="48">
        <v>15</v>
      </c>
      <c r="BK277" s="49">
        <v>93.75</v>
      </c>
      <c r="BL277" s="48">
        <v>16</v>
      </c>
    </row>
    <row r="278" spans="1:64" ht="15">
      <c r="A278" s="64" t="s">
        <v>349</v>
      </c>
      <c r="B278" s="64" t="s">
        <v>470</v>
      </c>
      <c r="C278" s="65" t="s">
        <v>4411</v>
      </c>
      <c r="D278" s="66">
        <v>5.333333333333334</v>
      </c>
      <c r="E278" s="67" t="s">
        <v>136</v>
      </c>
      <c r="F278" s="68">
        <v>27.333333333333332</v>
      </c>
      <c r="G278" s="65"/>
      <c r="H278" s="69"/>
      <c r="I278" s="70"/>
      <c r="J278" s="70"/>
      <c r="K278" s="34" t="s">
        <v>65</v>
      </c>
      <c r="L278" s="77">
        <v>278</v>
      </c>
      <c r="M278" s="77"/>
      <c r="N278" s="72"/>
      <c r="O278" s="79" t="s">
        <v>503</v>
      </c>
      <c r="P278" s="81">
        <v>43733.16607638889</v>
      </c>
      <c r="Q278" s="79" t="s">
        <v>585</v>
      </c>
      <c r="R278" s="82" t="s">
        <v>682</v>
      </c>
      <c r="S278" s="79" t="s">
        <v>703</v>
      </c>
      <c r="T278" s="79"/>
      <c r="U278" s="79"/>
      <c r="V278" s="82" t="s">
        <v>876</v>
      </c>
      <c r="W278" s="81">
        <v>43733.16607638889</v>
      </c>
      <c r="X278" s="82" t="s">
        <v>1130</v>
      </c>
      <c r="Y278" s="79"/>
      <c r="Z278" s="79"/>
      <c r="AA278" s="85" t="s">
        <v>1437</v>
      </c>
      <c r="AB278" s="79"/>
      <c r="AC278" s="79" t="b">
        <v>0</v>
      </c>
      <c r="AD278" s="79">
        <v>0</v>
      </c>
      <c r="AE278" s="85" t="s">
        <v>1603</v>
      </c>
      <c r="AF278" s="79" t="b">
        <v>0</v>
      </c>
      <c r="AG278" s="79" t="s">
        <v>1625</v>
      </c>
      <c r="AH278" s="79"/>
      <c r="AI278" s="85" t="s">
        <v>1603</v>
      </c>
      <c r="AJ278" s="79" t="b">
        <v>0</v>
      </c>
      <c r="AK278" s="79">
        <v>0</v>
      </c>
      <c r="AL278" s="85" t="s">
        <v>1603</v>
      </c>
      <c r="AM278" s="79" t="s">
        <v>1635</v>
      </c>
      <c r="AN278" s="79" t="b">
        <v>1</v>
      </c>
      <c r="AO278" s="85" t="s">
        <v>1437</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3</v>
      </c>
      <c r="BC278" s="78" t="str">
        <f>REPLACE(INDEX(GroupVertices[Group],MATCH(Edges[[#This Row],[Vertex 2]],GroupVertices[Vertex],0)),1,1,"")</f>
        <v>3</v>
      </c>
      <c r="BD278" s="48">
        <v>0</v>
      </c>
      <c r="BE278" s="49">
        <v>0</v>
      </c>
      <c r="BF278" s="48">
        <v>1</v>
      </c>
      <c r="BG278" s="49">
        <v>6.25</v>
      </c>
      <c r="BH278" s="48">
        <v>0</v>
      </c>
      <c r="BI278" s="49">
        <v>0</v>
      </c>
      <c r="BJ278" s="48">
        <v>15</v>
      </c>
      <c r="BK278" s="49">
        <v>93.75</v>
      </c>
      <c r="BL278" s="48">
        <v>16</v>
      </c>
    </row>
    <row r="279" spans="1:64" ht="15">
      <c r="A279" s="64" t="s">
        <v>349</v>
      </c>
      <c r="B279" s="64" t="s">
        <v>471</v>
      </c>
      <c r="C279" s="65" t="s">
        <v>4412</v>
      </c>
      <c r="D279" s="66">
        <v>3</v>
      </c>
      <c r="E279" s="67" t="s">
        <v>132</v>
      </c>
      <c r="F279" s="68">
        <v>35</v>
      </c>
      <c r="G279" s="65"/>
      <c r="H279" s="69"/>
      <c r="I279" s="70"/>
      <c r="J279" s="70"/>
      <c r="K279" s="34" t="s">
        <v>65</v>
      </c>
      <c r="L279" s="77">
        <v>279</v>
      </c>
      <c r="M279" s="77"/>
      <c r="N279" s="72"/>
      <c r="O279" s="79" t="s">
        <v>503</v>
      </c>
      <c r="P279" s="81">
        <v>43741.980104166665</v>
      </c>
      <c r="Q279" s="79" t="s">
        <v>586</v>
      </c>
      <c r="R279" s="82" t="s">
        <v>683</v>
      </c>
      <c r="S279" s="79" t="s">
        <v>712</v>
      </c>
      <c r="T279" s="79"/>
      <c r="U279" s="82" t="s">
        <v>727</v>
      </c>
      <c r="V279" s="82" t="s">
        <v>727</v>
      </c>
      <c r="W279" s="81">
        <v>43741.980104166665</v>
      </c>
      <c r="X279" s="82" t="s">
        <v>1131</v>
      </c>
      <c r="Y279" s="79"/>
      <c r="Z279" s="79"/>
      <c r="AA279" s="85" t="s">
        <v>1438</v>
      </c>
      <c r="AB279" s="79"/>
      <c r="AC279" s="79" t="b">
        <v>0</v>
      </c>
      <c r="AD279" s="79">
        <v>6</v>
      </c>
      <c r="AE279" s="85" t="s">
        <v>1603</v>
      </c>
      <c r="AF279" s="79" t="b">
        <v>0</v>
      </c>
      <c r="AG279" s="79" t="s">
        <v>1625</v>
      </c>
      <c r="AH279" s="79"/>
      <c r="AI279" s="85" t="s">
        <v>1603</v>
      </c>
      <c r="AJ279" s="79" t="b">
        <v>0</v>
      </c>
      <c r="AK279" s="79">
        <v>1</v>
      </c>
      <c r="AL279" s="85" t="s">
        <v>1603</v>
      </c>
      <c r="AM279" s="79" t="s">
        <v>1635</v>
      </c>
      <c r="AN279" s="79" t="b">
        <v>0</v>
      </c>
      <c r="AO279" s="85" t="s">
        <v>1438</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3</v>
      </c>
      <c r="BC279" s="78" t="str">
        <f>REPLACE(INDEX(GroupVertices[Group],MATCH(Edges[[#This Row],[Vertex 2]],GroupVertices[Vertex],0)),1,1,"")</f>
        <v>3</v>
      </c>
      <c r="BD279" s="48"/>
      <c r="BE279" s="49"/>
      <c r="BF279" s="48"/>
      <c r="BG279" s="49"/>
      <c r="BH279" s="48"/>
      <c r="BI279" s="49"/>
      <c r="BJ279" s="48"/>
      <c r="BK279" s="49"/>
      <c r="BL279" s="48"/>
    </row>
    <row r="280" spans="1:64" ht="15">
      <c r="A280" s="64" t="s">
        <v>352</v>
      </c>
      <c r="B280" s="64" t="s">
        <v>472</v>
      </c>
      <c r="C280" s="65" t="s">
        <v>4412</v>
      </c>
      <c r="D280" s="66">
        <v>3</v>
      </c>
      <c r="E280" s="67" t="s">
        <v>132</v>
      </c>
      <c r="F280" s="68">
        <v>35</v>
      </c>
      <c r="G280" s="65"/>
      <c r="H280" s="69"/>
      <c r="I280" s="70"/>
      <c r="J280" s="70"/>
      <c r="K280" s="34" t="s">
        <v>65</v>
      </c>
      <c r="L280" s="77">
        <v>280</v>
      </c>
      <c r="M280" s="77"/>
      <c r="N280" s="72"/>
      <c r="O280" s="79" t="s">
        <v>503</v>
      </c>
      <c r="P280" s="81">
        <v>43742.15752314815</v>
      </c>
      <c r="Q280" s="79" t="s">
        <v>587</v>
      </c>
      <c r="R280" s="79"/>
      <c r="S280" s="79"/>
      <c r="T280" s="79"/>
      <c r="U280" s="79"/>
      <c r="V280" s="82" t="s">
        <v>879</v>
      </c>
      <c r="W280" s="81">
        <v>43742.15752314815</v>
      </c>
      <c r="X280" s="82" t="s">
        <v>1132</v>
      </c>
      <c r="Y280" s="79"/>
      <c r="Z280" s="79"/>
      <c r="AA280" s="85" t="s">
        <v>1439</v>
      </c>
      <c r="AB280" s="79"/>
      <c r="AC280" s="79" t="b">
        <v>0</v>
      </c>
      <c r="AD280" s="79">
        <v>0</v>
      </c>
      <c r="AE280" s="85" t="s">
        <v>1603</v>
      </c>
      <c r="AF280" s="79" t="b">
        <v>0</v>
      </c>
      <c r="AG280" s="79" t="s">
        <v>1625</v>
      </c>
      <c r="AH280" s="79"/>
      <c r="AI280" s="85" t="s">
        <v>1603</v>
      </c>
      <c r="AJ280" s="79" t="b">
        <v>0</v>
      </c>
      <c r="AK280" s="79">
        <v>1</v>
      </c>
      <c r="AL280" s="85" t="s">
        <v>1421</v>
      </c>
      <c r="AM280" s="79" t="s">
        <v>1635</v>
      </c>
      <c r="AN280" s="79" t="b">
        <v>0</v>
      </c>
      <c r="AO280" s="85" t="s">
        <v>1421</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5</v>
      </c>
      <c r="BD280" s="48"/>
      <c r="BE280" s="49"/>
      <c r="BF280" s="48"/>
      <c r="BG280" s="49"/>
      <c r="BH280" s="48"/>
      <c r="BI280" s="49"/>
      <c r="BJ280" s="48"/>
      <c r="BK280" s="49"/>
      <c r="BL280" s="48"/>
    </row>
    <row r="281" spans="1:64" ht="15">
      <c r="A281" s="64" t="s">
        <v>352</v>
      </c>
      <c r="B281" s="64" t="s">
        <v>473</v>
      </c>
      <c r="C281" s="65" t="s">
        <v>4412</v>
      </c>
      <c r="D281" s="66">
        <v>3</v>
      </c>
      <c r="E281" s="67" t="s">
        <v>132</v>
      </c>
      <c r="F281" s="68">
        <v>35</v>
      </c>
      <c r="G281" s="65"/>
      <c r="H281" s="69"/>
      <c r="I281" s="70"/>
      <c r="J281" s="70"/>
      <c r="K281" s="34" t="s">
        <v>65</v>
      </c>
      <c r="L281" s="77">
        <v>281</v>
      </c>
      <c r="M281" s="77"/>
      <c r="N281" s="72"/>
      <c r="O281" s="79" t="s">
        <v>503</v>
      </c>
      <c r="P281" s="81">
        <v>43742.15752314815</v>
      </c>
      <c r="Q281" s="79" t="s">
        <v>587</v>
      </c>
      <c r="R281" s="79"/>
      <c r="S281" s="79"/>
      <c r="T281" s="79"/>
      <c r="U281" s="79"/>
      <c r="V281" s="82" t="s">
        <v>879</v>
      </c>
      <c r="W281" s="81">
        <v>43742.15752314815</v>
      </c>
      <c r="X281" s="82" t="s">
        <v>1132</v>
      </c>
      <c r="Y281" s="79"/>
      <c r="Z281" s="79"/>
      <c r="AA281" s="85" t="s">
        <v>1439</v>
      </c>
      <c r="AB281" s="79"/>
      <c r="AC281" s="79" t="b">
        <v>0</v>
      </c>
      <c r="AD281" s="79">
        <v>0</v>
      </c>
      <c r="AE281" s="85" t="s">
        <v>1603</v>
      </c>
      <c r="AF281" s="79" t="b">
        <v>0</v>
      </c>
      <c r="AG281" s="79" t="s">
        <v>1625</v>
      </c>
      <c r="AH281" s="79"/>
      <c r="AI281" s="85" t="s">
        <v>1603</v>
      </c>
      <c r="AJ281" s="79" t="b">
        <v>0</v>
      </c>
      <c r="AK281" s="79">
        <v>1</v>
      </c>
      <c r="AL281" s="85" t="s">
        <v>1421</v>
      </c>
      <c r="AM281" s="79" t="s">
        <v>1635</v>
      </c>
      <c r="AN281" s="79" t="b">
        <v>0</v>
      </c>
      <c r="AO281" s="85" t="s">
        <v>1421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5</v>
      </c>
      <c r="BD281" s="48"/>
      <c r="BE281" s="49"/>
      <c r="BF281" s="48"/>
      <c r="BG281" s="49"/>
      <c r="BH281" s="48"/>
      <c r="BI281" s="49"/>
      <c r="BJ281" s="48"/>
      <c r="BK281" s="49"/>
      <c r="BL281" s="48"/>
    </row>
    <row r="282" spans="1:64" ht="15">
      <c r="A282" s="64" t="s">
        <v>352</v>
      </c>
      <c r="B282" s="64" t="s">
        <v>474</v>
      </c>
      <c r="C282" s="65" t="s">
        <v>4412</v>
      </c>
      <c r="D282" s="66">
        <v>3</v>
      </c>
      <c r="E282" s="67" t="s">
        <v>132</v>
      </c>
      <c r="F282" s="68">
        <v>35</v>
      </c>
      <c r="G282" s="65"/>
      <c r="H282" s="69"/>
      <c r="I282" s="70"/>
      <c r="J282" s="70"/>
      <c r="K282" s="34" t="s">
        <v>65</v>
      </c>
      <c r="L282" s="77">
        <v>282</v>
      </c>
      <c r="M282" s="77"/>
      <c r="N282" s="72"/>
      <c r="O282" s="79" t="s">
        <v>503</v>
      </c>
      <c r="P282" s="81">
        <v>43742.15752314815</v>
      </c>
      <c r="Q282" s="79" t="s">
        <v>587</v>
      </c>
      <c r="R282" s="79"/>
      <c r="S282" s="79"/>
      <c r="T282" s="79"/>
      <c r="U282" s="79"/>
      <c r="V282" s="82" t="s">
        <v>879</v>
      </c>
      <c r="W282" s="81">
        <v>43742.15752314815</v>
      </c>
      <c r="X282" s="82" t="s">
        <v>1132</v>
      </c>
      <c r="Y282" s="79"/>
      <c r="Z282" s="79"/>
      <c r="AA282" s="85" t="s">
        <v>1439</v>
      </c>
      <c r="AB282" s="79"/>
      <c r="AC282" s="79" t="b">
        <v>0</v>
      </c>
      <c r="AD282" s="79">
        <v>0</v>
      </c>
      <c r="AE282" s="85" t="s">
        <v>1603</v>
      </c>
      <c r="AF282" s="79" t="b">
        <v>0</v>
      </c>
      <c r="AG282" s="79" t="s">
        <v>1625</v>
      </c>
      <c r="AH282" s="79"/>
      <c r="AI282" s="85" t="s">
        <v>1603</v>
      </c>
      <c r="AJ282" s="79" t="b">
        <v>0</v>
      </c>
      <c r="AK282" s="79">
        <v>1</v>
      </c>
      <c r="AL282" s="85" t="s">
        <v>1421</v>
      </c>
      <c r="AM282" s="79" t="s">
        <v>1635</v>
      </c>
      <c r="AN282" s="79" t="b">
        <v>0</v>
      </c>
      <c r="AO282" s="85" t="s">
        <v>1421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c r="BE282" s="49"/>
      <c r="BF282" s="48"/>
      <c r="BG282" s="49"/>
      <c r="BH282" s="48"/>
      <c r="BI282" s="49"/>
      <c r="BJ282" s="48"/>
      <c r="BK282" s="49"/>
      <c r="BL282" s="48"/>
    </row>
    <row r="283" spans="1:64" ht="15">
      <c r="A283" s="64" t="s">
        <v>352</v>
      </c>
      <c r="B283" s="64" t="s">
        <v>475</v>
      </c>
      <c r="C283" s="65" t="s">
        <v>4412</v>
      </c>
      <c r="D283" s="66">
        <v>3</v>
      </c>
      <c r="E283" s="67" t="s">
        <v>132</v>
      </c>
      <c r="F283" s="68">
        <v>35</v>
      </c>
      <c r="G283" s="65"/>
      <c r="H283" s="69"/>
      <c r="I283" s="70"/>
      <c r="J283" s="70"/>
      <c r="K283" s="34" t="s">
        <v>65</v>
      </c>
      <c r="L283" s="77">
        <v>283</v>
      </c>
      <c r="M283" s="77"/>
      <c r="N283" s="72"/>
      <c r="O283" s="79" t="s">
        <v>503</v>
      </c>
      <c r="P283" s="81">
        <v>43742.15752314815</v>
      </c>
      <c r="Q283" s="79" t="s">
        <v>587</v>
      </c>
      <c r="R283" s="79"/>
      <c r="S283" s="79"/>
      <c r="T283" s="79"/>
      <c r="U283" s="79"/>
      <c r="V283" s="82" t="s">
        <v>879</v>
      </c>
      <c r="W283" s="81">
        <v>43742.15752314815</v>
      </c>
      <c r="X283" s="82" t="s">
        <v>1132</v>
      </c>
      <c r="Y283" s="79"/>
      <c r="Z283" s="79"/>
      <c r="AA283" s="85" t="s">
        <v>1439</v>
      </c>
      <c r="AB283" s="79"/>
      <c r="AC283" s="79" t="b">
        <v>0</v>
      </c>
      <c r="AD283" s="79">
        <v>0</v>
      </c>
      <c r="AE283" s="85" t="s">
        <v>1603</v>
      </c>
      <c r="AF283" s="79" t="b">
        <v>0</v>
      </c>
      <c r="AG283" s="79" t="s">
        <v>1625</v>
      </c>
      <c r="AH283" s="79"/>
      <c r="AI283" s="85" t="s">
        <v>1603</v>
      </c>
      <c r="AJ283" s="79" t="b">
        <v>0</v>
      </c>
      <c r="AK283" s="79">
        <v>1</v>
      </c>
      <c r="AL283" s="85" t="s">
        <v>1421</v>
      </c>
      <c r="AM283" s="79" t="s">
        <v>1635</v>
      </c>
      <c r="AN283" s="79" t="b">
        <v>0</v>
      </c>
      <c r="AO283" s="85" t="s">
        <v>1421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5</v>
      </c>
      <c r="BC283" s="78" t="str">
        <f>REPLACE(INDEX(GroupVertices[Group],MATCH(Edges[[#This Row],[Vertex 2]],GroupVertices[Vertex],0)),1,1,"")</f>
        <v>5</v>
      </c>
      <c r="BD283" s="48"/>
      <c r="BE283" s="49"/>
      <c r="BF283" s="48"/>
      <c r="BG283" s="49"/>
      <c r="BH283" s="48"/>
      <c r="BI283" s="49"/>
      <c r="BJ283" s="48"/>
      <c r="BK283" s="49"/>
      <c r="BL283" s="48"/>
    </row>
    <row r="284" spans="1:64" ht="15">
      <c r="A284" s="64" t="s">
        <v>352</v>
      </c>
      <c r="B284" s="64" t="s">
        <v>476</v>
      </c>
      <c r="C284" s="65" t="s">
        <v>4412</v>
      </c>
      <c r="D284" s="66">
        <v>3</v>
      </c>
      <c r="E284" s="67" t="s">
        <v>132</v>
      </c>
      <c r="F284" s="68">
        <v>35</v>
      </c>
      <c r="G284" s="65"/>
      <c r="H284" s="69"/>
      <c r="I284" s="70"/>
      <c r="J284" s="70"/>
      <c r="K284" s="34" t="s">
        <v>65</v>
      </c>
      <c r="L284" s="77">
        <v>284</v>
      </c>
      <c r="M284" s="77"/>
      <c r="N284" s="72"/>
      <c r="O284" s="79" t="s">
        <v>503</v>
      </c>
      <c r="P284" s="81">
        <v>43742.15752314815</v>
      </c>
      <c r="Q284" s="79" t="s">
        <v>587</v>
      </c>
      <c r="R284" s="79"/>
      <c r="S284" s="79"/>
      <c r="T284" s="79"/>
      <c r="U284" s="79"/>
      <c r="V284" s="82" t="s">
        <v>879</v>
      </c>
      <c r="W284" s="81">
        <v>43742.15752314815</v>
      </c>
      <c r="X284" s="82" t="s">
        <v>1132</v>
      </c>
      <c r="Y284" s="79"/>
      <c r="Z284" s="79"/>
      <c r="AA284" s="85" t="s">
        <v>1439</v>
      </c>
      <c r="AB284" s="79"/>
      <c r="AC284" s="79" t="b">
        <v>0</v>
      </c>
      <c r="AD284" s="79">
        <v>0</v>
      </c>
      <c r="AE284" s="85" t="s">
        <v>1603</v>
      </c>
      <c r="AF284" s="79" t="b">
        <v>0</v>
      </c>
      <c r="AG284" s="79" t="s">
        <v>1625</v>
      </c>
      <c r="AH284" s="79"/>
      <c r="AI284" s="85" t="s">
        <v>1603</v>
      </c>
      <c r="AJ284" s="79" t="b">
        <v>0</v>
      </c>
      <c r="AK284" s="79">
        <v>1</v>
      </c>
      <c r="AL284" s="85" t="s">
        <v>1421</v>
      </c>
      <c r="AM284" s="79" t="s">
        <v>1635</v>
      </c>
      <c r="AN284" s="79" t="b">
        <v>0</v>
      </c>
      <c r="AO284" s="85" t="s">
        <v>1421</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5</v>
      </c>
      <c r="BC284" s="78" t="str">
        <f>REPLACE(INDEX(GroupVertices[Group],MATCH(Edges[[#This Row],[Vertex 2]],GroupVertices[Vertex],0)),1,1,"")</f>
        <v>5</v>
      </c>
      <c r="BD284" s="48"/>
      <c r="BE284" s="49"/>
      <c r="BF284" s="48"/>
      <c r="BG284" s="49"/>
      <c r="BH284" s="48"/>
      <c r="BI284" s="49"/>
      <c r="BJ284" s="48"/>
      <c r="BK284" s="49"/>
      <c r="BL284" s="48"/>
    </row>
    <row r="285" spans="1:64" ht="15">
      <c r="A285" s="64" t="s">
        <v>352</v>
      </c>
      <c r="B285" s="64" t="s">
        <v>477</v>
      </c>
      <c r="C285" s="65" t="s">
        <v>4412</v>
      </c>
      <c r="D285" s="66">
        <v>3</v>
      </c>
      <c r="E285" s="67" t="s">
        <v>132</v>
      </c>
      <c r="F285" s="68">
        <v>35</v>
      </c>
      <c r="G285" s="65"/>
      <c r="H285" s="69"/>
      <c r="I285" s="70"/>
      <c r="J285" s="70"/>
      <c r="K285" s="34" t="s">
        <v>65</v>
      </c>
      <c r="L285" s="77">
        <v>285</v>
      </c>
      <c r="M285" s="77"/>
      <c r="N285" s="72"/>
      <c r="O285" s="79" t="s">
        <v>503</v>
      </c>
      <c r="P285" s="81">
        <v>43742.15752314815</v>
      </c>
      <c r="Q285" s="79" t="s">
        <v>587</v>
      </c>
      <c r="R285" s="79"/>
      <c r="S285" s="79"/>
      <c r="T285" s="79"/>
      <c r="U285" s="79"/>
      <c r="V285" s="82" t="s">
        <v>879</v>
      </c>
      <c r="W285" s="81">
        <v>43742.15752314815</v>
      </c>
      <c r="X285" s="82" t="s">
        <v>1132</v>
      </c>
      <c r="Y285" s="79"/>
      <c r="Z285" s="79"/>
      <c r="AA285" s="85" t="s">
        <v>1439</v>
      </c>
      <c r="AB285" s="79"/>
      <c r="AC285" s="79" t="b">
        <v>0</v>
      </c>
      <c r="AD285" s="79">
        <v>0</v>
      </c>
      <c r="AE285" s="85" t="s">
        <v>1603</v>
      </c>
      <c r="AF285" s="79" t="b">
        <v>0</v>
      </c>
      <c r="AG285" s="79" t="s">
        <v>1625</v>
      </c>
      <c r="AH285" s="79"/>
      <c r="AI285" s="85" t="s">
        <v>1603</v>
      </c>
      <c r="AJ285" s="79" t="b">
        <v>0</v>
      </c>
      <c r="AK285" s="79">
        <v>1</v>
      </c>
      <c r="AL285" s="85" t="s">
        <v>1421</v>
      </c>
      <c r="AM285" s="79" t="s">
        <v>1635</v>
      </c>
      <c r="AN285" s="79" t="b">
        <v>0</v>
      </c>
      <c r="AO285" s="85" t="s">
        <v>1421</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352</v>
      </c>
      <c r="B286" s="64" t="s">
        <v>478</v>
      </c>
      <c r="C286" s="65" t="s">
        <v>4412</v>
      </c>
      <c r="D286" s="66">
        <v>3</v>
      </c>
      <c r="E286" s="67" t="s">
        <v>132</v>
      </c>
      <c r="F286" s="68">
        <v>35</v>
      </c>
      <c r="G286" s="65"/>
      <c r="H286" s="69"/>
      <c r="I286" s="70"/>
      <c r="J286" s="70"/>
      <c r="K286" s="34" t="s">
        <v>65</v>
      </c>
      <c r="L286" s="77">
        <v>286</v>
      </c>
      <c r="M286" s="77"/>
      <c r="N286" s="72"/>
      <c r="O286" s="79" t="s">
        <v>503</v>
      </c>
      <c r="P286" s="81">
        <v>43742.15752314815</v>
      </c>
      <c r="Q286" s="79" t="s">
        <v>587</v>
      </c>
      <c r="R286" s="79"/>
      <c r="S286" s="79"/>
      <c r="T286" s="79"/>
      <c r="U286" s="79"/>
      <c r="V286" s="82" t="s">
        <v>879</v>
      </c>
      <c r="W286" s="81">
        <v>43742.15752314815</v>
      </c>
      <c r="X286" s="82" t="s">
        <v>1132</v>
      </c>
      <c r="Y286" s="79"/>
      <c r="Z286" s="79"/>
      <c r="AA286" s="85" t="s">
        <v>1439</v>
      </c>
      <c r="AB286" s="79"/>
      <c r="AC286" s="79" t="b">
        <v>0</v>
      </c>
      <c r="AD286" s="79">
        <v>0</v>
      </c>
      <c r="AE286" s="85" t="s">
        <v>1603</v>
      </c>
      <c r="AF286" s="79" t="b">
        <v>0</v>
      </c>
      <c r="AG286" s="79" t="s">
        <v>1625</v>
      </c>
      <c r="AH286" s="79"/>
      <c r="AI286" s="85" t="s">
        <v>1603</v>
      </c>
      <c r="AJ286" s="79" t="b">
        <v>0</v>
      </c>
      <c r="AK286" s="79">
        <v>1</v>
      </c>
      <c r="AL286" s="85" t="s">
        <v>1421</v>
      </c>
      <c r="AM286" s="79" t="s">
        <v>1635</v>
      </c>
      <c r="AN286" s="79" t="b">
        <v>0</v>
      </c>
      <c r="AO286" s="85" t="s">
        <v>1421</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5</v>
      </c>
      <c r="BC286" s="78" t="str">
        <f>REPLACE(INDEX(GroupVertices[Group],MATCH(Edges[[#This Row],[Vertex 2]],GroupVertices[Vertex],0)),1,1,"")</f>
        <v>5</v>
      </c>
      <c r="BD286" s="48"/>
      <c r="BE286" s="49"/>
      <c r="BF286" s="48"/>
      <c r="BG286" s="49"/>
      <c r="BH286" s="48"/>
      <c r="BI286" s="49"/>
      <c r="BJ286" s="48"/>
      <c r="BK286" s="49"/>
      <c r="BL286" s="48"/>
    </row>
    <row r="287" spans="1:64" ht="15">
      <c r="A287" s="64" t="s">
        <v>352</v>
      </c>
      <c r="B287" s="64" t="s">
        <v>479</v>
      </c>
      <c r="C287" s="65" t="s">
        <v>4412</v>
      </c>
      <c r="D287" s="66">
        <v>3</v>
      </c>
      <c r="E287" s="67" t="s">
        <v>132</v>
      </c>
      <c r="F287" s="68">
        <v>35</v>
      </c>
      <c r="G287" s="65"/>
      <c r="H287" s="69"/>
      <c r="I287" s="70"/>
      <c r="J287" s="70"/>
      <c r="K287" s="34" t="s">
        <v>65</v>
      </c>
      <c r="L287" s="77">
        <v>287</v>
      </c>
      <c r="M287" s="77"/>
      <c r="N287" s="72"/>
      <c r="O287" s="79" t="s">
        <v>503</v>
      </c>
      <c r="P287" s="81">
        <v>43742.15752314815</v>
      </c>
      <c r="Q287" s="79" t="s">
        <v>587</v>
      </c>
      <c r="R287" s="79"/>
      <c r="S287" s="79"/>
      <c r="T287" s="79"/>
      <c r="U287" s="79"/>
      <c r="V287" s="82" t="s">
        <v>879</v>
      </c>
      <c r="W287" s="81">
        <v>43742.15752314815</v>
      </c>
      <c r="X287" s="82" t="s">
        <v>1132</v>
      </c>
      <c r="Y287" s="79"/>
      <c r="Z287" s="79"/>
      <c r="AA287" s="85" t="s">
        <v>1439</v>
      </c>
      <c r="AB287" s="79"/>
      <c r="AC287" s="79" t="b">
        <v>0</v>
      </c>
      <c r="AD287" s="79">
        <v>0</v>
      </c>
      <c r="AE287" s="85" t="s">
        <v>1603</v>
      </c>
      <c r="AF287" s="79" t="b">
        <v>0</v>
      </c>
      <c r="AG287" s="79" t="s">
        <v>1625</v>
      </c>
      <c r="AH287" s="79"/>
      <c r="AI287" s="85" t="s">
        <v>1603</v>
      </c>
      <c r="AJ287" s="79" t="b">
        <v>0</v>
      </c>
      <c r="AK287" s="79">
        <v>1</v>
      </c>
      <c r="AL287" s="85" t="s">
        <v>1421</v>
      </c>
      <c r="AM287" s="79" t="s">
        <v>1635</v>
      </c>
      <c r="AN287" s="79" t="b">
        <v>0</v>
      </c>
      <c r="AO287" s="85" t="s">
        <v>1421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5</v>
      </c>
      <c r="BD287" s="48"/>
      <c r="BE287" s="49"/>
      <c r="BF287" s="48"/>
      <c r="BG287" s="49"/>
      <c r="BH287" s="48"/>
      <c r="BI287" s="49"/>
      <c r="BJ287" s="48"/>
      <c r="BK287" s="49"/>
      <c r="BL287" s="48"/>
    </row>
    <row r="288" spans="1:64" ht="15">
      <c r="A288" s="64" t="s">
        <v>352</v>
      </c>
      <c r="B288" s="64" t="s">
        <v>480</v>
      </c>
      <c r="C288" s="65" t="s">
        <v>4412</v>
      </c>
      <c r="D288" s="66">
        <v>3</v>
      </c>
      <c r="E288" s="67" t="s">
        <v>132</v>
      </c>
      <c r="F288" s="68">
        <v>35</v>
      </c>
      <c r="G288" s="65"/>
      <c r="H288" s="69"/>
      <c r="I288" s="70"/>
      <c r="J288" s="70"/>
      <c r="K288" s="34" t="s">
        <v>65</v>
      </c>
      <c r="L288" s="77">
        <v>288</v>
      </c>
      <c r="M288" s="77"/>
      <c r="N288" s="72"/>
      <c r="O288" s="79" t="s">
        <v>503</v>
      </c>
      <c r="P288" s="81">
        <v>43742.15752314815</v>
      </c>
      <c r="Q288" s="79" t="s">
        <v>587</v>
      </c>
      <c r="R288" s="79"/>
      <c r="S288" s="79"/>
      <c r="T288" s="79"/>
      <c r="U288" s="79"/>
      <c r="V288" s="82" t="s">
        <v>879</v>
      </c>
      <c r="W288" s="81">
        <v>43742.15752314815</v>
      </c>
      <c r="X288" s="82" t="s">
        <v>1132</v>
      </c>
      <c r="Y288" s="79"/>
      <c r="Z288" s="79"/>
      <c r="AA288" s="85" t="s">
        <v>1439</v>
      </c>
      <c r="AB288" s="79"/>
      <c r="AC288" s="79" t="b">
        <v>0</v>
      </c>
      <c r="AD288" s="79">
        <v>0</v>
      </c>
      <c r="AE288" s="85" t="s">
        <v>1603</v>
      </c>
      <c r="AF288" s="79" t="b">
        <v>0</v>
      </c>
      <c r="AG288" s="79" t="s">
        <v>1625</v>
      </c>
      <c r="AH288" s="79"/>
      <c r="AI288" s="85" t="s">
        <v>1603</v>
      </c>
      <c r="AJ288" s="79" t="b">
        <v>0</v>
      </c>
      <c r="AK288" s="79">
        <v>1</v>
      </c>
      <c r="AL288" s="85" t="s">
        <v>1421</v>
      </c>
      <c r="AM288" s="79" t="s">
        <v>1635</v>
      </c>
      <c r="AN288" s="79" t="b">
        <v>0</v>
      </c>
      <c r="AO288" s="85" t="s">
        <v>1421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v>0</v>
      </c>
      <c r="BE288" s="49">
        <v>0</v>
      </c>
      <c r="BF288" s="48">
        <v>0</v>
      </c>
      <c r="BG288" s="49">
        <v>0</v>
      </c>
      <c r="BH288" s="48">
        <v>0</v>
      </c>
      <c r="BI288" s="49">
        <v>0</v>
      </c>
      <c r="BJ288" s="48">
        <v>12</v>
      </c>
      <c r="BK288" s="49">
        <v>100</v>
      </c>
      <c r="BL288" s="48">
        <v>12</v>
      </c>
    </row>
    <row r="289" spans="1:64" ht="15">
      <c r="A289" s="64" t="s">
        <v>352</v>
      </c>
      <c r="B289" s="64" t="s">
        <v>345</v>
      </c>
      <c r="C289" s="65" t="s">
        <v>4412</v>
      </c>
      <c r="D289" s="66">
        <v>3</v>
      </c>
      <c r="E289" s="67" t="s">
        <v>132</v>
      </c>
      <c r="F289" s="68">
        <v>35</v>
      </c>
      <c r="G289" s="65"/>
      <c r="H289" s="69"/>
      <c r="I289" s="70"/>
      <c r="J289" s="70"/>
      <c r="K289" s="34" t="s">
        <v>65</v>
      </c>
      <c r="L289" s="77">
        <v>289</v>
      </c>
      <c r="M289" s="77"/>
      <c r="N289" s="72"/>
      <c r="O289" s="79" t="s">
        <v>503</v>
      </c>
      <c r="P289" s="81">
        <v>43742.15752314815</v>
      </c>
      <c r="Q289" s="79" t="s">
        <v>587</v>
      </c>
      <c r="R289" s="79"/>
      <c r="S289" s="79"/>
      <c r="T289" s="79"/>
      <c r="U289" s="79"/>
      <c r="V289" s="82" t="s">
        <v>879</v>
      </c>
      <c r="W289" s="81">
        <v>43742.15752314815</v>
      </c>
      <c r="X289" s="82" t="s">
        <v>1132</v>
      </c>
      <c r="Y289" s="79"/>
      <c r="Z289" s="79"/>
      <c r="AA289" s="85" t="s">
        <v>1439</v>
      </c>
      <c r="AB289" s="79"/>
      <c r="AC289" s="79" t="b">
        <v>0</v>
      </c>
      <c r="AD289" s="79">
        <v>0</v>
      </c>
      <c r="AE289" s="85" t="s">
        <v>1603</v>
      </c>
      <c r="AF289" s="79" t="b">
        <v>0</v>
      </c>
      <c r="AG289" s="79" t="s">
        <v>1625</v>
      </c>
      <c r="AH289" s="79"/>
      <c r="AI289" s="85" t="s">
        <v>1603</v>
      </c>
      <c r="AJ289" s="79" t="b">
        <v>0</v>
      </c>
      <c r="AK289" s="79">
        <v>1</v>
      </c>
      <c r="AL289" s="85" t="s">
        <v>1421</v>
      </c>
      <c r="AM289" s="79" t="s">
        <v>1635</v>
      </c>
      <c r="AN289" s="79" t="b">
        <v>0</v>
      </c>
      <c r="AO289" s="85" t="s">
        <v>1421</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5</v>
      </c>
      <c r="BC289" s="78" t="str">
        <f>REPLACE(INDEX(GroupVertices[Group],MATCH(Edges[[#This Row],[Vertex 2]],GroupVertices[Vertex],0)),1,1,"")</f>
        <v>5</v>
      </c>
      <c r="BD289" s="48"/>
      <c r="BE289" s="49"/>
      <c r="BF289" s="48"/>
      <c r="BG289" s="49"/>
      <c r="BH289" s="48"/>
      <c r="BI289" s="49"/>
      <c r="BJ289" s="48"/>
      <c r="BK289" s="49"/>
      <c r="BL289" s="48"/>
    </row>
    <row r="290" spans="1:64" ht="15">
      <c r="A290" s="64" t="s">
        <v>353</v>
      </c>
      <c r="B290" s="64" t="s">
        <v>444</v>
      </c>
      <c r="C290" s="65" t="s">
        <v>4412</v>
      </c>
      <c r="D290" s="66">
        <v>3</v>
      </c>
      <c r="E290" s="67" t="s">
        <v>132</v>
      </c>
      <c r="F290" s="68">
        <v>35</v>
      </c>
      <c r="G290" s="65"/>
      <c r="H290" s="69"/>
      <c r="I290" s="70"/>
      <c r="J290" s="70"/>
      <c r="K290" s="34" t="s">
        <v>65</v>
      </c>
      <c r="L290" s="77">
        <v>290</v>
      </c>
      <c r="M290" s="77"/>
      <c r="N290" s="72"/>
      <c r="O290" s="79" t="s">
        <v>503</v>
      </c>
      <c r="P290" s="81">
        <v>43743.59484953704</v>
      </c>
      <c r="Q290" s="79" t="s">
        <v>534</v>
      </c>
      <c r="R290" s="79"/>
      <c r="S290" s="79"/>
      <c r="T290" s="79"/>
      <c r="U290" s="79"/>
      <c r="V290" s="82" t="s">
        <v>880</v>
      </c>
      <c r="W290" s="81">
        <v>43743.59484953704</v>
      </c>
      <c r="X290" s="82" t="s">
        <v>1133</v>
      </c>
      <c r="Y290" s="79"/>
      <c r="Z290" s="79"/>
      <c r="AA290" s="85" t="s">
        <v>1440</v>
      </c>
      <c r="AB290" s="79"/>
      <c r="AC290" s="79" t="b">
        <v>0</v>
      </c>
      <c r="AD290" s="79">
        <v>0</v>
      </c>
      <c r="AE290" s="85" t="s">
        <v>1603</v>
      </c>
      <c r="AF290" s="79" t="b">
        <v>0</v>
      </c>
      <c r="AG290" s="79" t="s">
        <v>1625</v>
      </c>
      <c r="AH290" s="79"/>
      <c r="AI290" s="85" t="s">
        <v>1603</v>
      </c>
      <c r="AJ290" s="79" t="b">
        <v>0</v>
      </c>
      <c r="AK290" s="79">
        <v>95</v>
      </c>
      <c r="AL290" s="85" t="s">
        <v>1572</v>
      </c>
      <c r="AM290" s="79" t="s">
        <v>1634</v>
      </c>
      <c r="AN290" s="79" t="b">
        <v>0</v>
      </c>
      <c r="AO290" s="85" t="s">
        <v>1572</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1</v>
      </c>
      <c r="BE290" s="49">
        <v>4</v>
      </c>
      <c r="BF290" s="48">
        <v>1</v>
      </c>
      <c r="BG290" s="49">
        <v>4</v>
      </c>
      <c r="BH290" s="48">
        <v>0</v>
      </c>
      <c r="BI290" s="49">
        <v>0</v>
      </c>
      <c r="BJ290" s="48">
        <v>23</v>
      </c>
      <c r="BK290" s="49">
        <v>92</v>
      </c>
      <c r="BL290" s="48">
        <v>25</v>
      </c>
    </row>
    <row r="291" spans="1:64" ht="15">
      <c r="A291" s="64" t="s">
        <v>354</v>
      </c>
      <c r="B291" s="64" t="s">
        <v>444</v>
      </c>
      <c r="C291" s="65" t="s">
        <v>4412</v>
      </c>
      <c r="D291" s="66">
        <v>3</v>
      </c>
      <c r="E291" s="67" t="s">
        <v>132</v>
      </c>
      <c r="F291" s="68">
        <v>35</v>
      </c>
      <c r="G291" s="65"/>
      <c r="H291" s="69"/>
      <c r="I291" s="70"/>
      <c r="J291" s="70"/>
      <c r="K291" s="34" t="s">
        <v>65</v>
      </c>
      <c r="L291" s="77">
        <v>291</v>
      </c>
      <c r="M291" s="77"/>
      <c r="N291" s="72"/>
      <c r="O291" s="79" t="s">
        <v>503</v>
      </c>
      <c r="P291" s="81">
        <v>43743.96896990741</v>
      </c>
      <c r="Q291" s="79" t="s">
        <v>534</v>
      </c>
      <c r="R291" s="79"/>
      <c r="S291" s="79"/>
      <c r="T291" s="79"/>
      <c r="U291" s="79"/>
      <c r="V291" s="82" t="s">
        <v>881</v>
      </c>
      <c r="W291" s="81">
        <v>43743.96896990741</v>
      </c>
      <c r="X291" s="82" t="s">
        <v>1134</v>
      </c>
      <c r="Y291" s="79"/>
      <c r="Z291" s="79"/>
      <c r="AA291" s="85" t="s">
        <v>1441</v>
      </c>
      <c r="AB291" s="79"/>
      <c r="AC291" s="79" t="b">
        <v>0</v>
      </c>
      <c r="AD291" s="79">
        <v>0</v>
      </c>
      <c r="AE291" s="85" t="s">
        <v>1603</v>
      </c>
      <c r="AF291" s="79" t="b">
        <v>0</v>
      </c>
      <c r="AG291" s="79" t="s">
        <v>1625</v>
      </c>
      <c r="AH291" s="79"/>
      <c r="AI291" s="85" t="s">
        <v>1603</v>
      </c>
      <c r="AJ291" s="79" t="b">
        <v>0</v>
      </c>
      <c r="AK291" s="79">
        <v>95</v>
      </c>
      <c r="AL291" s="85" t="s">
        <v>1572</v>
      </c>
      <c r="AM291" s="79" t="s">
        <v>1634</v>
      </c>
      <c r="AN291" s="79" t="b">
        <v>0</v>
      </c>
      <c r="AO291" s="85" t="s">
        <v>1572</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1</v>
      </c>
      <c r="BD291" s="48">
        <v>1</v>
      </c>
      <c r="BE291" s="49">
        <v>4</v>
      </c>
      <c r="BF291" s="48">
        <v>1</v>
      </c>
      <c r="BG291" s="49">
        <v>4</v>
      </c>
      <c r="BH291" s="48">
        <v>0</v>
      </c>
      <c r="BI291" s="49">
        <v>0</v>
      </c>
      <c r="BJ291" s="48">
        <v>23</v>
      </c>
      <c r="BK291" s="49">
        <v>92</v>
      </c>
      <c r="BL291" s="48">
        <v>25</v>
      </c>
    </row>
    <row r="292" spans="1:64" ht="15">
      <c r="A292" s="64" t="s">
        <v>355</v>
      </c>
      <c r="B292" s="64" t="s">
        <v>444</v>
      </c>
      <c r="C292" s="65" t="s">
        <v>4412</v>
      </c>
      <c r="D292" s="66">
        <v>3</v>
      </c>
      <c r="E292" s="67" t="s">
        <v>132</v>
      </c>
      <c r="F292" s="68">
        <v>35</v>
      </c>
      <c r="G292" s="65"/>
      <c r="H292" s="69"/>
      <c r="I292" s="70"/>
      <c r="J292" s="70"/>
      <c r="K292" s="34" t="s">
        <v>65</v>
      </c>
      <c r="L292" s="77">
        <v>292</v>
      </c>
      <c r="M292" s="77"/>
      <c r="N292" s="72"/>
      <c r="O292" s="79" t="s">
        <v>503</v>
      </c>
      <c r="P292" s="81">
        <v>43744.61170138889</v>
      </c>
      <c r="Q292" s="79" t="s">
        <v>534</v>
      </c>
      <c r="R292" s="79"/>
      <c r="S292" s="79"/>
      <c r="T292" s="79"/>
      <c r="U292" s="79"/>
      <c r="V292" s="82" t="s">
        <v>882</v>
      </c>
      <c r="W292" s="81">
        <v>43744.61170138889</v>
      </c>
      <c r="X292" s="82" t="s">
        <v>1135</v>
      </c>
      <c r="Y292" s="79"/>
      <c r="Z292" s="79"/>
      <c r="AA292" s="85" t="s">
        <v>1442</v>
      </c>
      <c r="AB292" s="79"/>
      <c r="AC292" s="79" t="b">
        <v>0</v>
      </c>
      <c r="AD292" s="79">
        <v>0</v>
      </c>
      <c r="AE292" s="85" t="s">
        <v>1603</v>
      </c>
      <c r="AF292" s="79" t="b">
        <v>0</v>
      </c>
      <c r="AG292" s="79" t="s">
        <v>1625</v>
      </c>
      <c r="AH292" s="79"/>
      <c r="AI292" s="85" t="s">
        <v>1603</v>
      </c>
      <c r="AJ292" s="79" t="b">
        <v>0</v>
      </c>
      <c r="AK292" s="79">
        <v>96</v>
      </c>
      <c r="AL292" s="85" t="s">
        <v>1572</v>
      </c>
      <c r="AM292" s="79" t="s">
        <v>1634</v>
      </c>
      <c r="AN292" s="79" t="b">
        <v>0</v>
      </c>
      <c r="AO292" s="85" t="s">
        <v>1572</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1</v>
      </c>
      <c r="BE292" s="49">
        <v>4</v>
      </c>
      <c r="BF292" s="48">
        <v>1</v>
      </c>
      <c r="BG292" s="49">
        <v>4</v>
      </c>
      <c r="BH292" s="48">
        <v>0</v>
      </c>
      <c r="BI292" s="49">
        <v>0</v>
      </c>
      <c r="BJ292" s="48">
        <v>23</v>
      </c>
      <c r="BK292" s="49">
        <v>92</v>
      </c>
      <c r="BL292" s="48">
        <v>25</v>
      </c>
    </row>
    <row r="293" spans="1:64" ht="15">
      <c r="A293" s="64" t="s">
        <v>356</v>
      </c>
      <c r="B293" s="64" t="s">
        <v>449</v>
      </c>
      <c r="C293" s="65" t="s">
        <v>4412</v>
      </c>
      <c r="D293" s="66">
        <v>3</v>
      </c>
      <c r="E293" s="67" t="s">
        <v>132</v>
      </c>
      <c r="F293" s="68">
        <v>35</v>
      </c>
      <c r="G293" s="65"/>
      <c r="H293" s="69"/>
      <c r="I293" s="70"/>
      <c r="J293" s="70"/>
      <c r="K293" s="34" t="s">
        <v>65</v>
      </c>
      <c r="L293" s="77">
        <v>293</v>
      </c>
      <c r="M293" s="77"/>
      <c r="N293" s="72"/>
      <c r="O293" s="79" t="s">
        <v>504</v>
      </c>
      <c r="P293" s="81">
        <v>43746.940729166665</v>
      </c>
      <c r="Q293" s="79" t="s">
        <v>588</v>
      </c>
      <c r="R293" s="79"/>
      <c r="S293" s="79"/>
      <c r="T293" s="79"/>
      <c r="U293" s="79"/>
      <c r="V293" s="82" t="s">
        <v>883</v>
      </c>
      <c r="W293" s="81">
        <v>43746.940729166665</v>
      </c>
      <c r="X293" s="82" t="s">
        <v>1136</v>
      </c>
      <c r="Y293" s="79"/>
      <c r="Z293" s="79"/>
      <c r="AA293" s="85" t="s">
        <v>1443</v>
      </c>
      <c r="AB293" s="85" t="s">
        <v>1594</v>
      </c>
      <c r="AC293" s="79" t="b">
        <v>0</v>
      </c>
      <c r="AD293" s="79">
        <v>0</v>
      </c>
      <c r="AE293" s="85" t="s">
        <v>1602</v>
      </c>
      <c r="AF293" s="79" t="b">
        <v>0</v>
      </c>
      <c r="AG293" s="79" t="s">
        <v>1625</v>
      </c>
      <c r="AH293" s="79"/>
      <c r="AI293" s="85" t="s">
        <v>1603</v>
      </c>
      <c r="AJ293" s="79" t="b">
        <v>0</v>
      </c>
      <c r="AK293" s="79">
        <v>0</v>
      </c>
      <c r="AL293" s="85" t="s">
        <v>1603</v>
      </c>
      <c r="AM293" s="79" t="s">
        <v>1634</v>
      </c>
      <c r="AN293" s="79" t="b">
        <v>0</v>
      </c>
      <c r="AO293" s="85" t="s">
        <v>1594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4</v>
      </c>
      <c r="BC293" s="78" t="str">
        <f>REPLACE(INDEX(GroupVertices[Group],MATCH(Edges[[#This Row],[Vertex 2]],GroupVertices[Vertex],0)),1,1,"")</f>
        <v>4</v>
      </c>
      <c r="BD293" s="48">
        <v>1</v>
      </c>
      <c r="BE293" s="49">
        <v>10</v>
      </c>
      <c r="BF293" s="48">
        <v>1</v>
      </c>
      <c r="BG293" s="49">
        <v>10</v>
      </c>
      <c r="BH293" s="48">
        <v>0</v>
      </c>
      <c r="BI293" s="49">
        <v>0</v>
      </c>
      <c r="BJ293" s="48">
        <v>8</v>
      </c>
      <c r="BK293" s="49">
        <v>80</v>
      </c>
      <c r="BL293" s="48">
        <v>10</v>
      </c>
    </row>
    <row r="294" spans="1:64" ht="15">
      <c r="A294" s="64" t="s">
        <v>357</v>
      </c>
      <c r="B294" s="64" t="s">
        <v>481</v>
      </c>
      <c r="C294" s="65" t="s">
        <v>4412</v>
      </c>
      <c r="D294" s="66">
        <v>3</v>
      </c>
      <c r="E294" s="67" t="s">
        <v>132</v>
      </c>
      <c r="F294" s="68">
        <v>35</v>
      </c>
      <c r="G294" s="65"/>
      <c r="H294" s="69"/>
      <c r="I294" s="70"/>
      <c r="J294" s="70"/>
      <c r="K294" s="34" t="s">
        <v>65</v>
      </c>
      <c r="L294" s="77">
        <v>294</v>
      </c>
      <c r="M294" s="77"/>
      <c r="N294" s="72"/>
      <c r="O294" s="79" t="s">
        <v>503</v>
      </c>
      <c r="P294" s="81">
        <v>43747.69974537037</v>
      </c>
      <c r="Q294" s="79" t="s">
        <v>589</v>
      </c>
      <c r="R294" s="79"/>
      <c r="S294" s="79"/>
      <c r="T294" s="79"/>
      <c r="U294" s="79"/>
      <c r="V294" s="82" t="s">
        <v>884</v>
      </c>
      <c r="W294" s="81">
        <v>43747.69974537037</v>
      </c>
      <c r="X294" s="82" t="s">
        <v>1137</v>
      </c>
      <c r="Y294" s="79"/>
      <c r="Z294" s="79"/>
      <c r="AA294" s="85" t="s">
        <v>1444</v>
      </c>
      <c r="AB294" s="79"/>
      <c r="AC294" s="79" t="b">
        <v>0</v>
      </c>
      <c r="AD294" s="79">
        <v>0</v>
      </c>
      <c r="AE294" s="85" t="s">
        <v>1603</v>
      </c>
      <c r="AF294" s="79" t="b">
        <v>0</v>
      </c>
      <c r="AG294" s="79" t="s">
        <v>1625</v>
      </c>
      <c r="AH294" s="79"/>
      <c r="AI294" s="85" t="s">
        <v>1603</v>
      </c>
      <c r="AJ294" s="79" t="b">
        <v>0</v>
      </c>
      <c r="AK294" s="79">
        <v>2</v>
      </c>
      <c r="AL294" s="85" t="s">
        <v>1438</v>
      </c>
      <c r="AM294" s="79" t="s">
        <v>1634</v>
      </c>
      <c r="AN294" s="79" t="b">
        <v>0</v>
      </c>
      <c r="AO294" s="85" t="s">
        <v>1438</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3</v>
      </c>
      <c r="BD294" s="48"/>
      <c r="BE294" s="49"/>
      <c r="BF294" s="48"/>
      <c r="BG294" s="49"/>
      <c r="BH294" s="48"/>
      <c r="BI294" s="49"/>
      <c r="BJ294" s="48"/>
      <c r="BK294" s="49"/>
      <c r="BL294" s="48"/>
    </row>
    <row r="295" spans="1:64" ht="15">
      <c r="A295" s="64" t="s">
        <v>357</v>
      </c>
      <c r="B295" s="64" t="s">
        <v>449</v>
      </c>
      <c r="C295" s="65" t="s">
        <v>4412</v>
      </c>
      <c r="D295" s="66">
        <v>3</v>
      </c>
      <c r="E295" s="67" t="s">
        <v>132</v>
      </c>
      <c r="F295" s="68">
        <v>35</v>
      </c>
      <c r="G295" s="65"/>
      <c r="H295" s="69"/>
      <c r="I295" s="70"/>
      <c r="J295" s="70"/>
      <c r="K295" s="34" t="s">
        <v>65</v>
      </c>
      <c r="L295" s="77">
        <v>295</v>
      </c>
      <c r="M295" s="77"/>
      <c r="N295" s="72"/>
      <c r="O295" s="79" t="s">
        <v>503</v>
      </c>
      <c r="P295" s="81">
        <v>43747.69974537037</v>
      </c>
      <c r="Q295" s="79" t="s">
        <v>589</v>
      </c>
      <c r="R295" s="79"/>
      <c r="S295" s="79"/>
      <c r="T295" s="79"/>
      <c r="U295" s="79"/>
      <c r="V295" s="82" t="s">
        <v>884</v>
      </c>
      <c r="W295" s="81">
        <v>43747.69974537037</v>
      </c>
      <c r="X295" s="82" t="s">
        <v>1137</v>
      </c>
      <c r="Y295" s="79"/>
      <c r="Z295" s="79"/>
      <c r="AA295" s="85" t="s">
        <v>1444</v>
      </c>
      <c r="AB295" s="79"/>
      <c r="AC295" s="79" t="b">
        <v>0</v>
      </c>
      <c r="AD295" s="79">
        <v>0</v>
      </c>
      <c r="AE295" s="85" t="s">
        <v>1603</v>
      </c>
      <c r="AF295" s="79" t="b">
        <v>0</v>
      </c>
      <c r="AG295" s="79" t="s">
        <v>1625</v>
      </c>
      <c r="AH295" s="79"/>
      <c r="AI295" s="85" t="s">
        <v>1603</v>
      </c>
      <c r="AJ295" s="79" t="b">
        <v>0</v>
      </c>
      <c r="AK295" s="79">
        <v>2</v>
      </c>
      <c r="AL295" s="85" t="s">
        <v>1438</v>
      </c>
      <c r="AM295" s="79" t="s">
        <v>1634</v>
      </c>
      <c r="AN295" s="79" t="b">
        <v>0</v>
      </c>
      <c r="AO295" s="85" t="s">
        <v>1438</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4</v>
      </c>
      <c r="BD295" s="48"/>
      <c r="BE295" s="49"/>
      <c r="BF295" s="48"/>
      <c r="BG295" s="49"/>
      <c r="BH295" s="48"/>
      <c r="BI295" s="49"/>
      <c r="BJ295" s="48"/>
      <c r="BK295" s="49"/>
      <c r="BL295" s="48"/>
    </row>
    <row r="296" spans="1:64" ht="15">
      <c r="A296" s="64" t="s">
        <v>357</v>
      </c>
      <c r="B296" s="64" t="s">
        <v>482</v>
      </c>
      <c r="C296" s="65" t="s">
        <v>4412</v>
      </c>
      <c r="D296" s="66">
        <v>3</v>
      </c>
      <c r="E296" s="67" t="s">
        <v>132</v>
      </c>
      <c r="F296" s="68">
        <v>35</v>
      </c>
      <c r="G296" s="65"/>
      <c r="H296" s="69"/>
      <c r="I296" s="70"/>
      <c r="J296" s="70"/>
      <c r="K296" s="34" t="s">
        <v>65</v>
      </c>
      <c r="L296" s="77">
        <v>296</v>
      </c>
      <c r="M296" s="77"/>
      <c r="N296" s="72"/>
      <c r="O296" s="79" t="s">
        <v>503</v>
      </c>
      <c r="P296" s="81">
        <v>43747.69974537037</v>
      </c>
      <c r="Q296" s="79" t="s">
        <v>589</v>
      </c>
      <c r="R296" s="79"/>
      <c r="S296" s="79"/>
      <c r="T296" s="79"/>
      <c r="U296" s="79"/>
      <c r="V296" s="82" t="s">
        <v>884</v>
      </c>
      <c r="W296" s="81">
        <v>43747.69974537037</v>
      </c>
      <c r="X296" s="82" t="s">
        <v>1137</v>
      </c>
      <c r="Y296" s="79"/>
      <c r="Z296" s="79"/>
      <c r="AA296" s="85" t="s">
        <v>1444</v>
      </c>
      <c r="AB296" s="79"/>
      <c r="AC296" s="79" t="b">
        <v>0</v>
      </c>
      <c r="AD296" s="79">
        <v>0</v>
      </c>
      <c r="AE296" s="85" t="s">
        <v>1603</v>
      </c>
      <c r="AF296" s="79" t="b">
        <v>0</v>
      </c>
      <c r="AG296" s="79" t="s">
        <v>1625</v>
      </c>
      <c r="AH296" s="79"/>
      <c r="AI296" s="85" t="s">
        <v>1603</v>
      </c>
      <c r="AJ296" s="79" t="b">
        <v>0</v>
      </c>
      <c r="AK296" s="79">
        <v>2</v>
      </c>
      <c r="AL296" s="85" t="s">
        <v>1438</v>
      </c>
      <c r="AM296" s="79" t="s">
        <v>1634</v>
      </c>
      <c r="AN296" s="79" t="b">
        <v>0</v>
      </c>
      <c r="AO296" s="85" t="s">
        <v>1438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v>1</v>
      </c>
      <c r="BE296" s="49">
        <v>5.882352941176471</v>
      </c>
      <c r="BF296" s="48">
        <v>0</v>
      </c>
      <c r="BG296" s="49">
        <v>0</v>
      </c>
      <c r="BH296" s="48">
        <v>0</v>
      </c>
      <c r="BI296" s="49">
        <v>0</v>
      </c>
      <c r="BJ296" s="48">
        <v>16</v>
      </c>
      <c r="BK296" s="49">
        <v>94.11764705882354</v>
      </c>
      <c r="BL296" s="48">
        <v>17</v>
      </c>
    </row>
    <row r="297" spans="1:64" ht="15">
      <c r="A297" s="64" t="s">
        <v>357</v>
      </c>
      <c r="B297" s="64" t="s">
        <v>349</v>
      </c>
      <c r="C297" s="65" t="s">
        <v>4412</v>
      </c>
      <c r="D297" s="66">
        <v>3</v>
      </c>
      <c r="E297" s="67" t="s">
        <v>132</v>
      </c>
      <c r="F297" s="68">
        <v>35</v>
      </c>
      <c r="G297" s="65"/>
      <c r="H297" s="69"/>
      <c r="I297" s="70"/>
      <c r="J297" s="70"/>
      <c r="K297" s="34" t="s">
        <v>65</v>
      </c>
      <c r="L297" s="77">
        <v>297</v>
      </c>
      <c r="M297" s="77"/>
      <c r="N297" s="72"/>
      <c r="O297" s="79" t="s">
        <v>503</v>
      </c>
      <c r="P297" s="81">
        <v>43747.69974537037</v>
      </c>
      <c r="Q297" s="79" t="s">
        <v>589</v>
      </c>
      <c r="R297" s="79"/>
      <c r="S297" s="79"/>
      <c r="T297" s="79"/>
      <c r="U297" s="79"/>
      <c r="V297" s="82" t="s">
        <v>884</v>
      </c>
      <c r="W297" s="81">
        <v>43747.69974537037</v>
      </c>
      <c r="X297" s="82" t="s">
        <v>1137</v>
      </c>
      <c r="Y297" s="79"/>
      <c r="Z297" s="79"/>
      <c r="AA297" s="85" t="s">
        <v>1444</v>
      </c>
      <c r="AB297" s="79"/>
      <c r="AC297" s="79" t="b">
        <v>0</v>
      </c>
      <c r="AD297" s="79">
        <v>0</v>
      </c>
      <c r="AE297" s="85" t="s">
        <v>1603</v>
      </c>
      <c r="AF297" s="79" t="b">
        <v>0</v>
      </c>
      <c r="AG297" s="79" t="s">
        <v>1625</v>
      </c>
      <c r="AH297" s="79"/>
      <c r="AI297" s="85" t="s">
        <v>1603</v>
      </c>
      <c r="AJ297" s="79" t="b">
        <v>0</v>
      </c>
      <c r="AK297" s="79">
        <v>2</v>
      </c>
      <c r="AL297" s="85" t="s">
        <v>1438</v>
      </c>
      <c r="AM297" s="79" t="s">
        <v>1634</v>
      </c>
      <c r="AN297" s="79" t="b">
        <v>0</v>
      </c>
      <c r="AO297" s="85" t="s">
        <v>1438</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3</v>
      </c>
      <c r="BD297" s="48"/>
      <c r="BE297" s="49"/>
      <c r="BF297" s="48"/>
      <c r="BG297" s="49"/>
      <c r="BH297" s="48"/>
      <c r="BI297" s="49"/>
      <c r="BJ297" s="48"/>
      <c r="BK297" s="49"/>
      <c r="BL297" s="48"/>
    </row>
    <row r="298" spans="1:64" ht="15">
      <c r="A298" s="64" t="s">
        <v>358</v>
      </c>
      <c r="B298" s="64" t="s">
        <v>444</v>
      </c>
      <c r="C298" s="65" t="s">
        <v>4412</v>
      </c>
      <c r="D298" s="66">
        <v>3</v>
      </c>
      <c r="E298" s="67" t="s">
        <v>132</v>
      </c>
      <c r="F298" s="68">
        <v>35</v>
      </c>
      <c r="G298" s="65"/>
      <c r="H298" s="69"/>
      <c r="I298" s="70"/>
      <c r="J298" s="70"/>
      <c r="K298" s="34" t="s">
        <v>65</v>
      </c>
      <c r="L298" s="77">
        <v>298</v>
      </c>
      <c r="M298" s="77"/>
      <c r="N298" s="72"/>
      <c r="O298" s="79" t="s">
        <v>503</v>
      </c>
      <c r="P298" s="81">
        <v>43747.888703703706</v>
      </c>
      <c r="Q298" s="79" t="s">
        <v>534</v>
      </c>
      <c r="R298" s="79"/>
      <c r="S298" s="79"/>
      <c r="T298" s="79"/>
      <c r="U298" s="79"/>
      <c r="V298" s="82" t="s">
        <v>885</v>
      </c>
      <c r="W298" s="81">
        <v>43747.888703703706</v>
      </c>
      <c r="X298" s="82" t="s">
        <v>1138</v>
      </c>
      <c r="Y298" s="79"/>
      <c r="Z298" s="79"/>
      <c r="AA298" s="85" t="s">
        <v>1445</v>
      </c>
      <c r="AB298" s="79"/>
      <c r="AC298" s="79" t="b">
        <v>0</v>
      </c>
      <c r="AD298" s="79">
        <v>0</v>
      </c>
      <c r="AE298" s="85" t="s">
        <v>1603</v>
      </c>
      <c r="AF298" s="79" t="b">
        <v>0</v>
      </c>
      <c r="AG298" s="79" t="s">
        <v>1625</v>
      </c>
      <c r="AH298" s="79"/>
      <c r="AI298" s="85" t="s">
        <v>1603</v>
      </c>
      <c r="AJ298" s="79" t="b">
        <v>0</v>
      </c>
      <c r="AK298" s="79">
        <v>97</v>
      </c>
      <c r="AL298" s="85" t="s">
        <v>1572</v>
      </c>
      <c r="AM298" s="79" t="s">
        <v>1634</v>
      </c>
      <c r="AN298" s="79" t="b">
        <v>0</v>
      </c>
      <c r="AO298" s="85" t="s">
        <v>1572</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1</v>
      </c>
      <c r="BE298" s="49">
        <v>4</v>
      </c>
      <c r="BF298" s="48">
        <v>1</v>
      </c>
      <c r="BG298" s="49">
        <v>4</v>
      </c>
      <c r="BH298" s="48">
        <v>0</v>
      </c>
      <c r="BI298" s="49">
        <v>0</v>
      </c>
      <c r="BJ298" s="48">
        <v>23</v>
      </c>
      <c r="BK298" s="49">
        <v>92</v>
      </c>
      <c r="BL298" s="48">
        <v>25</v>
      </c>
    </row>
    <row r="299" spans="1:64" ht="15">
      <c r="A299" s="64" t="s">
        <v>359</v>
      </c>
      <c r="B299" s="64" t="s">
        <v>349</v>
      </c>
      <c r="C299" s="65" t="s">
        <v>4412</v>
      </c>
      <c r="D299" s="66">
        <v>3</v>
      </c>
      <c r="E299" s="67" t="s">
        <v>132</v>
      </c>
      <c r="F299" s="68">
        <v>35</v>
      </c>
      <c r="G299" s="65"/>
      <c r="H299" s="69"/>
      <c r="I299" s="70"/>
      <c r="J299" s="70"/>
      <c r="K299" s="34" t="s">
        <v>65</v>
      </c>
      <c r="L299" s="77">
        <v>299</v>
      </c>
      <c r="M299" s="77"/>
      <c r="N299" s="72"/>
      <c r="O299" s="79" t="s">
        <v>503</v>
      </c>
      <c r="P299" s="81">
        <v>43748.67329861111</v>
      </c>
      <c r="Q299" s="79" t="s">
        <v>590</v>
      </c>
      <c r="R299" s="79"/>
      <c r="S299" s="79"/>
      <c r="T299" s="79"/>
      <c r="U299" s="79"/>
      <c r="V299" s="82" t="s">
        <v>886</v>
      </c>
      <c r="W299" s="81">
        <v>43748.67329861111</v>
      </c>
      <c r="X299" s="82" t="s">
        <v>1139</v>
      </c>
      <c r="Y299" s="79"/>
      <c r="Z299" s="79"/>
      <c r="AA299" s="85" t="s">
        <v>1446</v>
      </c>
      <c r="AB299" s="85" t="s">
        <v>1498</v>
      </c>
      <c r="AC299" s="79" t="b">
        <v>0</v>
      </c>
      <c r="AD299" s="79">
        <v>0</v>
      </c>
      <c r="AE299" s="85" t="s">
        <v>1617</v>
      </c>
      <c r="AF299" s="79" t="b">
        <v>0</v>
      </c>
      <c r="AG299" s="79" t="s">
        <v>1625</v>
      </c>
      <c r="AH299" s="79"/>
      <c r="AI299" s="85" t="s">
        <v>1603</v>
      </c>
      <c r="AJ299" s="79" t="b">
        <v>0</v>
      </c>
      <c r="AK299" s="79">
        <v>0</v>
      </c>
      <c r="AL299" s="85" t="s">
        <v>1603</v>
      </c>
      <c r="AM299" s="79" t="s">
        <v>1634</v>
      </c>
      <c r="AN299" s="79" t="b">
        <v>0</v>
      </c>
      <c r="AO299" s="85" t="s">
        <v>1498</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3</v>
      </c>
      <c r="BC299" s="78" t="str">
        <f>REPLACE(INDEX(GroupVertices[Group],MATCH(Edges[[#This Row],[Vertex 2]],GroupVertices[Vertex],0)),1,1,"")</f>
        <v>3</v>
      </c>
      <c r="BD299" s="48"/>
      <c r="BE299" s="49"/>
      <c r="BF299" s="48"/>
      <c r="BG299" s="49"/>
      <c r="BH299" s="48"/>
      <c r="BI299" s="49"/>
      <c r="BJ299" s="48"/>
      <c r="BK299" s="49"/>
      <c r="BL299" s="48"/>
    </row>
    <row r="300" spans="1:64" ht="15">
      <c r="A300" s="64" t="s">
        <v>359</v>
      </c>
      <c r="B300" s="64" t="s">
        <v>449</v>
      </c>
      <c r="C300" s="65" t="s">
        <v>4412</v>
      </c>
      <c r="D300" s="66">
        <v>3</v>
      </c>
      <c r="E300" s="67" t="s">
        <v>132</v>
      </c>
      <c r="F300" s="68">
        <v>35</v>
      </c>
      <c r="G300" s="65"/>
      <c r="H300" s="69"/>
      <c r="I300" s="70"/>
      <c r="J300" s="70"/>
      <c r="K300" s="34" t="s">
        <v>65</v>
      </c>
      <c r="L300" s="77">
        <v>300</v>
      </c>
      <c r="M300" s="77"/>
      <c r="N300" s="72"/>
      <c r="O300" s="79" t="s">
        <v>503</v>
      </c>
      <c r="P300" s="81">
        <v>43748.67329861111</v>
      </c>
      <c r="Q300" s="79" t="s">
        <v>590</v>
      </c>
      <c r="R300" s="79"/>
      <c r="S300" s="79"/>
      <c r="T300" s="79"/>
      <c r="U300" s="79"/>
      <c r="V300" s="82" t="s">
        <v>886</v>
      </c>
      <c r="W300" s="81">
        <v>43748.67329861111</v>
      </c>
      <c r="X300" s="82" t="s">
        <v>1139</v>
      </c>
      <c r="Y300" s="79"/>
      <c r="Z300" s="79"/>
      <c r="AA300" s="85" t="s">
        <v>1446</v>
      </c>
      <c r="AB300" s="85" t="s">
        <v>1498</v>
      </c>
      <c r="AC300" s="79" t="b">
        <v>0</v>
      </c>
      <c r="AD300" s="79">
        <v>0</v>
      </c>
      <c r="AE300" s="85" t="s">
        <v>1617</v>
      </c>
      <c r="AF300" s="79" t="b">
        <v>0</v>
      </c>
      <c r="AG300" s="79" t="s">
        <v>1625</v>
      </c>
      <c r="AH300" s="79"/>
      <c r="AI300" s="85" t="s">
        <v>1603</v>
      </c>
      <c r="AJ300" s="79" t="b">
        <v>0</v>
      </c>
      <c r="AK300" s="79">
        <v>0</v>
      </c>
      <c r="AL300" s="85" t="s">
        <v>1603</v>
      </c>
      <c r="AM300" s="79" t="s">
        <v>1634</v>
      </c>
      <c r="AN300" s="79" t="b">
        <v>0</v>
      </c>
      <c r="AO300" s="85" t="s">
        <v>1498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3</v>
      </c>
      <c r="BC300" s="78" t="str">
        <f>REPLACE(INDEX(GroupVertices[Group],MATCH(Edges[[#This Row],[Vertex 2]],GroupVertices[Vertex],0)),1,1,"")</f>
        <v>4</v>
      </c>
      <c r="BD300" s="48"/>
      <c r="BE300" s="49"/>
      <c r="BF300" s="48"/>
      <c r="BG300" s="49"/>
      <c r="BH300" s="48"/>
      <c r="BI300" s="49"/>
      <c r="BJ300" s="48"/>
      <c r="BK300" s="49"/>
      <c r="BL300" s="48"/>
    </row>
    <row r="301" spans="1:64" ht="15">
      <c r="A301" s="64" t="s">
        <v>359</v>
      </c>
      <c r="B301" s="64" t="s">
        <v>370</v>
      </c>
      <c r="C301" s="65" t="s">
        <v>4412</v>
      </c>
      <c r="D301" s="66">
        <v>3</v>
      </c>
      <c r="E301" s="67" t="s">
        <v>132</v>
      </c>
      <c r="F301" s="68">
        <v>35</v>
      </c>
      <c r="G301" s="65"/>
      <c r="H301" s="69"/>
      <c r="I301" s="70"/>
      <c r="J301" s="70"/>
      <c r="K301" s="34" t="s">
        <v>65</v>
      </c>
      <c r="L301" s="77">
        <v>301</v>
      </c>
      <c r="M301" s="77"/>
      <c r="N301" s="72"/>
      <c r="O301" s="79" t="s">
        <v>504</v>
      </c>
      <c r="P301" s="81">
        <v>43748.67329861111</v>
      </c>
      <c r="Q301" s="79" t="s">
        <v>590</v>
      </c>
      <c r="R301" s="79"/>
      <c r="S301" s="79"/>
      <c r="T301" s="79"/>
      <c r="U301" s="79"/>
      <c r="V301" s="82" t="s">
        <v>886</v>
      </c>
      <c r="W301" s="81">
        <v>43748.67329861111</v>
      </c>
      <c r="X301" s="82" t="s">
        <v>1139</v>
      </c>
      <c r="Y301" s="79"/>
      <c r="Z301" s="79"/>
      <c r="AA301" s="85" t="s">
        <v>1446</v>
      </c>
      <c r="AB301" s="85" t="s">
        <v>1498</v>
      </c>
      <c r="AC301" s="79" t="b">
        <v>0</v>
      </c>
      <c r="AD301" s="79">
        <v>0</v>
      </c>
      <c r="AE301" s="85" t="s">
        <v>1617</v>
      </c>
      <c r="AF301" s="79" t="b">
        <v>0</v>
      </c>
      <c r="AG301" s="79" t="s">
        <v>1625</v>
      </c>
      <c r="AH301" s="79"/>
      <c r="AI301" s="85" t="s">
        <v>1603</v>
      </c>
      <c r="AJ301" s="79" t="b">
        <v>0</v>
      </c>
      <c r="AK301" s="79">
        <v>0</v>
      </c>
      <c r="AL301" s="85" t="s">
        <v>1603</v>
      </c>
      <c r="AM301" s="79" t="s">
        <v>1634</v>
      </c>
      <c r="AN301" s="79" t="b">
        <v>0</v>
      </c>
      <c r="AO301" s="85" t="s">
        <v>1498</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3</v>
      </c>
      <c r="BC301" s="78" t="str">
        <f>REPLACE(INDEX(GroupVertices[Group],MATCH(Edges[[#This Row],[Vertex 2]],GroupVertices[Vertex],0)),1,1,"")</f>
        <v>3</v>
      </c>
      <c r="BD301" s="48">
        <v>1</v>
      </c>
      <c r="BE301" s="49">
        <v>20</v>
      </c>
      <c r="BF301" s="48">
        <v>0</v>
      </c>
      <c r="BG301" s="49">
        <v>0</v>
      </c>
      <c r="BH301" s="48">
        <v>0</v>
      </c>
      <c r="BI301" s="49">
        <v>0</v>
      </c>
      <c r="BJ301" s="48">
        <v>4</v>
      </c>
      <c r="BK301" s="49">
        <v>80</v>
      </c>
      <c r="BL301" s="48">
        <v>5</v>
      </c>
    </row>
    <row r="302" spans="1:64" ht="15">
      <c r="A302" s="64" t="s">
        <v>360</v>
      </c>
      <c r="B302" s="64" t="s">
        <v>349</v>
      </c>
      <c r="C302" s="65" t="s">
        <v>4412</v>
      </c>
      <c r="D302" s="66">
        <v>3</v>
      </c>
      <c r="E302" s="67" t="s">
        <v>132</v>
      </c>
      <c r="F302" s="68">
        <v>35</v>
      </c>
      <c r="G302" s="65"/>
      <c r="H302" s="69"/>
      <c r="I302" s="70"/>
      <c r="J302" s="70"/>
      <c r="K302" s="34" t="s">
        <v>65</v>
      </c>
      <c r="L302" s="77">
        <v>302</v>
      </c>
      <c r="M302" s="77"/>
      <c r="N302" s="72"/>
      <c r="O302" s="79" t="s">
        <v>503</v>
      </c>
      <c r="P302" s="81">
        <v>43748.67340277778</v>
      </c>
      <c r="Q302" s="79" t="s">
        <v>591</v>
      </c>
      <c r="R302" s="82" t="s">
        <v>684</v>
      </c>
      <c r="S302" s="79" t="s">
        <v>713</v>
      </c>
      <c r="T302" s="79" t="s">
        <v>719</v>
      </c>
      <c r="U302" s="79"/>
      <c r="V302" s="82" t="s">
        <v>887</v>
      </c>
      <c r="W302" s="81">
        <v>43748.67340277778</v>
      </c>
      <c r="X302" s="82" t="s">
        <v>1140</v>
      </c>
      <c r="Y302" s="79"/>
      <c r="Z302" s="79"/>
      <c r="AA302" s="85" t="s">
        <v>1447</v>
      </c>
      <c r="AB302" s="79"/>
      <c r="AC302" s="79" t="b">
        <v>0</v>
      </c>
      <c r="AD302" s="79">
        <v>0</v>
      </c>
      <c r="AE302" s="85" t="s">
        <v>1603</v>
      </c>
      <c r="AF302" s="79" t="b">
        <v>0</v>
      </c>
      <c r="AG302" s="79" t="s">
        <v>1625</v>
      </c>
      <c r="AH302" s="79"/>
      <c r="AI302" s="85" t="s">
        <v>1603</v>
      </c>
      <c r="AJ302" s="79" t="b">
        <v>0</v>
      </c>
      <c r="AK302" s="79">
        <v>0</v>
      </c>
      <c r="AL302" s="85" t="s">
        <v>1498</v>
      </c>
      <c r="AM302" s="79" t="s">
        <v>1634</v>
      </c>
      <c r="AN302" s="79" t="b">
        <v>0</v>
      </c>
      <c r="AO302" s="85" t="s">
        <v>1498</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3</v>
      </c>
      <c r="BC302" s="78" t="str">
        <f>REPLACE(INDEX(GroupVertices[Group],MATCH(Edges[[#This Row],[Vertex 2]],GroupVertices[Vertex],0)),1,1,"")</f>
        <v>3</v>
      </c>
      <c r="BD302" s="48"/>
      <c r="BE302" s="49"/>
      <c r="BF302" s="48"/>
      <c r="BG302" s="49"/>
      <c r="BH302" s="48"/>
      <c r="BI302" s="49"/>
      <c r="BJ302" s="48"/>
      <c r="BK302" s="49"/>
      <c r="BL302" s="48"/>
    </row>
    <row r="303" spans="1:64" ht="15">
      <c r="A303" s="64" t="s">
        <v>360</v>
      </c>
      <c r="B303" s="64" t="s">
        <v>449</v>
      </c>
      <c r="C303" s="65" t="s">
        <v>4412</v>
      </c>
      <c r="D303" s="66">
        <v>3</v>
      </c>
      <c r="E303" s="67" t="s">
        <v>132</v>
      </c>
      <c r="F303" s="68">
        <v>35</v>
      </c>
      <c r="G303" s="65"/>
      <c r="H303" s="69"/>
      <c r="I303" s="70"/>
      <c r="J303" s="70"/>
      <c r="K303" s="34" t="s">
        <v>65</v>
      </c>
      <c r="L303" s="77">
        <v>303</v>
      </c>
      <c r="M303" s="77"/>
      <c r="N303" s="72"/>
      <c r="O303" s="79" t="s">
        <v>503</v>
      </c>
      <c r="P303" s="81">
        <v>43748.67340277778</v>
      </c>
      <c r="Q303" s="79" t="s">
        <v>591</v>
      </c>
      <c r="R303" s="82" t="s">
        <v>684</v>
      </c>
      <c r="S303" s="79" t="s">
        <v>713</v>
      </c>
      <c r="T303" s="79" t="s">
        <v>719</v>
      </c>
      <c r="U303" s="79"/>
      <c r="V303" s="82" t="s">
        <v>887</v>
      </c>
      <c r="W303" s="81">
        <v>43748.67340277778</v>
      </c>
      <c r="X303" s="82" t="s">
        <v>1140</v>
      </c>
      <c r="Y303" s="79"/>
      <c r="Z303" s="79"/>
      <c r="AA303" s="85" t="s">
        <v>1447</v>
      </c>
      <c r="AB303" s="79"/>
      <c r="AC303" s="79" t="b">
        <v>0</v>
      </c>
      <c r="AD303" s="79">
        <v>0</v>
      </c>
      <c r="AE303" s="85" t="s">
        <v>1603</v>
      </c>
      <c r="AF303" s="79" t="b">
        <v>0</v>
      </c>
      <c r="AG303" s="79" t="s">
        <v>1625</v>
      </c>
      <c r="AH303" s="79"/>
      <c r="AI303" s="85" t="s">
        <v>1603</v>
      </c>
      <c r="AJ303" s="79" t="b">
        <v>0</v>
      </c>
      <c r="AK303" s="79">
        <v>0</v>
      </c>
      <c r="AL303" s="85" t="s">
        <v>1498</v>
      </c>
      <c r="AM303" s="79" t="s">
        <v>1634</v>
      </c>
      <c r="AN303" s="79" t="b">
        <v>0</v>
      </c>
      <c r="AO303" s="85" t="s">
        <v>1498</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4</v>
      </c>
      <c r="BD303" s="48"/>
      <c r="BE303" s="49"/>
      <c r="BF303" s="48"/>
      <c r="BG303" s="49"/>
      <c r="BH303" s="48"/>
      <c r="BI303" s="49"/>
      <c r="BJ303" s="48"/>
      <c r="BK303" s="49"/>
      <c r="BL303" s="48"/>
    </row>
    <row r="304" spans="1:64" ht="15">
      <c r="A304" s="64" t="s">
        <v>360</v>
      </c>
      <c r="B304" s="64" t="s">
        <v>370</v>
      </c>
      <c r="C304" s="65" t="s">
        <v>4412</v>
      </c>
      <c r="D304" s="66">
        <v>3</v>
      </c>
      <c r="E304" s="67" t="s">
        <v>132</v>
      </c>
      <c r="F304" s="68">
        <v>35</v>
      </c>
      <c r="G304" s="65"/>
      <c r="H304" s="69"/>
      <c r="I304" s="70"/>
      <c r="J304" s="70"/>
      <c r="K304" s="34" t="s">
        <v>65</v>
      </c>
      <c r="L304" s="77">
        <v>304</v>
      </c>
      <c r="M304" s="77"/>
      <c r="N304" s="72"/>
      <c r="O304" s="79" t="s">
        <v>503</v>
      </c>
      <c r="P304" s="81">
        <v>43748.67340277778</v>
      </c>
      <c r="Q304" s="79" t="s">
        <v>591</v>
      </c>
      <c r="R304" s="82" t="s">
        <v>684</v>
      </c>
      <c r="S304" s="79" t="s">
        <v>713</v>
      </c>
      <c r="T304" s="79" t="s">
        <v>719</v>
      </c>
      <c r="U304" s="79"/>
      <c r="V304" s="82" t="s">
        <v>887</v>
      </c>
      <c r="W304" s="81">
        <v>43748.67340277778</v>
      </c>
      <c r="X304" s="82" t="s">
        <v>1140</v>
      </c>
      <c r="Y304" s="79"/>
      <c r="Z304" s="79"/>
      <c r="AA304" s="85" t="s">
        <v>1447</v>
      </c>
      <c r="AB304" s="79"/>
      <c r="AC304" s="79" t="b">
        <v>0</v>
      </c>
      <c r="AD304" s="79">
        <v>0</v>
      </c>
      <c r="AE304" s="85" t="s">
        <v>1603</v>
      </c>
      <c r="AF304" s="79" t="b">
        <v>0</v>
      </c>
      <c r="AG304" s="79" t="s">
        <v>1625</v>
      </c>
      <c r="AH304" s="79"/>
      <c r="AI304" s="85" t="s">
        <v>1603</v>
      </c>
      <c r="AJ304" s="79" t="b">
        <v>0</v>
      </c>
      <c r="AK304" s="79">
        <v>0</v>
      </c>
      <c r="AL304" s="85" t="s">
        <v>1498</v>
      </c>
      <c r="AM304" s="79" t="s">
        <v>1634</v>
      </c>
      <c r="AN304" s="79" t="b">
        <v>0</v>
      </c>
      <c r="AO304" s="85" t="s">
        <v>1498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3</v>
      </c>
      <c r="BD304" s="48">
        <v>0</v>
      </c>
      <c r="BE304" s="49">
        <v>0</v>
      </c>
      <c r="BF304" s="48">
        <v>0</v>
      </c>
      <c r="BG304" s="49">
        <v>0</v>
      </c>
      <c r="BH304" s="48">
        <v>0</v>
      </c>
      <c r="BI304" s="49">
        <v>0</v>
      </c>
      <c r="BJ304" s="48">
        <v>12</v>
      </c>
      <c r="BK304" s="49">
        <v>100</v>
      </c>
      <c r="BL304" s="48">
        <v>12</v>
      </c>
    </row>
    <row r="305" spans="1:64" ht="15">
      <c r="A305" s="64" t="s">
        <v>361</v>
      </c>
      <c r="B305" s="64" t="s">
        <v>349</v>
      </c>
      <c r="C305" s="65" t="s">
        <v>4412</v>
      </c>
      <c r="D305" s="66">
        <v>3</v>
      </c>
      <c r="E305" s="67" t="s">
        <v>132</v>
      </c>
      <c r="F305" s="68">
        <v>35</v>
      </c>
      <c r="G305" s="65"/>
      <c r="H305" s="69"/>
      <c r="I305" s="70"/>
      <c r="J305" s="70"/>
      <c r="K305" s="34" t="s">
        <v>65</v>
      </c>
      <c r="L305" s="77">
        <v>305</v>
      </c>
      <c r="M305" s="77"/>
      <c r="N305" s="72"/>
      <c r="O305" s="79" t="s">
        <v>503</v>
      </c>
      <c r="P305" s="81">
        <v>43748.67605324074</v>
      </c>
      <c r="Q305" s="79" t="s">
        <v>591</v>
      </c>
      <c r="R305" s="82" t="s">
        <v>684</v>
      </c>
      <c r="S305" s="79" t="s">
        <v>713</v>
      </c>
      <c r="T305" s="79" t="s">
        <v>719</v>
      </c>
      <c r="U305" s="79"/>
      <c r="V305" s="82" t="s">
        <v>888</v>
      </c>
      <c r="W305" s="81">
        <v>43748.67605324074</v>
      </c>
      <c r="X305" s="82" t="s">
        <v>1141</v>
      </c>
      <c r="Y305" s="79"/>
      <c r="Z305" s="79"/>
      <c r="AA305" s="85" t="s">
        <v>1448</v>
      </c>
      <c r="AB305" s="79"/>
      <c r="AC305" s="79" t="b">
        <v>0</v>
      </c>
      <c r="AD305" s="79">
        <v>0</v>
      </c>
      <c r="AE305" s="85" t="s">
        <v>1603</v>
      </c>
      <c r="AF305" s="79" t="b">
        <v>0</v>
      </c>
      <c r="AG305" s="79" t="s">
        <v>1625</v>
      </c>
      <c r="AH305" s="79"/>
      <c r="AI305" s="85" t="s">
        <v>1603</v>
      </c>
      <c r="AJ305" s="79" t="b">
        <v>0</v>
      </c>
      <c r="AK305" s="79">
        <v>0</v>
      </c>
      <c r="AL305" s="85" t="s">
        <v>1498</v>
      </c>
      <c r="AM305" s="79" t="s">
        <v>1635</v>
      </c>
      <c r="AN305" s="79" t="b">
        <v>0</v>
      </c>
      <c r="AO305" s="85" t="s">
        <v>1498</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3</v>
      </c>
      <c r="BD305" s="48"/>
      <c r="BE305" s="49"/>
      <c r="BF305" s="48"/>
      <c r="BG305" s="49"/>
      <c r="BH305" s="48"/>
      <c r="BI305" s="49"/>
      <c r="BJ305" s="48"/>
      <c r="BK305" s="49"/>
      <c r="BL305" s="48"/>
    </row>
    <row r="306" spans="1:64" ht="15">
      <c r="A306" s="64" t="s">
        <v>361</v>
      </c>
      <c r="B306" s="64" t="s">
        <v>449</v>
      </c>
      <c r="C306" s="65" t="s">
        <v>4412</v>
      </c>
      <c r="D306" s="66">
        <v>3</v>
      </c>
      <c r="E306" s="67" t="s">
        <v>132</v>
      </c>
      <c r="F306" s="68">
        <v>35</v>
      </c>
      <c r="G306" s="65"/>
      <c r="H306" s="69"/>
      <c r="I306" s="70"/>
      <c r="J306" s="70"/>
      <c r="K306" s="34" t="s">
        <v>65</v>
      </c>
      <c r="L306" s="77">
        <v>306</v>
      </c>
      <c r="M306" s="77"/>
      <c r="N306" s="72"/>
      <c r="O306" s="79" t="s">
        <v>503</v>
      </c>
      <c r="P306" s="81">
        <v>43748.67605324074</v>
      </c>
      <c r="Q306" s="79" t="s">
        <v>591</v>
      </c>
      <c r="R306" s="82" t="s">
        <v>684</v>
      </c>
      <c r="S306" s="79" t="s">
        <v>713</v>
      </c>
      <c r="T306" s="79" t="s">
        <v>719</v>
      </c>
      <c r="U306" s="79"/>
      <c r="V306" s="82" t="s">
        <v>888</v>
      </c>
      <c r="W306" s="81">
        <v>43748.67605324074</v>
      </c>
      <c r="X306" s="82" t="s">
        <v>1141</v>
      </c>
      <c r="Y306" s="79"/>
      <c r="Z306" s="79"/>
      <c r="AA306" s="85" t="s">
        <v>1448</v>
      </c>
      <c r="AB306" s="79"/>
      <c r="AC306" s="79" t="b">
        <v>0</v>
      </c>
      <c r="AD306" s="79">
        <v>0</v>
      </c>
      <c r="AE306" s="85" t="s">
        <v>1603</v>
      </c>
      <c r="AF306" s="79" t="b">
        <v>0</v>
      </c>
      <c r="AG306" s="79" t="s">
        <v>1625</v>
      </c>
      <c r="AH306" s="79"/>
      <c r="AI306" s="85" t="s">
        <v>1603</v>
      </c>
      <c r="AJ306" s="79" t="b">
        <v>0</v>
      </c>
      <c r="AK306" s="79">
        <v>0</v>
      </c>
      <c r="AL306" s="85" t="s">
        <v>1498</v>
      </c>
      <c r="AM306" s="79" t="s">
        <v>1635</v>
      </c>
      <c r="AN306" s="79" t="b">
        <v>0</v>
      </c>
      <c r="AO306" s="85" t="s">
        <v>1498</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4</v>
      </c>
      <c r="BD306" s="48"/>
      <c r="BE306" s="49"/>
      <c r="BF306" s="48"/>
      <c r="BG306" s="49"/>
      <c r="BH306" s="48"/>
      <c r="BI306" s="49"/>
      <c r="BJ306" s="48"/>
      <c r="BK306" s="49"/>
      <c r="BL306" s="48"/>
    </row>
    <row r="307" spans="1:64" ht="15">
      <c r="A307" s="64" t="s">
        <v>361</v>
      </c>
      <c r="B307" s="64" t="s">
        <v>370</v>
      </c>
      <c r="C307" s="65" t="s">
        <v>4412</v>
      </c>
      <c r="D307" s="66">
        <v>3</v>
      </c>
      <c r="E307" s="67" t="s">
        <v>132</v>
      </c>
      <c r="F307" s="68">
        <v>35</v>
      </c>
      <c r="G307" s="65"/>
      <c r="H307" s="69"/>
      <c r="I307" s="70"/>
      <c r="J307" s="70"/>
      <c r="K307" s="34" t="s">
        <v>65</v>
      </c>
      <c r="L307" s="77">
        <v>307</v>
      </c>
      <c r="M307" s="77"/>
      <c r="N307" s="72"/>
      <c r="O307" s="79" t="s">
        <v>503</v>
      </c>
      <c r="P307" s="81">
        <v>43748.67605324074</v>
      </c>
      <c r="Q307" s="79" t="s">
        <v>591</v>
      </c>
      <c r="R307" s="82" t="s">
        <v>684</v>
      </c>
      <c r="S307" s="79" t="s">
        <v>713</v>
      </c>
      <c r="T307" s="79" t="s">
        <v>719</v>
      </c>
      <c r="U307" s="79"/>
      <c r="V307" s="82" t="s">
        <v>888</v>
      </c>
      <c r="W307" s="81">
        <v>43748.67605324074</v>
      </c>
      <c r="X307" s="82" t="s">
        <v>1141</v>
      </c>
      <c r="Y307" s="79"/>
      <c r="Z307" s="79"/>
      <c r="AA307" s="85" t="s">
        <v>1448</v>
      </c>
      <c r="AB307" s="79"/>
      <c r="AC307" s="79" t="b">
        <v>0</v>
      </c>
      <c r="AD307" s="79">
        <v>0</v>
      </c>
      <c r="AE307" s="85" t="s">
        <v>1603</v>
      </c>
      <c r="AF307" s="79" t="b">
        <v>0</v>
      </c>
      <c r="AG307" s="79" t="s">
        <v>1625</v>
      </c>
      <c r="AH307" s="79"/>
      <c r="AI307" s="85" t="s">
        <v>1603</v>
      </c>
      <c r="AJ307" s="79" t="b">
        <v>0</v>
      </c>
      <c r="AK307" s="79">
        <v>0</v>
      </c>
      <c r="AL307" s="85" t="s">
        <v>1498</v>
      </c>
      <c r="AM307" s="79" t="s">
        <v>1635</v>
      </c>
      <c r="AN307" s="79" t="b">
        <v>0</v>
      </c>
      <c r="AO307" s="85" t="s">
        <v>1498</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3</v>
      </c>
      <c r="BC307" s="78" t="str">
        <f>REPLACE(INDEX(GroupVertices[Group],MATCH(Edges[[#This Row],[Vertex 2]],GroupVertices[Vertex],0)),1,1,"")</f>
        <v>3</v>
      </c>
      <c r="BD307" s="48">
        <v>0</v>
      </c>
      <c r="BE307" s="49">
        <v>0</v>
      </c>
      <c r="BF307" s="48">
        <v>0</v>
      </c>
      <c r="BG307" s="49">
        <v>0</v>
      </c>
      <c r="BH307" s="48">
        <v>0</v>
      </c>
      <c r="BI307" s="49">
        <v>0</v>
      </c>
      <c r="BJ307" s="48">
        <v>12</v>
      </c>
      <c r="BK307" s="49">
        <v>100</v>
      </c>
      <c r="BL307" s="48">
        <v>12</v>
      </c>
    </row>
    <row r="308" spans="1:64" ht="15">
      <c r="A308" s="64" t="s">
        <v>362</v>
      </c>
      <c r="B308" s="64" t="s">
        <v>349</v>
      </c>
      <c r="C308" s="65" t="s">
        <v>4412</v>
      </c>
      <c r="D308" s="66">
        <v>3</v>
      </c>
      <c r="E308" s="67" t="s">
        <v>132</v>
      </c>
      <c r="F308" s="68">
        <v>35</v>
      </c>
      <c r="G308" s="65"/>
      <c r="H308" s="69"/>
      <c r="I308" s="70"/>
      <c r="J308" s="70"/>
      <c r="K308" s="34" t="s">
        <v>65</v>
      </c>
      <c r="L308" s="77">
        <v>308</v>
      </c>
      <c r="M308" s="77"/>
      <c r="N308" s="72"/>
      <c r="O308" s="79" t="s">
        <v>503</v>
      </c>
      <c r="P308" s="81">
        <v>43748.6766087963</v>
      </c>
      <c r="Q308" s="79" t="s">
        <v>591</v>
      </c>
      <c r="R308" s="82" t="s">
        <v>684</v>
      </c>
      <c r="S308" s="79" t="s">
        <v>713</v>
      </c>
      <c r="T308" s="79" t="s">
        <v>719</v>
      </c>
      <c r="U308" s="79"/>
      <c r="V308" s="82" t="s">
        <v>889</v>
      </c>
      <c r="W308" s="81">
        <v>43748.6766087963</v>
      </c>
      <c r="X308" s="82" t="s">
        <v>1142</v>
      </c>
      <c r="Y308" s="79"/>
      <c r="Z308" s="79"/>
      <c r="AA308" s="85" t="s">
        <v>1449</v>
      </c>
      <c r="AB308" s="79"/>
      <c r="AC308" s="79" t="b">
        <v>0</v>
      </c>
      <c r="AD308" s="79">
        <v>0</v>
      </c>
      <c r="AE308" s="85" t="s">
        <v>1603</v>
      </c>
      <c r="AF308" s="79" t="b">
        <v>0</v>
      </c>
      <c r="AG308" s="79" t="s">
        <v>1625</v>
      </c>
      <c r="AH308" s="79"/>
      <c r="AI308" s="85" t="s">
        <v>1603</v>
      </c>
      <c r="AJ308" s="79" t="b">
        <v>0</v>
      </c>
      <c r="AK308" s="79">
        <v>0</v>
      </c>
      <c r="AL308" s="85" t="s">
        <v>1498</v>
      </c>
      <c r="AM308" s="79" t="s">
        <v>1635</v>
      </c>
      <c r="AN308" s="79" t="b">
        <v>0</v>
      </c>
      <c r="AO308" s="85" t="s">
        <v>1498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3</v>
      </c>
      <c r="BD308" s="48"/>
      <c r="BE308" s="49"/>
      <c r="BF308" s="48"/>
      <c r="BG308" s="49"/>
      <c r="BH308" s="48"/>
      <c r="BI308" s="49"/>
      <c r="BJ308" s="48"/>
      <c r="BK308" s="49"/>
      <c r="BL308" s="48"/>
    </row>
    <row r="309" spans="1:64" ht="15">
      <c r="A309" s="64" t="s">
        <v>362</v>
      </c>
      <c r="B309" s="64" t="s">
        <v>449</v>
      </c>
      <c r="C309" s="65" t="s">
        <v>4412</v>
      </c>
      <c r="D309" s="66">
        <v>3</v>
      </c>
      <c r="E309" s="67" t="s">
        <v>132</v>
      </c>
      <c r="F309" s="68">
        <v>35</v>
      </c>
      <c r="G309" s="65"/>
      <c r="H309" s="69"/>
      <c r="I309" s="70"/>
      <c r="J309" s="70"/>
      <c r="K309" s="34" t="s">
        <v>65</v>
      </c>
      <c r="L309" s="77">
        <v>309</v>
      </c>
      <c r="M309" s="77"/>
      <c r="N309" s="72"/>
      <c r="O309" s="79" t="s">
        <v>503</v>
      </c>
      <c r="P309" s="81">
        <v>43748.6766087963</v>
      </c>
      <c r="Q309" s="79" t="s">
        <v>591</v>
      </c>
      <c r="R309" s="82" t="s">
        <v>684</v>
      </c>
      <c r="S309" s="79" t="s">
        <v>713</v>
      </c>
      <c r="T309" s="79" t="s">
        <v>719</v>
      </c>
      <c r="U309" s="79"/>
      <c r="V309" s="82" t="s">
        <v>889</v>
      </c>
      <c r="W309" s="81">
        <v>43748.6766087963</v>
      </c>
      <c r="X309" s="82" t="s">
        <v>1142</v>
      </c>
      <c r="Y309" s="79"/>
      <c r="Z309" s="79"/>
      <c r="AA309" s="85" t="s">
        <v>1449</v>
      </c>
      <c r="AB309" s="79"/>
      <c r="AC309" s="79" t="b">
        <v>0</v>
      </c>
      <c r="AD309" s="79">
        <v>0</v>
      </c>
      <c r="AE309" s="85" t="s">
        <v>1603</v>
      </c>
      <c r="AF309" s="79" t="b">
        <v>0</v>
      </c>
      <c r="AG309" s="79" t="s">
        <v>1625</v>
      </c>
      <c r="AH309" s="79"/>
      <c r="AI309" s="85" t="s">
        <v>1603</v>
      </c>
      <c r="AJ309" s="79" t="b">
        <v>0</v>
      </c>
      <c r="AK309" s="79">
        <v>0</v>
      </c>
      <c r="AL309" s="85" t="s">
        <v>1498</v>
      </c>
      <c r="AM309" s="79" t="s">
        <v>1635</v>
      </c>
      <c r="AN309" s="79" t="b">
        <v>0</v>
      </c>
      <c r="AO309" s="85" t="s">
        <v>1498</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4</v>
      </c>
      <c r="BD309" s="48"/>
      <c r="BE309" s="49"/>
      <c r="BF309" s="48"/>
      <c r="BG309" s="49"/>
      <c r="BH309" s="48"/>
      <c r="BI309" s="49"/>
      <c r="BJ309" s="48"/>
      <c r="BK309" s="49"/>
      <c r="BL309" s="48"/>
    </row>
    <row r="310" spans="1:64" ht="15">
      <c r="A310" s="64" t="s">
        <v>362</v>
      </c>
      <c r="B310" s="64" t="s">
        <v>370</v>
      </c>
      <c r="C310" s="65" t="s">
        <v>4412</v>
      </c>
      <c r="D310" s="66">
        <v>3</v>
      </c>
      <c r="E310" s="67" t="s">
        <v>132</v>
      </c>
      <c r="F310" s="68">
        <v>35</v>
      </c>
      <c r="G310" s="65"/>
      <c r="H310" s="69"/>
      <c r="I310" s="70"/>
      <c r="J310" s="70"/>
      <c r="K310" s="34" t="s">
        <v>65</v>
      </c>
      <c r="L310" s="77">
        <v>310</v>
      </c>
      <c r="M310" s="77"/>
      <c r="N310" s="72"/>
      <c r="O310" s="79" t="s">
        <v>503</v>
      </c>
      <c r="P310" s="81">
        <v>43748.6766087963</v>
      </c>
      <c r="Q310" s="79" t="s">
        <v>591</v>
      </c>
      <c r="R310" s="82" t="s">
        <v>684</v>
      </c>
      <c r="S310" s="79" t="s">
        <v>713</v>
      </c>
      <c r="T310" s="79" t="s">
        <v>719</v>
      </c>
      <c r="U310" s="79"/>
      <c r="V310" s="82" t="s">
        <v>889</v>
      </c>
      <c r="W310" s="81">
        <v>43748.6766087963</v>
      </c>
      <c r="X310" s="82" t="s">
        <v>1142</v>
      </c>
      <c r="Y310" s="79"/>
      <c r="Z310" s="79"/>
      <c r="AA310" s="85" t="s">
        <v>1449</v>
      </c>
      <c r="AB310" s="79"/>
      <c r="AC310" s="79" t="b">
        <v>0</v>
      </c>
      <c r="AD310" s="79">
        <v>0</v>
      </c>
      <c r="AE310" s="85" t="s">
        <v>1603</v>
      </c>
      <c r="AF310" s="79" t="b">
        <v>0</v>
      </c>
      <c r="AG310" s="79" t="s">
        <v>1625</v>
      </c>
      <c r="AH310" s="79"/>
      <c r="AI310" s="85" t="s">
        <v>1603</v>
      </c>
      <c r="AJ310" s="79" t="b">
        <v>0</v>
      </c>
      <c r="AK310" s="79">
        <v>0</v>
      </c>
      <c r="AL310" s="85" t="s">
        <v>1498</v>
      </c>
      <c r="AM310" s="79" t="s">
        <v>1635</v>
      </c>
      <c r="AN310" s="79" t="b">
        <v>0</v>
      </c>
      <c r="AO310" s="85" t="s">
        <v>1498</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3</v>
      </c>
      <c r="BC310" s="78" t="str">
        <f>REPLACE(INDEX(GroupVertices[Group],MATCH(Edges[[#This Row],[Vertex 2]],GroupVertices[Vertex],0)),1,1,"")</f>
        <v>3</v>
      </c>
      <c r="BD310" s="48">
        <v>0</v>
      </c>
      <c r="BE310" s="49">
        <v>0</v>
      </c>
      <c r="BF310" s="48">
        <v>0</v>
      </c>
      <c r="BG310" s="49">
        <v>0</v>
      </c>
      <c r="BH310" s="48">
        <v>0</v>
      </c>
      <c r="BI310" s="49">
        <v>0</v>
      </c>
      <c r="BJ310" s="48">
        <v>12</v>
      </c>
      <c r="BK310" s="49">
        <v>100</v>
      </c>
      <c r="BL310" s="48">
        <v>12</v>
      </c>
    </row>
    <row r="311" spans="1:64" ht="15">
      <c r="A311" s="64" t="s">
        <v>363</v>
      </c>
      <c r="B311" s="64" t="s">
        <v>349</v>
      </c>
      <c r="C311" s="65" t="s">
        <v>4412</v>
      </c>
      <c r="D311" s="66">
        <v>3</v>
      </c>
      <c r="E311" s="67" t="s">
        <v>132</v>
      </c>
      <c r="F311" s="68">
        <v>35</v>
      </c>
      <c r="G311" s="65"/>
      <c r="H311" s="69"/>
      <c r="I311" s="70"/>
      <c r="J311" s="70"/>
      <c r="K311" s="34" t="s">
        <v>65</v>
      </c>
      <c r="L311" s="77">
        <v>311</v>
      </c>
      <c r="M311" s="77"/>
      <c r="N311" s="72"/>
      <c r="O311" s="79" t="s">
        <v>503</v>
      </c>
      <c r="P311" s="81">
        <v>43748.70574074074</v>
      </c>
      <c r="Q311" s="79" t="s">
        <v>592</v>
      </c>
      <c r="R311" s="79"/>
      <c r="S311" s="79"/>
      <c r="T311" s="79"/>
      <c r="U311" s="79"/>
      <c r="V311" s="82" t="s">
        <v>890</v>
      </c>
      <c r="W311" s="81">
        <v>43748.70574074074</v>
      </c>
      <c r="X311" s="82" t="s">
        <v>1143</v>
      </c>
      <c r="Y311" s="79"/>
      <c r="Z311" s="79"/>
      <c r="AA311" s="85" t="s">
        <v>1450</v>
      </c>
      <c r="AB311" s="85" t="s">
        <v>1498</v>
      </c>
      <c r="AC311" s="79" t="b">
        <v>0</v>
      </c>
      <c r="AD311" s="79">
        <v>1</v>
      </c>
      <c r="AE311" s="85" t="s">
        <v>1617</v>
      </c>
      <c r="AF311" s="79" t="b">
        <v>0</v>
      </c>
      <c r="AG311" s="79" t="s">
        <v>1625</v>
      </c>
      <c r="AH311" s="79"/>
      <c r="AI311" s="85" t="s">
        <v>1603</v>
      </c>
      <c r="AJ311" s="79" t="b">
        <v>0</v>
      </c>
      <c r="AK311" s="79">
        <v>0</v>
      </c>
      <c r="AL311" s="85" t="s">
        <v>1603</v>
      </c>
      <c r="AM311" s="79" t="s">
        <v>1634</v>
      </c>
      <c r="AN311" s="79" t="b">
        <v>0</v>
      </c>
      <c r="AO311" s="85" t="s">
        <v>1498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3</v>
      </c>
      <c r="BC311" s="78" t="str">
        <f>REPLACE(INDEX(GroupVertices[Group],MATCH(Edges[[#This Row],[Vertex 2]],GroupVertices[Vertex],0)),1,1,"")</f>
        <v>3</v>
      </c>
      <c r="BD311" s="48"/>
      <c r="BE311" s="49"/>
      <c r="BF311" s="48"/>
      <c r="BG311" s="49"/>
      <c r="BH311" s="48"/>
      <c r="BI311" s="49"/>
      <c r="BJ311" s="48"/>
      <c r="BK311" s="49"/>
      <c r="BL311" s="48"/>
    </row>
    <row r="312" spans="1:64" ht="15">
      <c r="A312" s="64" t="s">
        <v>363</v>
      </c>
      <c r="B312" s="64" t="s">
        <v>449</v>
      </c>
      <c r="C312" s="65" t="s">
        <v>4412</v>
      </c>
      <c r="D312" s="66">
        <v>3</v>
      </c>
      <c r="E312" s="67" t="s">
        <v>132</v>
      </c>
      <c r="F312" s="68">
        <v>35</v>
      </c>
      <c r="G312" s="65"/>
      <c r="H312" s="69"/>
      <c r="I312" s="70"/>
      <c r="J312" s="70"/>
      <c r="K312" s="34" t="s">
        <v>65</v>
      </c>
      <c r="L312" s="77">
        <v>312</v>
      </c>
      <c r="M312" s="77"/>
      <c r="N312" s="72"/>
      <c r="O312" s="79" t="s">
        <v>503</v>
      </c>
      <c r="P312" s="81">
        <v>43748.70574074074</v>
      </c>
      <c r="Q312" s="79" t="s">
        <v>592</v>
      </c>
      <c r="R312" s="79"/>
      <c r="S312" s="79"/>
      <c r="T312" s="79"/>
      <c r="U312" s="79"/>
      <c r="V312" s="82" t="s">
        <v>890</v>
      </c>
      <c r="W312" s="81">
        <v>43748.70574074074</v>
      </c>
      <c r="X312" s="82" t="s">
        <v>1143</v>
      </c>
      <c r="Y312" s="79"/>
      <c r="Z312" s="79"/>
      <c r="AA312" s="85" t="s">
        <v>1450</v>
      </c>
      <c r="AB312" s="85" t="s">
        <v>1498</v>
      </c>
      <c r="AC312" s="79" t="b">
        <v>0</v>
      </c>
      <c r="AD312" s="79">
        <v>1</v>
      </c>
      <c r="AE312" s="85" t="s">
        <v>1617</v>
      </c>
      <c r="AF312" s="79" t="b">
        <v>0</v>
      </c>
      <c r="AG312" s="79" t="s">
        <v>1625</v>
      </c>
      <c r="AH312" s="79"/>
      <c r="AI312" s="85" t="s">
        <v>1603</v>
      </c>
      <c r="AJ312" s="79" t="b">
        <v>0</v>
      </c>
      <c r="AK312" s="79">
        <v>0</v>
      </c>
      <c r="AL312" s="85" t="s">
        <v>1603</v>
      </c>
      <c r="AM312" s="79" t="s">
        <v>1634</v>
      </c>
      <c r="AN312" s="79" t="b">
        <v>0</v>
      </c>
      <c r="AO312" s="85" t="s">
        <v>1498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4</v>
      </c>
      <c r="BD312" s="48"/>
      <c r="BE312" s="49"/>
      <c r="BF312" s="48"/>
      <c r="BG312" s="49"/>
      <c r="BH312" s="48"/>
      <c r="BI312" s="49"/>
      <c r="BJ312" s="48"/>
      <c r="BK312" s="49"/>
      <c r="BL312" s="48"/>
    </row>
    <row r="313" spans="1:64" ht="15">
      <c r="A313" s="64" t="s">
        <v>363</v>
      </c>
      <c r="B313" s="64" t="s">
        <v>370</v>
      </c>
      <c r="C313" s="65" t="s">
        <v>4412</v>
      </c>
      <c r="D313" s="66">
        <v>3</v>
      </c>
      <c r="E313" s="67" t="s">
        <v>132</v>
      </c>
      <c r="F313" s="68">
        <v>35</v>
      </c>
      <c r="G313" s="65"/>
      <c r="H313" s="69"/>
      <c r="I313" s="70"/>
      <c r="J313" s="70"/>
      <c r="K313" s="34" t="s">
        <v>65</v>
      </c>
      <c r="L313" s="77">
        <v>313</v>
      </c>
      <c r="M313" s="77"/>
      <c r="N313" s="72"/>
      <c r="O313" s="79" t="s">
        <v>504</v>
      </c>
      <c r="P313" s="81">
        <v>43748.70574074074</v>
      </c>
      <c r="Q313" s="79" t="s">
        <v>592</v>
      </c>
      <c r="R313" s="79"/>
      <c r="S313" s="79"/>
      <c r="T313" s="79"/>
      <c r="U313" s="79"/>
      <c r="V313" s="82" t="s">
        <v>890</v>
      </c>
      <c r="W313" s="81">
        <v>43748.70574074074</v>
      </c>
      <c r="X313" s="82" t="s">
        <v>1143</v>
      </c>
      <c r="Y313" s="79"/>
      <c r="Z313" s="79"/>
      <c r="AA313" s="85" t="s">
        <v>1450</v>
      </c>
      <c r="AB313" s="85" t="s">
        <v>1498</v>
      </c>
      <c r="AC313" s="79" t="b">
        <v>0</v>
      </c>
      <c r="AD313" s="79">
        <v>1</v>
      </c>
      <c r="AE313" s="85" t="s">
        <v>1617</v>
      </c>
      <c r="AF313" s="79" t="b">
        <v>0</v>
      </c>
      <c r="AG313" s="79" t="s">
        <v>1625</v>
      </c>
      <c r="AH313" s="79"/>
      <c r="AI313" s="85" t="s">
        <v>1603</v>
      </c>
      <c r="AJ313" s="79" t="b">
        <v>0</v>
      </c>
      <c r="AK313" s="79">
        <v>0</v>
      </c>
      <c r="AL313" s="85" t="s">
        <v>1603</v>
      </c>
      <c r="AM313" s="79" t="s">
        <v>1634</v>
      </c>
      <c r="AN313" s="79" t="b">
        <v>0</v>
      </c>
      <c r="AO313" s="85" t="s">
        <v>1498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3</v>
      </c>
      <c r="BC313" s="78" t="str">
        <f>REPLACE(INDEX(GroupVertices[Group],MATCH(Edges[[#This Row],[Vertex 2]],GroupVertices[Vertex],0)),1,1,"")</f>
        <v>3</v>
      </c>
      <c r="BD313" s="48">
        <v>0</v>
      </c>
      <c r="BE313" s="49">
        <v>0</v>
      </c>
      <c r="BF313" s="48">
        <v>1</v>
      </c>
      <c r="BG313" s="49">
        <v>6.25</v>
      </c>
      <c r="BH313" s="48">
        <v>0</v>
      </c>
      <c r="BI313" s="49">
        <v>0</v>
      </c>
      <c r="BJ313" s="48">
        <v>15</v>
      </c>
      <c r="BK313" s="49">
        <v>93.75</v>
      </c>
      <c r="BL313" s="48">
        <v>16</v>
      </c>
    </row>
    <row r="314" spans="1:64" ht="15">
      <c r="A314" s="64" t="s">
        <v>364</v>
      </c>
      <c r="B314" s="64" t="s">
        <v>349</v>
      </c>
      <c r="C314" s="65" t="s">
        <v>4412</v>
      </c>
      <c r="D314" s="66">
        <v>3</v>
      </c>
      <c r="E314" s="67" t="s">
        <v>132</v>
      </c>
      <c r="F314" s="68">
        <v>35</v>
      </c>
      <c r="G314" s="65"/>
      <c r="H314" s="69"/>
      <c r="I314" s="70"/>
      <c r="J314" s="70"/>
      <c r="K314" s="34" t="s">
        <v>65</v>
      </c>
      <c r="L314" s="77">
        <v>314</v>
      </c>
      <c r="M314" s="77"/>
      <c r="N314" s="72"/>
      <c r="O314" s="79" t="s">
        <v>503</v>
      </c>
      <c r="P314" s="81">
        <v>43748.98488425926</v>
      </c>
      <c r="Q314" s="79" t="s">
        <v>593</v>
      </c>
      <c r="R314" s="79"/>
      <c r="S314" s="79"/>
      <c r="T314" s="79"/>
      <c r="U314" s="79"/>
      <c r="V314" s="82" t="s">
        <v>763</v>
      </c>
      <c r="W314" s="81">
        <v>43748.98488425926</v>
      </c>
      <c r="X314" s="82" t="s">
        <v>1144</v>
      </c>
      <c r="Y314" s="79"/>
      <c r="Z314" s="79"/>
      <c r="AA314" s="85" t="s">
        <v>1451</v>
      </c>
      <c r="AB314" s="85" t="s">
        <v>1498</v>
      </c>
      <c r="AC314" s="79" t="b">
        <v>0</v>
      </c>
      <c r="AD314" s="79">
        <v>0</v>
      </c>
      <c r="AE314" s="85" t="s">
        <v>1617</v>
      </c>
      <c r="AF314" s="79" t="b">
        <v>0</v>
      </c>
      <c r="AG314" s="79" t="s">
        <v>1625</v>
      </c>
      <c r="AH314" s="79"/>
      <c r="AI314" s="85" t="s">
        <v>1603</v>
      </c>
      <c r="AJ314" s="79" t="b">
        <v>0</v>
      </c>
      <c r="AK314" s="79">
        <v>0</v>
      </c>
      <c r="AL314" s="85" t="s">
        <v>1603</v>
      </c>
      <c r="AM314" s="79" t="s">
        <v>1635</v>
      </c>
      <c r="AN314" s="79" t="b">
        <v>0</v>
      </c>
      <c r="AO314" s="85" t="s">
        <v>1498</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c r="BE314" s="49"/>
      <c r="BF314" s="48"/>
      <c r="BG314" s="49"/>
      <c r="BH314" s="48"/>
      <c r="BI314" s="49"/>
      <c r="BJ314" s="48"/>
      <c r="BK314" s="49"/>
      <c r="BL314" s="48"/>
    </row>
    <row r="315" spans="1:64" ht="15">
      <c r="A315" s="64" t="s">
        <v>364</v>
      </c>
      <c r="B315" s="64" t="s">
        <v>449</v>
      </c>
      <c r="C315" s="65" t="s">
        <v>4412</v>
      </c>
      <c r="D315" s="66">
        <v>3</v>
      </c>
      <c r="E315" s="67" t="s">
        <v>132</v>
      </c>
      <c r="F315" s="68">
        <v>35</v>
      </c>
      <c r="G315" s="65"/>
      <c r="H315" s="69"/>
      <c r="I315" s="70"/>
      <c r="J315" s="70"/>
      <c r="K315" s="34" t="s">
        <v>65</v>
      </c>
      <c r="L315" s="77">
        <v>315</v>
      </c>
      <c r="M315" s="77"/>
      <c r="N315" s="72"/>
      <c r="O315" s="79" t="s">
        <v>503</v>
      </c>
      <c r="P315" s="81">
        <v>43748.98488425926</v>
      </c>
      <c r="Q315" s="79" t="s">
        <v>593</v>
      </c>
      <c r="R315" s="79"/>
      <c r="S315" s="79"/>
      <c r="T315" s="79"/>
      <c r="U315" s="79"/>
      <c r="V315" s="82" t="s">
        <v>763</v>
      </c>
      <c r="W315" s="81">
        <v>43748.98488425926</v>
      </c>
      <c r="X315" s="82" t="s">
        <v>1144</v>
      </c>
      <c r="Y315" s="79"/>
      <c r="Z315" s="79"/>
      <c r="AA315" s="85" t="s">
        <v>1451</v>
      </c>
      <c r="AB315" s="85" t="s">
        <v>1498</v>
      </c>
      <c r="AC315" s="79" t="b">
        <v>0</v>
      </c>
      <c r="AD315" s="79">
        <v>0</v>
      </c>
      <c r="AE315" s="85" t="s">
        <v>1617</v>
      </c>
      <c r="AF315" s="79" t="b">
        <v>0</v>
      </c>
      <c r="AG315" s="79" t="s">
        <v>1625</v>
      </c>
      <c r="AH315" s="79"/>
      <c r="AI315" s="85" t="s">
        <v>1603</v>
      </c>
      <c r="AJ315" s="79" t="b">
        <v>0</v>
      </c>
      <c r="AK315" s="79">
        <v>0</v>
      </c>
      <c r="AL315" s="85" t="s">
        <v>1603</v>
      </c>
      <c r="AM315" s="79" t="s">
        <v>1635</v>
      </c>
      <c r="AN315" s="79" t="b">
        <v>0</v>
      </c>
      <c r="AO315" s="85" t="s">
        <v>1498</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4</v>
      </c>
      <c r="BD315" s="48"/>
      <c r="BE315" s="49"/>
      <c r="BF315" s="48"/>
      <c r="BG315" s="49"/>
      <c r="BH315" s="48"/>
      <c r="BI315" s="49"/>
      <c r="BJ315" s="48"/>
      <c r="BK315" s="49"/>
      <c r="BL315" s="48"/>
    </row>
    <row r="316" spans="1:64" ht="15">
      <c r="A316" s="64" t="s">
        <v>364</v>
      </c>
      <c r="B316" s="64" t="s">
        <v>370</v>
      </c>
      <c r="C316" s="65" t="s">
        <v>4412</v>
      </c>
      <c r="D316" s="66">
        <v>3</v>
      </c>
      <c r="E316" s="67" t="s">
        <v>132</v>
      </c>
      <c r="F316" s="68">
        <v>35</v>
      </c>
      <c r="G316" s="65"/>
      <c r="H316" s="69"/>
      <c r="I316" s="70"/>
      <c r="J316" s="70"/>
      <c r="K316" s="34" t="s">
        <v>65</v>
      </c>
      <c r="L316" s="77">
        <v>316</v>
      </c>
      <c r="M316" s="77"/>
      <c r="N316" s="72"/>
      <c r="O316" s="79" t="s">
        <v>504</v>
      </c>
      <c r="P316" s="81">
        <v>43748.98488425926</v>
      </c>
      <c r="Q316" s="79" t="s">
        <v>593</v>
      </c>
      <c r="R316" s="79"/>
      <c r="S316" s="79"/>
      <c r="T316" s="79"/>
      <c r="U316" s="79"/>
      <c r="V316" s="82" t="s">
        <v>763</v>
      </c>
      <c r="W316" s="81">
        <v>43748.98488425926</v>
      </c>
      <c r="X316" s="82" t="s">
        <v>1144</v>
      </c>
      <c r="Y316" s="79"/>
      <c r="Z316" s="79"/>
      <c r="AA316" s="85" t="s">
        <v>1451</v>
      </c>
      <c r="AB316" s="85" t="s">
        <v>1498</v>
      </c>
      <c r="AC316" s="79" t="b">
        <v>0</v>
      </c>
      <c r="AD316" s="79">
        <v>0</v>
      </c>
      <c r="AE316" s="85" t="s">
        <v>1617</v>
      </c>
      <c r="AF316" s="79" t="b">
        <v>0</v>
      </c>
      <c r="AG316" s="79" t="s">
        <v>1625</v>
      </c>
      <c r="AH316" s="79"/>
      <c r="AI316" s="85" t="s">
        <v>1603</v>
      </c>
      <c r="AJ316" s="79" t="b">
        <v>0</v>
      </c>
      <c r="AK316" s="79">
        <v>0</v>
      </c>
      <c r="AL316" s="85" t="s">
        <v>1603</v>
      </c>
      <c r="AM316" s="79" t="s">
        <v>1635</v>
      </c>
      <c r="AN316" s="79" t="b">
        <v>0</v>
      </c>
      <c r="AO316" s="85" t="s">
        <v>1498</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0</v>
      </c>
      <c r="BE316" s="49">
        <v>0</v>
      </c>
      <c r="BF316" s="48">
        <v>1</v>
      </c>
      <c r="BG316" s="49">
        <v>5.882352941176471</v>
      </c>
      <c r="BH316" s="48">
        <v>0</v>
      </c>
      <c r="BI316" s="49">
        <v>0</v>
      </c>
      <c r="BJ316" s="48">
        <v>16</v>
      </c>
      <c r="BK316" s="49">
        <v>94.11764705882354</v>
      </c>
      <c r="BL316" s="48">
        <v>17</v>
      </c>
    </row>
    <row r="317" spans="1:64" ht="15">
      <c r="A317" s="64" t="s">
        <v>365</v>
      </c>
      <c r="B317" s="64" t="s">
        <v>349</v>
      </c>
      <c r="C317" s="65" t="s">
        <v>4412</v>
      </c>
      <c r="D317" s="66">
        <v>3</v>
      </c>
      <c r="E317" s="67" t="s">
        <v>132</v>
      </c>
      <c r="F317" s="68">
        <v>35</v>
      </c>
      <c r="G317" s="65"/>
      <c r="H317" s="69"/>
      <c r="I317" s="70"/>
      <c r="J317" s="70"/>
      <c r="K317" s="34" t="s">
        <v>65</v>
      </c>
      <c r="L317" s="77">
        <v>317</v>
      </c>
      <c r="M317" s="77"/>
      <c r="N317" s="72"/>
      <c r="O317" s="79" t="s">
        <v>503</v>
      </c>
      <c r="P317" s="81">
        <v>43749.06600694444</v>
      </c>
      <c r="Q317" s="79" t="s">
        <v>591</v>
      </c>
      <c r="R317" s="82" t="s">
        <v>684</v>
      </c>
      <c r="S317" s="79" t="s">
        <v>713</v>
      </c>
      <c r="T317" s="79" t="s">
        <v>719</v>
      </c>
      <c r="U317" s="79"/>
      <c r="V317" s="82" t="s">
        <v>891</v>
      </c>
      <c r="W317" s="81">
        <v>43749.06600694444</v>
      </c>
      <c r="X317" s="82" t="s">
        <v>1145</v>
      </c>
      <c r="Y317" s="79"/>
      <c r="Z317" s="79"/>
      <c r="AA317" s="85" t="s">
        <v>1452</v>
      </c>
      <c r="AB317" s="79"/>
      <c r="AC317" s="79" t="b">
        <v>0</v>
      </c>
      <c r="AD317" s="79">
        <v>0</v>
      </c>
      <c r="AE317" s="85" t="s">
        <v>1603</v>
      </c>
      <c r="AF317" s="79" t="b">
        <v>0</v>
      </c>
      <c r="AG317" s="79" t="s">
        <v>1625</v>
      </c>
      <c r="AH317" s="79"/>
      <c r="AI317" s="85" t="s">
        <v>1603</v>
      </c>
      <c r="AJ317" s="79" t="b">
        <v>0</v>
      </c>
      <c r="AK317" s="79">
        <v>4</v>
      </c>
      <c r="AL317" s="85" t="s">
        <v>1498</v>
      </c>
      <c r="AM317" s="79" t="s">
        <v>1638</v>
      </c>
      <c r="AN317" s="79" t="b">
        <v>0</v>
      </c>
      <c r="AO317" s="85" t="s">
        <v>1498</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c r="BE317" s="49"/>
      <c r="BF317" s="48"/>
      <c r="BG317" s="49"/>
      <c r="BH317" s="48"/>
      <c r="BI317" s="49"/>
      <c r="BJ317" s="48"/>
      <c r="BK317" s="49"/>
      <c r="BL317" s="48"/>
    </row>
    <row r="318" spans="1:64" ht="15">
      <c r="A318" s="64" t="s">
        <v>365</v>
      </c>
      <c r="B318" s="64" t="s">
        <v>449</v>
      </c>
      <c r="C318" s="65" t="s">
        <v>4412</v>
      </c>
      <c r="D318" s="66">
        <v>3</v>
      </c>
      <c r="E318" s="67" t="s">
        <v>132</v>
      </c>
      <c r="F318" s="68">
        <v>35</v>
      </c>
      <c r="G318" s="65"/>
      <c r="H318" s="69"/>
      <c r="I318" s="70"/>
      <c r="J318" s="70"/>
      <c r="K318" s="34" t="s">
        <v>65</v>
      </c>
      <c r="L318" s="77">
        <v>318</v>
      </c>
      <c r="M318" s="77"/>
      <c r="N318" s="72"/>
      <c r="O318" s="79" t="s">
        <v>503</v>
      </c>
      <c r="P318" s="81">
        <v>43749.06600694444</v>
      </c>
      <c r="Q318" s="79" t="s">
        <v>591</v>
      </c>
      <c r="R318" s="82" t="s">
        <v>684</v>
      </c>
      <c r="S318" s="79" t="s">
        <v>713</v>
      </c>
      <c r="T318" s="79" t="s">
        <v>719</v>
      </c>
      <c r="U318" s="79"/>
      <c r="V318" s="82" t="s">
        <v>891</v>
      </c>
      <c r="W318" s="81">
        <v>43749.06600694444</v>
      </c>
      <c r="X318" s="82" t="s">
        <v>1145</v>
      </c>
      <c r="Y318" s="79"/>
      <c r="Z318" s="79"/>
      <c r="AA318" s="85" t="s">
        <v>1452</v>
      </c>
      <c r="AB318" s="79"/>
      <c r="AC318" s="79" t="b">
        <v>0</v>
      </c>
      <c r="AD318" s="79">
        <v>0</v>
      </c>
      <c r="AE318" s="85" t="s">
        <v>1603</v>
      </c>
      <c r="AF318" s="79" t="b">
        <v>0</v>
      </c>
      <c r="AG318" s="79" t="s">
        <v>1625</v>
      </c>
      <c r="AH318" s="79"/>
      <c r="AI318" s="85" t="s">
        <v>1603</v>
      </c>
      <c r="AJ318" s="79" t="b">
        <v>0</v>
      </c>
      <c r="AK318" s="79">
        <v>4</v>
      </c>
      <c r="AL318" s="85" t="s">
        <v>1498</v>
      </c>
      <c r="AM318" s="79" t="s">
        <v>1638</v>
      </c>
      <c r="AN318" s="79" t="b">
        <v>0</v>
      </c>
      <c r="AO318" s="85" t="s">
        <v>1498</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4</v>
      </c>
      <c r="BD318" s="48"/>
      <c r="BE318" s="49"/>
      <c r="BF318" s="48"/>
      <c r="BG318" s="49"/>
      <c r="BH318" s="48"/>
      <c r="BI318" s="49"/>
      <c r="BJ318" s="48"/>
      <c r="BK318" s="49"/>
      <c r="BL318" s="48"/>
    </row>
    <row r="319" spans="1:64" ht="15">
      <c r="A319" s="64" t="s">
        <v>365</v>
      </c>
      <c r="B319" s="64" t="s">
        <v>370</v>
      </c>
      <c r="C319" s="65" t="s">
        <v>4412</v>
      </c>
      <c r="D319" s="66">
        <v>3</v>
      </c>
      <c r="E319" s="67" t="s">
        <v>132</v>
      </c>
      <c r="F319" s="68">
        <v>35</v>
      </c>
      <c r="G319" s="65"/>
      <c r="H319" s="69"/>
      <c r="I319" s="70"/>
      <c r="J319" s="70"/>
      <c r="K319" s="34" t="s">
        <v>65</v>
      </c>
      <c r="L319" s="77">
        <v>319</v>
      </c>
      <c r="M319" s="77"/>
      <c r="N319" s="72"/>
      <c r="O319" s="79" t="s">
        <v>503</v>
      </c>
      <c r="P319" s="81">
        <v>43749.06600694444</v>
      </c>
      <c r="Q319" s="79" t="s">
        <v>591</v>
      </c>
      <c r="R319" s="82" t="s">
        <v>684</v>
      </c>
      <c r="S319" s="79" t="s">
        <v>713</v>
      </c>
      <c r="T319" s="79" t="s">
        <v>719</v>
      </c>
      <c r="U319" s="79"/>
      <c r="V319" s="82" t="s">
        <v>891</v>
      </c>
      <c r="W319" s="81">
        <v>43749.06600694444</v>
      </c>
      <c r="X319" s="82" t="s">
        <v>1145</v>
      </c>
      <c r="Y319" s="79"/>
      <c r="Z319" s="79"/>
      <c r="AA319" s="85" t="s">
        <v>1452</v>
      </c>
      <c r="AB319" s="79"/>
      <c r="AC319" s="79" t="b">
        <v>0</v>
      </c>
      <c r="AD319" s="79">
        <v>0</v>
      </c>
      <c r="AE319" s="85" t="s">
        <v>1603</v>
      </c>
      <c r="AF319" s="79" t="b">
        <v>0</v>
      </c>
      <c r="AG319" s="79" t="s">
        <v>1625</v>
      </c>
      <c r="AH319" s="79"/>
      <c r="AI319" s="85" t="s">
        <v>1603</v>
      </c>
      <c r="AJ319" s="79" t="b">
        <v>0</v>
      </c>
      <c r="AK319" s="79">
        <v>4</v>
      </c>
      <c r="AL319" s="85" t="s">
        <v>1498</v>
      </c>
      <c r="AM319" s="79" t="s">
        <v>1638</v>
      </c>
      <c r="AN319" s="79" t="b">
        <v>0</v>
      </c>
      <c r="AO319" s="85" t="s">
        <v>1498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v>0</v>
      </c>
      <c r="BE319" s="49">
        <v>0</v>
      </c>
      <c r="BF319" s="48">
        <v>0</v>
      </c>
      <c r="BG319" s="49">
        <v>0</v>
      </c>
      <c r="BH319" s="48">
        <v>0</v>
      </c>
      <c r="BI319" s="49">
        <v>0</v>
      </c>
      <c r="BJ319" s="48">
        <v>12</v>
      </c>
      <c r="BK319" s="49">
        <v>100</v>
      </c>
      <c r="BL319" s="48">
        <v>12</v>
      </c>
    </row>
    <row r="320" spans="1:64" ht="15">
      <c r="A320" s="64" t="s">
        <v>366</v>
      </c>
      <c r="B320" s="64" t="s">
        <v>349</v>
      </c>
      <c r="C320" s="65" t="s">
        <v>4412</v>
      </c>
      <c r="D320" s="66">
        <v>3</v>
      </c>
      <c r="E320" s="67" t="s">
        <v>132</v>
      </c>
      <c r="F320" s="68">
        <v>35</v>
      </c>
      <c r="G320" s="65"/>
      <c r="H320" s="69"/>
      <c r="I320" s="70"/>
      <c r="J320" s="70"/>
      <c r="K320" s="34" t="s">
        <v>65</v>
      </c>
      <c r="L320" s="77">
        <v>320</v>
      </c>
      <c r="M320" s="77"/>
      <c r="N320" s="72"/>
      <c r="O320" s="79" t="s">
        <v>503</v>
      </c>
      <c r="P320" s="81">
        <v>43749.59074074074</v>
      </c>
      <c r="Q320" s="79" t="s">
        <v>594</v>
      </c>
      <c r="R320" s="79"/>
      <c r="S320" s="79"/>
      <c r="T320" s="79"/>
      <c r="U320" s="79"/>
      <c r="V320" s="82" t="s">
        <v>892</v>
      </c>
      <c r="W320" s="81">
        <v>43749.59074074074</v>
      </c>
      <c r="X320" s="82" t="s">
        <v>1146</v>
      </c>
      <c r="Y320" s="79"/>
      <c r="Z320" s="79"/>
      <c r="AA320" s="85" t="s">
        <v>1453</v>
      </c>
      <c r="AB320" s="85" t="s">
        <v>1498</v>
      </c>
      <c r="AC320" s="79" t="b">
        <v>0</v>
      </c>
      <c r="AD320" s="79">
        <v>1</v>
      </c>
      <c r="AE320" s="85" t="s">
        <v>1617</v>
      </c>
      <c r="AF320" s="79" t="b">
        <v>0</v>
      </c>
      <c r="AG320" s="79" t="s">
        <v>1625</v>
      </c>
      <c r="AH320" s="79"/>
      <c r="AI320" s="85" t="s">
        <v>1603</v>
      </c>
      <c r="AJ320" s="79" t="b">
        <v>0</v>
      </c>
      <c r="AK320" s="79">
        <v>0</v>
      </c>
      <c r="AL320" s="85" t="s">
        <v>1603</v>
      </c>
      <c r="AM320" s="79" t="s">
        <v>1634</v>
      </c>
      <c r="AN320" s="79" t="b">
        <v>0</v>
      </c>
      <c r="AO320" s="85" t="s">
        <v>1498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c r="BE320" s="49"/>
      <c r="BF320" s="48"/>
      <c r="BG320" s="49"/>
      <c r="BH320" s="48"/>
      <c r="BI320" s="49"/>
      <c r="BJ320" s="48"/>
      <c r="BK320" s="49"/>
      <c r="BL320" s="48"/>
    </row>
    <row r="321" spans="1:64" ht="15">
      <c r="A321" s="64" t="s">
        <v>366</v>
      </c>
      <c r="B321" s="64" t="s">
        <v>449</v>
      </c>
      <c r="C321" s="65" t="s">
        <v>4412</v>
      </c>
      <c r="D321" s="66">
        <v>3</v>
      </c>
      <c r="E321" s="67" t="s">
        <v>132</v>
      </c>
      <c r="F321" s="68">
        <v>35</v>
      </c>
      <c r="G321" s="65"/>
      <c r="H321" s="69"/>
      <c r="I321" s="70"/>
      <c r="J321" s="70"/>
      <c r="K321" s="34" t="s">
        <v>65</v>
      </c>
      <c r="L321" s="77">
        <v>321</v>
      </c>
      <c r="M321" s="77"/>
      <c r="N321" s="72"/>
      <c r="O321" s="79" t="s">
        <v>503</v>
      </c>
      <c r="P321" s="81">
        <v>43749.59074074074</v>
      </c>
      <c r="Q321" s="79" t="s">
        <v>594</v>
      </c>
      <c r="R321" s="79"/>
      <c r="S321" s="79"/>
      <c r="T321" s="79"/>
      <c r="U321" s="79"/>
      <c r="V321" s="82" t="s">
        <v>892</v>
      </c>
      <c r="W321" s="81">
        <v>43749.59074074074</v>
      </c>
      <c r="X321" s="82" t="s">
        <v>1146</v>
      </c>
      <c r="Y321" s="79"/>
      <c r="Z321" s="79"/>
      <c r="AA321" s="85" t="s">
        <v>1453</v>
      </c>
      <c r="AB321" s="85" t="s">
        <v>1498</v>
      </c>
      <c r="AC321" s="79" t="b">
        <v>0</v>
      </c>
      <c r="AD321" s="79">
        <v>1</v>
      </c>
      <c r="AE321" s="85" t="s">
        <v>1617</v>
      </c>
      <c r="AF321" s="79" t="b">
        <v>0</v>
      </c>
      <c r="AG321" s="79" t="s">
        <v>1625</v>
      </c>
      <c r="AH321" s="79"/>
      <c r="AI321" s="85" t="s">
        <v>1603</v>
      </c>
      <c r="AJ321" s="79" t="b">
        <v>0</v>
      </c>
      <c r="AK321" s="79">
        <v>0</v>
      </c>
      <c r="AL321" s="85" t="s">
        <v>1603</v>
      </c>
      <c r="AM321" s="79" t="s">
        <v>1634</v>
      </c>
      <c r="AN321" s="79" t="b">
        <v>0</v>
      </c>
      <c r="AO321" s="85" t="s">
        <v>1498</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4</v>
      </c>
      <c r="BD321" s="48"/>
      <c r="BE321" s="49"/>
      <c r="BF321" s="48"/>
      <c r="BG321" s="49"/>
      <c r="BH321" s="48"/>
      <c r="BI321" s="49"/>
      <c r="BJ321" s="48"/>
      <c r="BK321" s="49"/>
      <c r="BL321" s="48"/>
    </row>
    <row r="322" spans="1:64" ht="15">
      <c r="A322" s="64" t="s">
        <v>366</v>
      </c>
      <c r="B322" s="64" t="s">
        <v>370</v>
      </c>
      <c r="C322" s="65" t="s">
        <v>4412</v>
      </c>
      <c r="D322" s="66">
        <v>3</v>
      </c>
      <c r="E322" s="67" t="s">
        <v>132</v>
      </c>
      <c r="F322" s="68">
        <v>35</v>
      </c>
      <c r="G322" s="65"/>
      <c r="H322" s="69"/>
      <c r="I322" s="70"/>
      <c r="J322" s="70"/>
      <c r="K322" s="34" t="s">
        <v>65</v>
      </c>
      <c r="L322" s="77">
        <v>322</v>
      </c>
      <c r="M322" s="77"/>
      <c r="N322" s="72"/>
      <c r="O322" s="79" t="s">
        <v>504</v>
      </c>
      <c r="P322" s="81">
        <v>43749.59074074074</v>
      </c>
      <c r="Q322" s="79" t="s">
        <v>594</v>
      </c>
      <c r="R322" s="79"/>
      <c r="S322" s="79"/>
      <c r="T322" s="79"/>
      <c r="U322" s="79"/>
      <c r="V322" s="82" t="s">
        <v>892</v>
      </c>
      <c r="W322" s="81">
        <v>43749.59074074074</v>
      </c>
      <c r="X322" s="82" t="s">
        <v>1146</v>
      </c>
      <c r="Y322" s="79"/>
      <c r="Z322" s="79"/>
      <c r="AA322" s="85" t="s">
        <v>1453</v>
      </c>
      <c r="AB322" s="85" t="s">
        <v>1498</v>
      </c>
      <c r="AC322" s="79" t="b">
        <v>0</v>
      </c>
      <c r="AD322" s="79">
        <v>1</v>
      </c>
      <c r="AE322" s="85" t="s">
        <v>1617</v>
      </c>
      <c r="AF322" s="79" t="b">
        <v>0</v>
      </c>
      <c r="AG322" s="79" t="s">
        <v>1625</v>
      </c>
      <c r="AH322" s="79"/>
      <c r="AI322" s="85" t="s">
        <v>1603</v>
      </c>
      <c r="AJ322" s="79" t="b">
        <v>0</v>
      </c>
      <c r="AK322" s="79">
        <v>0</v>
      </c>
      <c r="AL322" s="85" t="s">
        <v>1603</v>
      </c>
      <c r="AM322" s="79" t="s">
        <v>1634</v>
      </c>
      <c r="AN322" s="79" t="b">
        <v>0</v>
      </c>
      <c r="AO322" s="85" t="s">
        <v>1498</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v>0</v>
      </c>
      <c r="BE322" s="49">
        <v>0</v>
      </c>
      <c r="BF322" s="48">
        <v>1</v>
      </c>
      <c r="BG322" s="49">
        <v>5.555555555555555</v>
      </c>
      <c r="BH322" s="48">
        <v>0</v>
      </c>
      <c r="BI322" s="49">
        <v>0</v>
      </c>
      <c r="BJ322" s="48">
        <v>17</v>
      </c>
      <c r="BK322" s="49">
        <v>94.44444444444444</v>
      </c>
      <c r="BL322" s="48">
        <v>18</v>
      </c>
    </row>
    <row r="323" spans="1:64" ht="15">
      <c r="A323" s="64" t="s">
        <v>367</v>
      </c>
      <c r="B323" s="64" t="s">
        <v>349</v>
      </c>
      <c r="C323" s="65" t="s">
        <v>4412</v>
      </c>
      <c r="D323" s="66">
        <v>3</v>
      </c>
      <c r="E323" s="67" t="s">
        <v>132</v>
      </c>
      <c r="F323" s="68">
        <v>35</v>
      </c>
      <c r="G323" s="65"/>
      <c r="H323" s="69"/>
      <c r="I323" s="70"/>
      <c r="J323" s="70"/>
      <c r="K323" s="34" t="s">
        <v>65</v>
      </c>
      <c r="L323" s="77">
        <v>323</v>
      </c>
      <c r="M323" s="77"/>
      <c r="N323" s="72"/>
      <c r="O323" s="79" t="s">
        <v>503</v>
      </c>
      <c r="P323" s="81">
        <v>43749.594513888886</v>
      </c>
      <c r="Q323" s="79" t="s">
        <v>595</v>
      </c>
      <c r="R323" s="79"/>
      <c r="S323" s="79"/>
      <c r="T323" s="79"/>
      <c r="U323" s="79"/>
      <c r="V323" s="82" t="s">
        <v>893</v>
      </c>
      <c r="W323" s="81">
        <v>43749.594513888886</v>
      </c>
      <c r="X323" s="82" t="s">
        <v>1147</v>
      </c>
      <c r="Y323" s="79"/>
      <c r="Z323" s="79"/>
      <c r="AA323" s="85" t="s">
        <v>1454</v>
      </c>
      <c r="AB323" s="85" t="s">
        <v>1498</v>
      </c>
      <c r="AC323" s="79" t="b">
        <v>0</v>
      </c>
      <c r="AD323" s="79">
        <v>1</v>
      </c>
      <c r="AE323" s="85" t="s">
        <v>1617</v>
      </c>
      <c r="AF323" s="79" t="b">
        <v>0</v>
      </c>
      <c r="AG323" s="79" t="s">
        <v>1625</v>
      </c>
      <c r="AH323" s="79"/>
      <c r="AI323" s="85" t="s">
        <v>1603</v>
      </c>
      <c r="AJ323" s="79" t="b">
        <v>0</v>
      </c>
      <c r="AK323" s="79">
        <v>0</v>
      </c>
      <c r="AL323" s="85" t="s">
        <v>1603</v>
      </c>
      <c r="AM323" s="79" t="s">
        <v>1634</v>
      </c>
      <c r="AN323" s="79" t="b">
        <v>0</v>
      </c>
      <c r="AO323" s="85" t="s">
        <v>1498</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3</v>
      </c>
      <c r="BC323" s="78" t="str">
        <f>REPLACE(INDEX(GroupVertices[Group],MATCH(Edges[[#This Row],[Vertex 2]],GroupVertices[Vertex],0)),1,1,"")</f>
        <v>3</v>
      </c>
      <c r="BD323" s="48"/>
      <c r="BE323" s="49"/>
      <c r="BF323" s="48"/>
      <c r="BG323" s="49"/>
      <c r="BH323" s="48"/>
      <c r="BI323" s="49"/>
      <c r="BJ323" s="48"/>
      <c r="BK323" s="49"/>
      <c r="BL323" s="48"/>
    </row>
    <row r="324" spans="1:64" ht="15">
      <c r="A324" s="64" t="s">
        <v>367</v>
      </c>
      <c r="B324" s="64" t="s">
        <v>449</v>
      </c>
      <c r="C324" s="65" t="s">
        <v>4412</v>
      </c>
      <c r="D324" s="66">
        <v>3</v>
      </c>
      <c r="E324" s="67" t="s">
        <v>132</v>
      </c>
      <c r="F324" s="68">
        <v>35</v>
      </c>
      <c r="G324" s="65"/>
      <c r="H324" s="69"/>
      <c r="I324" s="70"/>
      <c r="J324" s="70"/>
      <c r="K324" s="34" t="s">
        <v>65</v>
      </c>
      <c r="L324" s="77">
        <v>324</v>
      </c>
      <c r="M324" s="77"/>
      <c r="N324" s="72"/>
      <c r="O324" s="79" t="s">
        <v>503</v>
      </c>
      <c r="P324" s="81">
        <v>43749.594513888886</v>
      </c>
      <c r="Q324" s="79" t="s">
        <v>595</v>
      </c>
      <c r="R324" s="79"/>
      <c r="S324" s="79"/>
      <c r="T324" s="79"/>
      <c r="U324" s="79"/>
      <c r="V324" s="82" t="s">
        <v>893</v>
      </c>
      <c r="W324" s="81">
        <v>43749.594513888886</v>
      </c>
      <c r="X324" s="82" t="s">
        <v>1147</v>
      </c>
      <c r="Y324" s="79"/>
      <c r="Z324" s="79"/>
      <c r="AA324" s="85" t="s">
        <v>1454</v>
      </c>
      <c r="AB324" s="85" t="s">
        <v>1498</v>
      </c>
      <c r="AC324" s="79" t="b">
        <v>0</v>
      </c>
      <c r="AD324" s="79">
        <v>1</v>
      </c>
      <c r="AE324" s="85" t="s">
        <v>1617</v>
      </c>
      <c r="AF324" s="79" t="b">
        <v>0</v>
      </c>
      <c r="AG324" s="79" t="s">
        <v>1625</v>
      </c>
      <c r="AH324" s="79"/>
      <c r="AI324" s="85" t="s">
        <v>1603</v>
      </c>
      <c r="AJ324" s="79" t="b">
        <v>0</v>
      </c>
      <c r="AK324" s="79">
        <v>0</v>
      </c>
      <c r="AL324" s="85" t="s">
        <v>1603</v>
      </c>
      <c r="AM324" s="79" t="s">
        <v>1634</v>
      </c>
      <c r="AN324" s="79" t="b">
        <v>0</v>
      </c>
      <c r="AO324" s="85" t="s">
        <v>1498</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3</v>
      </c>
      <c r="BC324" s="78" t="str">
        <f>REPLACE(INDEX(GroupVertices[Group],MATCH(Edges[[#This Row],[Vertex 2]],GroupVertices[Vertex],0)),1,1,"")</f>
        <v>4</v>
      </c>
      <c r="BD324" s="48"/>
      <c r="BE324" s="49"/>
      <c r="BF324" s="48"/>
      <c r="BG324" s="49"/>
      <c r="BH324" s="48"/>
      <c r="BI324" s="49"/>
      <c r="BJ324" s="48"/>
      <c r="BK324" s="49"/>
      <c r="BL324" s="48"/>
    </row>
    <row r="325" spans="1:64" ht="15">
      <c r="A325" s="64" t="s">
        <v>367</v>
      </c>
      <c r="B325" s="64" t="s">
        <v>370</v>
      </c>
      <c r="C325" s="65" t="s">
        <v>4412</v>
      </c>
      <c r="D325" s="66">
        <v>3</v>
      </c>
      <c r="E325" s="67" t="s">
        <v>132</v>
      </c>
      <c r="F325" s="68">
        <v>35</v>
      </c>
      <c r="G325" s="65"/>
      <c r="H325" s="69"/>
      <c r="I325" s="70"/>
      <c r="J325" s="70"/>
      <c r="K325" s="34" t="s">
        <v>65</v>
      </c>
      <c r="L325" s="77">
        <v>325</v>
      </c>
      <c r="M325" s="77"/>
      <c r="N325" s="72"/>
      <c r="O325" s="79" t="s">
        <v>504</v>
      </c>
      <c r="P325" s="81">
        <v>43749.594513888886</v>
      </c>
      <c r="Q325" s="79" t="s">
        <v>595</v>
      </c>
      <c r="R325" s="79"/>
      <c r="S325" s="79"/>
      <c r="T325" s="79"/>
      <c r="U325" s="79"/>
      <c r="V325" s="82" t="s">
        <v>893</v>
      </c>
      <c r="W325" s="81">
        <v>43749.594513888886</v>
      </c>
      <c r="X325" s="82" t="s">
        <v>1147</v>
      </c>
      <c r="Y325" s="79"/>
      <c r="Z325" s="79"/>
      <c r="AA325" s="85" t="s">
        <v>1454</v>
      </c>
      <c r="AB325" s="85" t="s">
        <v>1498</v>
      </c>
      <c r="AC325" s="79" t="b">
        <v>0</v>
      </c>
      <c r="AD325" s="79">
        <v>1</v>
      </c>
      <c r="AE325" s="85" t="s">
        <v>1617</v>
      </c>
      <c r="AF325" s="79" t="b">
        <v>0</v>
      </c>
      <c r="AG325" s="79" t="s">
        <v>1625</v>
      </c>
      <c r="AH325" s="79"/>
      <c r="AI325" s="85" t="s">
        <v>1603</v>
      </c>
      <c r="AJ325" s="79" t="b">
        <v>0</v>
      </c>
      <c r="AK325" s="79">
        <v>0</v>
      </c>
      <c r="AL325" s="85" t="s">
        <v>1603</v>
      </c>
      <c r="AM325" s="79" t="s">
        <v>1634</v>
      </c>
      <c r="AN325" s="79" t="b">
        <v>0</v>
      </c>
      <c r="AO325" s="85" t="s">
        <v>1498</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3</v>
      </c>
      <c r="BC325" s="78" t="str">
        <f>REPLACE(INDEX(GroupVertices[Group],MATCH(Edges[[#This Row],[Vertex 2]],GroupVertices[Vertex],0)),1,1,"")</f>
        <v>3</v>
      </c>
      <c r="BD325" s="48">
        <v>0</v>
      </c>
      <c r="BE325" s="49">
        <v>0</v>
      </c>
      <c r="BF325" s="48">
        <v>1</v>
      </c>
      <c r="BG325" s="49">
        <v>4.761904761904762</v>
      </c>
      <c r="BH325" s="48">
        <v>1</v>
      </c>
      <c r="BI325" s="49">
        <v>4.761904761904762</v>
      </c>
      <c r="BJ325" s="48">
        <v>20</v>
      </c>
      <c r="BK325" s="49">
        <v>95.23809523809524</v>
      </c>
      <c r="BL325" s="48">
        <v>21</v>
      </c>
    </row>
    <row r="326" spans="1:64" ht="15">
      <c r="A326" s="64" t="s">
        <v>368</v>
      </c>
      <c r="B326" s="64" t="s">
        <v>449</v>
      </c>
      <c r="C326" s="65" t="s">
        <v>4412</v>
      </c>
      <c r="D326" s="66">
        <v>3</v>
      </c>
      <c r="E326" s="67" t="s">
        <v>132</v>
      </c>
      <c r="F326" s="68">
        <v>35</v>
      </c>
      <c r="G326" s="65"/>
      <c r="H326" s="69"/>
      <c r="I326" s="70"/>
      <c r="J326" s="70"/>
      <c r="K326" s="34" t="s">
        <v>65</v>
      </c>
      <c r="L326" s="77">
        <v>326</v>
      </c>
      <c r="M326" s="77"/>
      <c r="N326" s="72"/>
      <c r="O326" s="79" t="s">
        <v>503</v>
      </c>
      <c r="P326" s="81">
        <v>43749.65431712963</v>
      </c>
      <c r="Q326" s="79" t="s">
        <v>596</v>
      </c>
      <c r="R326" s="82" t="s">
        <v>685</v>
      </c>
      <c r="S326" s="79" t="s">
        <v>703</v>
      </c>
      <c r="T326" s="79" t="s">
        <v>720</v>
      </c>
      <c r="U326" s="79"/>
      <c r="V326" s="82" t="s">
        <v>894</v>
      </c>
      <c r="W326" s="81">
        <v>43749.65431712963</v>
      </c>
      <c r="X326" s="82" t="s">
        <v>1148</v>
      </c>
      <c r="Y326" s="79"/>
      <c r="Z326" s="79"/>
      <c r="AA326" s="85" t="s">
        <v>1455</v>
      </c>
      <c r="AB326" s="79"/>
      <c r="AC326" s="79" t="b">
        <v>0</v>
      </c>
      <c r="AD326" s="79">
        <v>0</v>
      </c>
      <c r="AE326" s="85" t="s">
        <v>1603</v>
      </c>
      <c r="AF326" s="79" t="b">
        <v>1</v>
      </c>
      <c r="AG326" s="79" t="s">
        <v>1625</v>
      </c>
      <c r="AH326" s="79"/>
      <c r="AI326" s="85" t="s">
        <v>1632</v>
      </c>
      <c r="AJ326" s="79" t="b">
        <v>0</v>
      </c>
      <c r="AK326" s="79">
        <v>0</v>
      </c>
      <c r="AL326" s="85" t="s">
        <v>1603</v>
      </c>
      <c r="AM326" s="79" t="s">
        <v>1634</v>
      </c>
      <c r="AN326" s="79" t="b">
        <v>0</v>
      </c>
      <c r="AO326" s="85" t="s">
        <v>1455</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4</v>
      </c>
      <c r="BC326" s="78" t="str">
        <f>REPLACE(INDEX(GroupVertices[Group],MATCH(Edges[[#This Row],[Vertex 2]],GroupVertices[Vertex],0)),1,1,"")</f>
        <v>4</v>
      </c>
      <c r="BD326" s="48"/>
      <c r="BE326" s="49"/>
      <c r="BF326" s="48"/>
      <c r="BG326" s="49"/>
      <c r="BH326" s="48"/>
      <c r="BI326" s="49"/>
      <c r="BJ326" s="48"/>
      <c r="BK326" s="49"/>
      <c r="BL326" s="48"/>
    </row>
    <row r="327" spans="1:64" ht="15">
      <c r="A327" s="64" t="s">
        <v>368</v>
      </c>
      <c r="B327" s="64" t="s">
        <v>340</v>
      </c>
      <c r="C327" s="65" t="s">
        <v>4412</v>
      </c>
      <c r="D327" s="66">
        <v>3</v>
      </c>
      <c r="E327" s="67" t="s">
        <v>132</v>
      </c>
      <c r="F327" s="68">
        <v>35</v>
      </c>
      <c r="G327" s="65"/>
      <c r="H327" s="69"/>
      <c r="I327" s="70"/>
      <c r="J327" s="70"/>
      <c r="K327" s="34" t="s">
        <v>65</v>
      </c>
      <c r="L327" s="77">
        <v>327</v>
      </c>
      <c r="M327" s="77"/>
      <c r="N327" s="72"/>
      <c r="O327" s="79" t="s">
        <v>503</v>
      </c>
      <c r="P327" s="81">
        <v>43749.65431712963</v>
      </c>
      <c r="Q327" s="79" t="s">
        <v>596</v>
      </c>
      <c r="R327" s="82" t="s">
        <v>685</v>
      </c>
      <c r="S327" s="79" t="s">
        <v>703</v>
      </c>
      <c r="T327" s="79" t="s">
        <v>720</v>
      </c>
      <c r="U327" s="79"/>
      <c r="V327" s="82" t="s">
        <v>894</v>
      </c>
      <c r="W327" s="81">
        <v>43749.65431712963</v>
      </c>
      <c r="X327" s="82" t="s">
        <v>1148</v>
      </c>
      <c r="Y327" s="79"/>
      <c r="Z327" s="79"/>
      <c r="AA327" s="85" t="s">
        <v>1455</v>
      </c>
      <c r="AB327" s="79"/>
      <c r="AC327" s="79" t="b">
        <v>0</v>
      </c>
      <c r="AD327" s="79">
        <v>0</v>
      </c>
      <c r="AE327" s="85" t="s">
        <v>1603</v>
      </c>
      <c r="AF327" s="79" t="b">
        <v>1</v>
      </c>
      <c r="AG327" s="79" t="s">
        <v>1625</v>
      </c>
      <c r="AH327" s="79"/>
      <c r="AI327" s="85" t="s">
        <v>1632</v>
      </c>
      <c r="AJ327" s="79" t="b">
        <v>0</v>
      </c>
      <c r="AK327" s="79">
        <v>0</v>
      </c>
      <c r="AL327" s="85" t="s">
        <v>1603</v>
      </c>
      <c r="AM327" s="79" t="s">
        <v>1634</v>
      </c>
      <c r="AN327" s="79" t="b">
        <v>0</v>
      </c>
      <c r="AO327" s="85" t="s">
        <v>1455</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4</v>
      </c>
      <c r="BC327" s="78" t="str">
        <f>REPLACE(INDEX(GroupVertices[Group],MATCH(Edges[[#This Row],[Vertex 2]],GroupVertices[Vertex],0)),1,1,"")</f>
        <v>3</v>
      </c>
      <c r="BD327" s="48">
        <v>2</v>
      </c>
      <c r="BE327" s="49">
        <v>8</v>
      </c>
      <c r="BF327" s="48">
        <v>0</v>
      </c>
      <c r="BG327" s="49">
        <v>0</v>
      </c>
      <c r="BH327" s="48">
        <v>0</v>
      </c>
      <c r="BI327" s="49">
        <v>0</v>
      </c>
      <c r="BJ327" s="48">
        <v>23</v>
      </c>
      <c r="BK327" s="49">
        <v>92</v>
      </c>
      <c r="BL327" s="48">
        <v>25</v>
      </c>
    </row>
    <row r="328" spans="1:64" ht="15">
      <c r="A328" s="64" t="s">
        <v>369</v>
      </c>
      <c r="B328" s="64" t="s">
        <v>349</v>
      </c>
      <c r="C328" s="65" t="s">
        <v>4412</v>
      </c>
      <c r="D328" s="66">
        <v>3</v>
      </c>
      <c r="E328" s="67" t="s">
        <v>132</v>
      </c>
      <c r="F328" s="68">
        <v>35</v>
      </c>
      <c r="G328" s="65"/>
      <c r="H328" s="69"/>
      <c r="I328" s="70"/>
      <c r="J328" s="70"/>
      <c r="K328" s="34" t="s">
        <v>65</v>
      </c>
      <c r="L328" s="77">
        <v>328</v>
      </c>
      <c r="M328" s="77"/>
      <c r="N328" s="72"/>
      <c r="O328" s="79" t="s">
        <v>503</v>
      </c>
      <c r="P328" s="81">
        <v>43749.655381944445</v>
      </c>
      <c r="Q328" s="79" t="s">
        <v>597</v>
      </c>
      <c r="R328" s="79"/>
      <c r="S328" s="79"/>
      <c r="T328" s="79"/>
      <c r="U328" s="79"/>
      <c r="V328" s="82" t="s">
        <v>895</v>
      </c>
      <c r="W328" s="81">
        <v>43749.655381944445</v>
      </c>
      <c r="X328" s="82" t="s">
        <v>1149</v>
      </c>
      <c r="Y328" s="79"/>
      <c r="Z328" s="79"/>
      <c r="AA328" s="85" t="s">
        <v>1456</v>
      </c>
      <c r="AB328" s="85" t="s">
        <v>1498</v>
      </c>
      <c r="AC328" s="79" t="b">
        <v>0</v>
      </c>
      <c r="AD328" s="79">
        <v>2</v>
      </c>
      <c r="AE328" s="85" t="s">
        <v>1617</v>
      </c>
      <c r="AF328" s="79" t="b">
        <v>0</v>
      </c>
      <c r="AG328" s="79" t="s">
        <v>1625</v>
      </c>
      <c r="AH328" s="79"/>
      <c r="AI328" s="85" t="s">
        <v>1603</v>
      </c>
      <c r="AJ328" s="79" t="b">
        <v>0</v>
      </c>
      <c r="AK328" s="79">
        <v>0</v>
      </c>
      <c r="AL328" s="85" t="s">
        <v>1603</v>
      </c>
      <c r="AM328" s="79" t="s">
        <v>1634</v>
      </c>
      <c r="AN328" s="79" t="b">
        <v>0</v>
      </c>
      <c r="AO328" s="85" t="s">
        <v>1498</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369</v>
      </c>
      <c r="B329" s="64" t="s">
        <v>449</v>
      </c>
      <c r="C329" s="65" t="s">
        <v>4412</v>
      </c>
      <c r="D329" s="66">
        <v>3</v>
      </c>
      <c r="E329" s="67" t="s">
        <v>132</v>
      </c>
      <c r="F329" s="68">
        <v>35</v>
      </c>
      <c r="G329" s="65"/>
      <c r="H329" s="69"/>
      <c r="I329" s="70"/>
      <c r="J329" s="70"/>
      <c r="K329" s="34" t="s">
        <v>65</v>
      </c>
      <c r="L329" s="77">
        <v>329</v>
      </c>
      <c r="M329" s="77"/>
      <c r="N329" s="72"/>
      <c r="O329" s="79" t="s">
        <v>503</v>
      </c>
      <c r="P329" s="81">
        <v>43749.655381944445</v>
      </c>
      <c r="Q329" s="79" t="s">
        <v>597</v>
      </c>
      <c r="R329" s="79"/>
      <c r="S329" s="79"/>
      <c r="T329" s="79"/>
      <c r="U329" s="79"/>
      <c r="V329" s="82" t="s">
        <v>895</v>
      </c>
      <c r="W329" s="81">
        <v>43749.655381944445</v>
      </c>
      <c r="X329" s="82" t="s">
        <v>1149</v>
      </c>
      <c r="Y329" s="79"/>
      <c r="Z329" s="79"/>
      <c r="AA329" s="85" t="s">
        <v>1456</v>
      </c>
      <c r="AB329" s="85" t="s">
        <v>1498</v>
      </c>
      <c r="AC329" s="79" t="b">
        <v>0</v>
      </c>
      <c r="AD329" s="79">
        <v>2</v>
      </c>
      <c r="AE329" s="85" t="s">
        <v>1617</v>
      </c>
      <c r="AF329" s="79" t="b">
        <v>0</v>
      </c>
      <c r="AG329" s="79" t="s">
        <v>1625</v>
      </c>
      <c r="AH329" s="79"/>
      <c r="AI329" s="85" t="s">
        <v>1603</v>
      </c>
      <c r="AJ329" s="79" t="b">
        <v>0</v>
      </c>
      <c r="AK329" s="79">
        <v>0</v>
      </c>
      <c r="AL329" s="85" t="s">
        <v>1603</v>
      </c>
      <c r="AM329" s="79" t="s">
        <v>1634</v>
      </c>
      <c r="AN329" s="79" t="b">
        <v>0</v>
      </c>
      <c r="AO329" s="85" t="s">
        <v>1498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4</v>
      </c>
      <c r="BD329" s="48"/>
      <c r="BE329" s="49"/>
      <c r="BF329" s="48"/>
      <c r="BG329" s="49"/>
      <c r="BH329" s="48"/>
      <c r="BI329" s="49"/>
      <c r="BJ329" s="48"/>
      <c r="BK329" s="49"/>
      <c r="BL329" s="48"/>
    </row>
    <row r="330" spans="1:64" ht="15">
      <c r="A330" s="64" t="s">
        <v>369</v>
      </c>
      <c r="B330" s="64" t="s">
        <v>370</v>
      </c>
      <c r="C330" s="65" t="s">
        <v>4412</v>
      </c>
      <c r="D330" s="66">
        <v>3</v>
      </c>
      <c r="E330" s="67" t="s">
        <v>132</v>
      </c>
      <c r="F330" s="68">
        <v>35</v>
      </c>
      <c r="G330" s="65"/>
      <c r="H330" s="69"/>
      <c r="I330" s="70"/>
      <c r="J330" s="70"/>
      <c r="K330" s="34" t="s">
        <v>66</v>
      </c>
      <c r="L330" s="77">
        <v>330</v>
      </c>
      <c r="M330" s="77"/>
      <c r="N330" s="72"/>
      <c r="O330" s="79" t="s">
        <v>504</v>
      </c>
      <c r="P330" s="81">
        <v>43749.655381944445</v>
      </c>
      <c r="Q330" s="79" t="s">
        <v>597</v>
      </c>
      <c r="R330" s="79"/>
      <c r="S330" s="79"/>
      <c r="T330" s="79"/>
      <c r="U330" s="79"/>
      <c r="V330" s="82" t="s">
        <v>895</v>
      </c>
      <c r="W330" s="81">
        <v>43749.655381944445</v>
      </c>
      <c r="X330" s="82" t="s">
        <v>1149</v>
      </c>
      <c r="Y330" s="79"/>
      <c r="Z330" s="79"/>
      <c r="AA330" s="85" t="s">
        <v>1456</v>
      </c>
      <c r="AB330" s="85" t="s">
        <v>1498</v>
      </c>
      <c r="AC330" s="79" t="b">
        <v>0</v>
      </c>
      <c r="AD330" s="79">
        <v>2</v>
      </c>
      <c r="AE330" s="85" t="s">
        <v>1617</v>
      </c>
      <c r="AF330" s="79" t="b">
        <v>0</v>
      </c>
      <c r="AG330" s="79" t="s">
        <v>1625</v>
      </c>
      <c r="AH330" s="79"/>
      <c r="AI330" s="85" t="s">
        <v>1603</v>
      </c>
      <c r="AJ330" s="79" t="b">
        <v>0</v>
      </c>
      <c r="AK330" s="79">
        <v>0</v>
      </c>
      <c r="AL330" s="85" t="s">
        <v>1603</v>
      </c>
      <c r="AM330" s="79" t="s">
        <v>1634</v>
      </c>
      <c r="AN330" s="79" t="b">
        <v>0</v>
      </c>
      <c r="AO330" s="85" t="s">
        <v>1498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v>1</v>
      </c>
      <c r="BE330" s="49">
        <v>4</v>
      </c>
      <c r="BF330" s="48">
        <v>0</v>
      </c>
      <c r="BG330" s="49">
        <v>0</v>
      </c>
      <c r="BH330" s="48">
        <v>0</v>
      </c>
      <c r="BI330" s="49">
        <v>0</v>
      </c>
      <c r="BJ330" s="48">
        <v>24</v>
      </c>
      <c r="BK330" s="49">
        <v>96</v>
      </c>
      <c r="BL330" s="48">
        <v>25</v>
      </c>
    </row>
    <row r="331" spans="1:64" ht="15">
      <c r="A331" s="64" t="s">
        <v>370</v>
      </c>
      <c r="B331" s="64" t="s">
        <v>369</v>
      </c>
      <c r="C331" s="65" t="s">
        <v>4412</v>
      </c>
      <c r="D331" s="66">
        <v>3</v>
      </c>
      <c r="E331" s="67" t="s">
        <v>132</v>
      </c>
      <c r="F331" s="68">
        <v>35</v>
      </c>
      <c r="G331" s="65"/>
      <c r="H331" s="69"/>
      <c r="I331" s="70"/>
      <c r="J331" s="70"/>
      <c r="K331" s="34" t="s">
        <v>66</v>
      </c>
      <c r="L331" s="77">
        <v>331</v>
      </c>
      <c r="M331" s="77"/>
      <c r="N331" s="72"/>
      <c r="O331" s="79" t="s">
        <v>504</v>
      </c>
      <c r="P331" s="81">
        <v>43749.67173611111</v>
      </c>
      <c r="Q331" s="79" t="s">
        <v>598</v>
      </c>
      <c r="R331" s="79"/>
      <c r="S331" s="79"/>
      <c r="T331" s="79"/>
      <c r="U331" s="79"/>
      <c r="V331" s="82" t="s">
        <v>896</v>
      </c>
      <c r="W331" s="81">
        <v>43749.67173611111</v>
      </c>
      <c r="X331" s="82" t="s">
        <v>1150</v>
      </c>
      <c r="Y331" s="79"/>
      <c r="Z331" s="79"/>
      <c r="AA331" s="85" t="s">
        <v>1457</v>
      </c>
      <c r="AB331" s="85" t="s">
        <v>1456</v>
      </c>
      <c r="AC331" s="79" t="b">
        <v>0</v>
      </c>
      <c r="AD331" s="79">
        <v>1</v>
      </c>
      <c r="AE331" s="85" t="s">
        <v>1618</v>
      </c>
      <c r="AF331" s="79" t="b">
        <v>0</v>
      </c>
      <c r="AG331" s="79" t="s">
        <v>1625</v>
      </c>
      <c r="AH331" s="79"/>
      <c r="AI331" s="85" t="s">
        <v>1603</v>
      </c>
      <c r="AJ331" s="79" t="b">
        <v>0</v>
      </c>
      <c r="AK331" s="79">
        <v>0</v>
      </c>
      <c r="AL331" s="85" t="s">
        <v>1603</v>
      </c>
      <c r="AM331" s="79" t="s">
        <v>1634</v>
      </c>
      <c r="AN331" s="79" t="b">
        <v>0</v>
      </c>
      <c r="AO331" s="85" t="s">
        <v>1456</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v>0</v>
      </c>
      <c r="BE331" s="49">
        <v>0</v>
      </c>
      <c r="BF331" s="48">
        <v>0</v>
      </c>
      <c r="BG331" s="49">
        <v>0</v>
      </c>
      <c r="BH331" s="48">
        <v>0</v>
      </c>
      <c r="BI331" s="49">
        <v>0</v>
      </c>
      <c r="BJ331" s="48">
        <v>5</v>
      </c>
      <c r="BK331" s="49">
        <v>100</v>
      </c>
      <c r="BL331" s="48">
        <v>5</v>
      </c>
    </row>
    <row r="332" spans="1:64" ht="15">
      <c r="A332" s="64" t="s">
        <v>371</v>
      </c>
      <c r="B332" s="64" t="s">
        <v>349</v>
      </c>
      <c r="C332" s="65" t="s">
        <v>4412</v>
      </c>
      <c r="D332" s="66">
        <v>3</v>
      </c>
      <c r="E332" s="67" t="s">
        <v>132</v>
      </c>
      <c r="F332" s="68">
        <v>35</v>
      </c>
      <c r="G332" s="65"/>
      <c r="H332" s="69"/>
      <c r="I332" s="70"/>
      <c r="J332" s="70"/>
      <c r="K332" s="34" t="s">
        <v>65</v>
      </c>
      <c r="L332" s="77">
        <v>332</v>
      </c>
      <c r="M332" s="77"/>
      <c r="N332" s="72"/>
      <c r="O332" s="79" t="s">
        <v>503</v>
      </c>
      <c r="P332" s="81">
        <v>43749.8403125</v>
      </c>
      <c r="Q332" s="79" t="s">
        <v>599</v>
      </c>
      <c r="R332" s="79"/>
      <c r="S332" s="79"/>
      <c r="T332" s="79"/>
      <c r="U332" s="79"/>
      <c r="V332" s="82" t="s">
        <v>897</v>
      </c>
      <c r="W332" s="81">
        <v>43749.8403125</v>
      </c>
      <c r="X332" s="82" t="s">
        <v>1151</v>
      </c>
      <c r="Y332" s="79"/>
      <c r="Z332" s="79"/>
      <c r="AA332" s="85" t="s">
        <v>1458</v>
      </c>
      <c r="AB332" s="85" t="s">
        <v>1498</v>
      </c>
      <c r="AC332" s="79" t="b">
        <v>0</v>
      </c>
      <c r="AD332" s="79">
        <v>1</v>
      </c>
      <c r="AE332" s="85" t="s">
        <v>1617</v>
      </c>
      <c r="AF332" s="79" t="b">
        <v>0</v>
      </c>
      <c r="AG332" s="79" t="s">
        <v>1625</v>
      </c>
      <c r="AH332" s="79"/>
      <c r="AI332" s="85" t="s">
        <v>1603</v>
      </c>
      <c r="AJ332" s="79" t="b">
        <v>0</v>
      </c>
      <c r="AK332" s="79">
        <v>0</v>
      </c>
      <c r="AL332" s="85" t="s">
        <v>1603</v>
      </c>
      <c r="AM332" s="79" t="s">
        <v>1634</v>
      </c>
      <c r="AN332" s="79" t="b">
        <v>0</v>
      </c>
      <c r="AO332" s="85" t="s">
        <v>1498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371</v>
      </c>
      <c r="B333" s="64" t="s">
        <v>449</v>
      </c>
      <c r="C333" s="65" t="s">
        <v>4412</v>
      </c>
      <c r="D333" s="66">
        <v>3</v>
      </c>
      <c r="E333" s="67" t="s">
        <v>132</v>
      </c>
      <c r="F333" s="68">
        <v>35</v>
      </c>
      <c r="G333" s="65"/>
      <c r="H333" s="69"/>
      <c r="I333" s="70"/>
      <c r="J333" s="70"/>
      <c r="K333" s="34" t="s">
        <v>65</v>
      </c>
      <c r="L333" s="77">
        <v>333</v>
      </c>
      <c r="M333" s="77"/>
      <c r="N333" s="72"/>
      <c r="O333" s="79" t="s">
        <v>503</v>
      </c>
      <c r="P333" s="81">
        <v>43749.8403125</v>
      </c>
      <c r="Q333" s="79" t="s">
        <v>599</v>
      </c>
      <c r="R333" s="79"/>
      <c r="S333" s="79"/>
      <c r="T333" s="79"/>
      <c r="U333" s="79"/>
      <c r="V333" s="82" t="s">
        <v>897</v>
      </c>
      <c r="W333" s="81">
        <v>43749.8403125</v>
      </c>
      <c r="X333" s="82" t="s">
        <v>1151</v>
      </c>
      <c r="Y333" s="79"/>
      <c r="Z333" s="79"/>
      <c r="AA333" s="85" t="s">
        <v>1458</v>
      </c>
      <c r="AB333" s="85" t="s">
        <v>1498</v>
      </c>
      <c r="AC333" s="79" t="b">
        <v>0</v>
      </c>
      <c r="AD333" s="79">
        <v>1</v>
      </c>
      <c r="AE333" s="85" t="s">
        <v>1617</v>
      </c>
      <c r="AF333" s="79" t="b">
        <v>0</v>
      </c>
      <c r="AG333" s="79" t="s">
        <v>1625</v>
      </c>
      <c r="AH333" s="79"/>
      <c r="AI333" s="85" t="s">
        <v>1603</v>
      </c>
      <c r="AJ333" s="79" t="b">
        <v>0</v>
      </c>
      <c r="AK333" s="79">
        <v>0</v>
      </c>
      <c r="AL333" s="85" t="s">
        <v>1603</v>
      </c>
      <c r="AM333" s="79" t="s">
        <v>1634</v>
      </c>
      <c r="AN333" s="79" t="b">
        <v>0</v>
      </c>
      <c r="AO333" s="85" t="s">
        <v>1498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4</v>
      </c>
      <c r="BD333" s="48"/>
      <c r="BE333" s="49"/>
      <c r="BF333" s="48"/>
      <c r="BG333" s="49"/>
      <c r="BH333" s="48"/>
      <c r="BI333" s="49"/>
      <c r="BJ333" s="48"/>
      <c r="BK333" s="49"/>
      <c r="BL333" s="48"/>
    </row>
    <row r="334" spans="1:64" ht="15">
      <c r="A334" s="64" t="s">
        <v>371</v>
      </c>
      <c r="B334" s="64" t="s">
        <v>370</v>
      </c>
      <c r="C334" s="65" t="s">
        <v>4412</v>
      </c>
      <c r="D334" s="66">
        <v>3</v>
      </c>
      <c r="E334" s="67" t="s">
        <v>132</v>
      </c>
      <c r="F334" s="68">
        <v>35</v>
      </c>
      <c r="G334" s="65"/>
      <c r="H334" s="69"/>
      <c r="I334" s="70"/>
      <c r="J334" s="70"/>
      <c r="K334" s="34" t="s">
        <v>65</v>
      </c>
      <c r="L334" s="77">
        <v>334</v>
      </c>
      <c r="M334" s="77"/>
      <c r="N334" s="72"/>
      <c r="O334" s="79" t="s">
        <v>504</v>
      </c>
      <c r="P334" s="81">
        <v>43749.8403125</v>
      </c>
      <c r="Q334" s="79" t="s">
        <v>599</v>
      </c>
      <c r="R334" s="79"/>
      <c r="S334" s="79"/>
      <c r="T334" s="79"/>
      <c r="U334" s="79"/>
      <c r="V334" s="82" t="s">
        <v>897</v>
      </c>
      <c r="W334" s="81">
        <v>43749.8403125</v>
      </c>
      <c r="X334" s="82" t="s">
        <v>1151</v>
      </c>
      <c r="Y334" s="79"/>
      <c r="Z334" s="79"/>
      <c r="AA334" s="85" t="s">
        <v>1458</v>
      </c>
      <c r="AB334" s="85" t="s">
        <v>1498</v>
      </c>
      <c r="AC334" s="79" t="b">
        <v>0</v>
      </c>
      <c r="AD334" s="79">
        <v>1</v>
      </c>
      <c r="AE334" s="85" t="s">
        <v>1617</v>
      </c>
      <c r="AF334" s="79" t="b">
        <v>0</v>
      </c>
      <c r="AG334" s="79" t="s">
        <v>1625</v>
      </c>
      <c r="AH334" s="79"/>
      <c r="AI334" s="85" t="s">
        <v>1603</v>
      </c>
      <c r="AJ334" s="79" t="b">
        <v>0</v>
      </c>
      <c r="AK334" s="79">
        <v>0</v>
      </c>
      <c r="AL334" s="85" t="s">
        <v>1603</v>
      </c>
      <c r="AM334" s="79" t="s">
        <v>1634</v>
      </c>
      <c r="AN334" s="79" t="b">
        <v>0</v>
      </c>
      <c r="AO334" s="85" t="s">
        <v>1498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3</v>
      </c>
      <c r="BC334" s="78" t="str">
        <f>REPLACE(INDEX(GroupVertices[Group],MATCH(Edges[[#This Row],[Vertex 2]],GroupVertices[Vertex],0)),1,1,"")</f>
        <v>3</v>
      </c>
      <c r="BD334" s="48">
        <v>0</v>
      </c>
      <c r="BE334" s="49">
        <v>0</v>
      </c>
      <c r="BF334" s="48">
        <v>2</v>
      </c>
      <c r="BG334" s="49">
        <v>3.7735849056603774</v>
      </c>
      <c r="BH334" s="48">
        <v>0</v>
      </c>
      <c r="BI334" s="49">
        <v>0</v>
      </c>
      <c r="BJ334" s="48">
        <v>51</v>
      </c>
      <c r="BK334" s="49">
        <v>96.22641509433963</v>
      </c>
      <c r="BL334" s="48">
        <v>53</v>
      </c>
    </row>
    <row r="335" spans="1:64" ht="15">
      <c r="A335" s="64" t="s">
        <v>372</v>
      </c>
      <c r="B335" s="64" t="s">
        <v>349</v>
      </c>
      <c r="C335" s="65" t="s">
        <v>4412</v>
      </c>
      <c r="D335" s="66">
        <v>3</v>
      </c>
      <c r="E335" s="67" t="s">
        <v>132</v>
      </c>
      <c r="F335" s="68">
        <v>35</v>
      </c>
      <c r="G335" s="65"/>
      <c r="H335" s="69"/>
      <c r="I335" s="70"/>
      <c r="J335" s="70"/>
      <c r="K335" s="34" t="s">
        <v>65</v>
      </c>
      <c r="L335" s="77">
        <v>335</v>
      </c>
      <c r="M335" s="77"/>
      <c r="N335" s="72"/>
      <c r="O335" s="79" t="s">
        <v>503</v>
      </c>
      <c r="P335" s="81">
        <v>43749.96436342593</v>
      </c>
      <c r="Q335" s="79" t="s">
        <v>600</v>
      </c>
      <c r="R335" s="79"/>
      <c r="S335" s="79"/>
      <c r="T335" s="79"/>
      <c r="U335" s="79"/>
      <c r="V335" s="82" t="s">
        <v>898</v>
      </c>
      <c r="W335" s="81">
        <v>43749.96436342593</v>
      </c>
      <c r="X335" s="82" t="s">
        <v>1152</v>
      </c>
      <c r="Y335" s="79"/>
      <c r="Z335" s="79"/>
      <c r="AA335" s="85" t="s">
        <v>1459</v>
      </c>
      <c r="AB335" s="85" t="s">
        <v>1498</v>
      </c>
      <c r="AC335" s="79" t="b">
        <v>0</v>
      </c>
      <c r="AD335" s="79">
        <v>1</v>
      </c>
      <c r="AE335" s="85" t="s">
        <v>1617</v>
      </c>
      <c r="AF335" s="79" t="b">
        <v>0</v>
      </c>
      <c r="AG335" s="79" t="s">
        <v>1625</v>
      </c>
      <c r="AH335" s="79"/>
      <c r="AI335" s="85" t="s">
        <v>1603</v>
      </c>
      <c r="AJ335" s="79" t="b">
        <v>0</v>
      </c>
      <c r="AK335" s="79">
        <v>0</v>
      </c>
      <c r="AL335" s="85" t="s">
        <v>1603</v>
      </c>
      <c r="AM335" s="79" t="s">
        <v>1638</v>
      </c>
      <c r="AN335" s="79" t="b">
        <v>0</v>
      </c>
      <c r="AO335" s="85" t="s">
        <v>1498</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372</v>
      </c>
      <c r="B336" s="64" t="s">
        <v>449</v>
      </c>
      <c r="C336" s="65" t="s">
        <v>4412</v>
      </c>
      <c r="D336" s="66">
        <v>3</v>
      </c>
      <c r="E336" s="67" t="s">
        <v>132</v>
      </c>
      <c r="F336" s="68">
        <v>35</v>
      </c>
      <c r="G336" s="65"/>
      <c r="H336" s="69"/>
      <c r="I336" s="70"/>
      <c r="J336" s="70"/>
      <c r="K336" s="34" t="s">
        <v>65</v>
      </c>
      <c r="L336" s="77">
        <v>336</v>
      </c>
      <c r="M336" s="77"/>
      <c r="N336" s="72"/>
      <c r="O336" s="79" t="s">
        <v>503</v>
      </c>
      <c r="P336" s="81">
        <v>43749.96436342593</v>
      </c>
      <c r="Q336" s="79" t="s">
        <v>600</v>
      </c>
      <c r="R336" s="79"/>
      <c r="S336" s="79"/>
      <c r="T336" s="79"/>
      <c r="U336" s="79"/>
      <c r="V336" s="82" t="s">
        <v>898</v>
      </c>
      <c r="W336" s="81">
        <v>43749.96436342593</v>
      </c>
      <c r="X336" s="82" t="s">
        <v>1152</v>
      </c>
      <c r="Y336" s="79"/>
      <c r="Z336" s="79"/>
      <c r="AA336" s="85" t="s">
        <v>1459</v>
      </c>
      <c r="AB336" s="85" t="s">
        <v>1498</v>
      </c>
      <c r="AC336" s="79" t="b">
        <v>0</v>
      </c>
      <c r="AD336" s="79">
        <v>1</v>
      </c>
      <c r="AE336" s="85" t="s">
        <v>1617</v>
      </c>
      <c r="AF336" s="79" t="b">
        <v>0</v>
      </c>
      <c r="AG336" s="79" t="s">
        <v>1625</v>
      </c>
      <c r="AH336" s="79"/>
      <c r="AI336" s="85" t="s">
        <v>1603</v>
      </c>
      <c r="AJ336" s="79" t="b">
        <v>0</v>
      </c>
      <c r="AK336" s="79">
        <v>0</v>
      </c>
      <c r="AL336" s="85" t="s">
        <v>1603</v>
      </c>
      <c r="AM336" s="79" t="s">
        <v>1638</v>
      </c>
      <c r="AN336" s="79" t="b">
        <v>0</v>
      </c>
      <c r="AO336" s="85" t="s">
        <v>1498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3</v>
      </c>
      <c r="BC336" s="78" t="str">
        <f>REPLACE(INDEX(GroupVertices[Group],MATCH(Edges[[#This Row],[Vertex 2]],GroupVertices[Vertex],0)),1,1,"")</f>
        <v>4</v>
      </c>
      <c r="BD336" s="48"/>
      <c r="BE336" s="49"/>
      <c r="BF336" s="48"/>
      <c r="BG336" s="49"/>
      <c r="BH336" s="48"/>
      <c r="BI336" s="49"/>
      <c r="BJ336" s="48"/>
      <c r="BK336" s="49"/>
      <c r="BL336" s="48"/>
    </row>
    <row r="337" spans="1:64" ht="15">
      <c r="A337" s="64" t="s">
        <v>372</v>
      </c>
      <c r="B337" s="64" t="s">
        <v>370</v>
      </c>
      <c r="C337" s="65" t="s">
        <v>4412</v>
      </c>
      <c r="D337" s="66">
        <v>3</v>
      </c>
      <c r="E337" s="67" t="s">
        <v>132</v>
      </c>
      <c r="F337" s="68">
        <v>35</v>
      </c>
      <c r="G337" s="65"/>
      <c r="H337" s="69"/>
      <c r="I337" s="70"/>
      <c r="J337" s="70"/>
      <c r="K337" s="34" t="s">
        <v>65</v>
      </c>
      <c r="L337" s="77">
        <v>337</v>
      </c>
      <c r="M337" s="77"/>
      <c r="N337" s="72"/>
      <c r="O337" s="79" t="s">
        <v>504</v>
      </c>
      <c r="P337" s="81">
        <v>43749.96436342593</v>
      </c>
      <c r="Q337" s="79" t="s">
        <v>600</v>
      </c>
      <c r="R337" s="79"/>
      <c r="S337" s="79"/>
      <c r="T337" s="79"/>
      <c r="U337" s="79"/>
      <c r="V337" s="82" t="s">
        <v>898</v>
      </c>
      <c r="W337" s="81">
        <v>43749.96436342593</v>
      </c>
      <c r="X337" s="82" t="s">
        <v>1152</v>
      </c>
      <c r="Y337" s="79"/>
      <c r="Z337" s="79"/>
      <c r="AA337" s="85" t="s">
        <v>1459</v>
      </c>
      <c r="AB337" s="85" t="s">
        <v>1498</v>
      </c>
      <c r="AC337" s="79" t="b">
        <v>0</v>
      </c>
      <c r="AD337" s="79">
        <v>1</v>
      </c>
      <c r="AE337" s="85" t="s">
        <v>1617</v>
      </c>
      <c r="AF337" s="79" t="b">
        <v>0</v>
      </c>
      <c r="AG337" s="79" t="s">
        <v>1625</v>
      </c>
      <c r="AH337" s="79"/>
      <c r="AI337" s="85" t="s">
        <v>1603</v>
      </c>
      <c r="AJ337" s="79" t="b">
        <v>0</v>
      </c>
      <c r="AK337" s="79">
        <v>0</v>
      </c>
      <c r="AL337" s="85" t="s">
        <v>1603</v>
      </c>
      <c r="AM337" s="79" t="s">
        <v>1638</v>
      </c>
      <c r="AN337" s="79" t="b">
        <v>0</v>
      </c>
      <c r="AO337" s="85" t="s">
        <v>1498</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3</v>
      </c>
      <c r="BC337" s="78" t="str">
        <f>REPLACE(INDEX(GroupVertices[Group],MATCH(Edges[[#This Row],[Vertex 2]],GroupVertices[Vertex],0)),1,1,"")</f>
        <v>3</v>
      </c>
      <c r="BD337" s="48">
        <v>0</v>
      </c>
      <c r="BE337" s="49">
        <v>0</v>
      </c>
      <c r="BF337" s="48">
        <v>0</v>
      </c>
      <c r="BG337" s="49">
        <v>0</v>
      </c>
      <c r="BH337" s="48">
        <v>0</v>
      </c>
      <c r="BI337" s="49">
        <v>0</v>
      </c>
      <c r="BJ337" s="48">
        <v>14</v>
      </c>
      <c r="BK337" s="49">
        <v>100</v>
      </c>
      <c r="BL337" s="48">
        <v>14</v>
      </c>
    </row>
    <row r="338" spans="1:64" ht="15">
      <c r="A338" s="64" t="s">
        <v>373</v>
      </c>
      <c r="B338" s="64" t="s">
        <v>449</v>
      </c>
      <c r="C338" s="65" t="s">
        <v>4412</v>
      </c>
      <c r="D338" s="66">
        <v>3</v>
      </c>
      <c r="E338" s="67" t="s">
        <v>132</v>
      </c>
      <c r="F338" s="68">
        <v>35</v>
      </c>
      <c r="G338" s="65"/>
      <c r="H338" s="69"/>
      <c r="I338" s="70"/>
      <c r="J338" s="70"/>
      <c r="K338" s="34" t="s">
        <v>65</v>
      </c>
      <c r="L338" s="77">
        <v>338</v>
      </c>
      <c r="M338" s="77"/>
      <c r="N338" s="72"/>
      <c r="O338" s="79" t="s">
        <v>503</v>
      </c>
      <c r="P338" s="81">
        <v>43750.55039351852</v>
      </c>
      <c r="Q338" s="79" t="s">
        <v>601</v>
      </c>
      <c r="R338" s="82" t="s">
        <v>686</v>
      </c>
      <c r="S338" s="79" t="s">
        <v>714</v>
      </c>
      <c r="T338" s="79" t="s">
        <v>721</v>
      </c>
      <c r="U338" s="79"/>
      <c r="V338" s="82" t="s">
        <v>899</v>
      </c>
      <c r="W338" s="81">
        <v>43750.55039351852</v>
      </c>
      <c r="X338" s="82" t="s">
        <v>1153</v>
      </c>
      <c r="Y338" s="79"/>
      <c r="Z338" s="79"/>
      <c r="AA338" s="85" t="s">
        <v>1460</v>
      </c>
      <c r="AB338" s="79"/>
      <c r="AC338" s="79" t="b">
        <v>0</v>
      </c>
      <c r="AD338" s="79">
        <v>1</v>
      </c>
      <c r="AE338" s="85" t="s">
        <v>1603</v>
      </c>
      <c r="AF338" s="79" t="b">
        <v>0</v>
      </c>
      <c r="AG338" s="79" t="s">
        <v>1625</v>
      </c>
      <c r="AH338" s="79"/>
      <c r="AI338" s="85" t="s">
        <v>1603</v>
      </c>
      <c r="AJ338" s="79" t="b">
        <v>0</v>
      </c>
      <c r="AK338" s="79">
        <v>0</v>
      </c>
      <c r="AL338" s="85" t="s">
        <v>1603</v>
      </c>
      <c r="AM338" s="79" t="s">
        <v>1635</v>
      </c>
      <c r="AN338" s="79" t="b">
        <v>0</v>
      </c>
      <c r="AO338" s="85" t="s">
        <v>1460</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4</v>
      </c>
      <c r="BC338" s="78" t="str">
        <f>REPLACE(INDEX(GroupVertices[Group],MATCH(Edges[[#This Row],[Vertex 2]],GroupVertices[Vertex],0)),1,1,"")</f>
        <v>4</v>
      </c>
      <c r="BD338" s="48">
        <v>2</v>
      </c>
      <c r="BE338" s="49">
        <v>9.523809523809524</v>
      </c>
      <c r="BF338" s="48">
        <v>1</v>
      </c>
      <c r="BG338" s="49">
        <v>4.761904761904762</v>
      </c>
      <c r="BH338" s="48">
        <v>0</v>
      </c>
      <c r="BI338" s="49">
        <v>0</v>
      </c>
      <c r="BJ338" s="48">
        <v>18</v>
      </c>
      <c r="BK338" s="49">
        <v>85.71428571428571</v>
      </c>
      <c r="BL338" s="48">
        <v>21</v>
      </c>
    </row>
    <row r="339" spans="1:64" ht="15">
      <c r="A339" s="64" t="s">
        <v>374</v>
      </c>
      <c r="B339" s="64" t="s">
        <v>444</v>
      </c>
      <c r="C339" s="65" t="s">
        <v>4412</v>
      </c>
      <c r="D339" s="66">
        <v>3</v>
      </c>
      <c r="E339" s="67" t="s">
        <v>132</v>
      </c>
      <c r="F339" s="68">
        <v>35</v>
      </c>
      <c r="G339" s="65"/>
      <c r="H339" s="69"/>
      <c r="I339" s="70"/>
      <c r="J339" s="70"/>
      <c r="K339" s="34" t="s">
        <v>65</v>
      </c>
      <c r="L339" s="77">
        <v>339</v>
      </c>
      <c r="M339" s="77"/>
      <c r="N339" s="72"/>
      <c r="O339" s="79" t="s">
        <v>503</v>
      </c>
      <c r="P339" s="81">
        <v>43750.89587962963</v>
      </c>
      <c r="Q339" s="79" t="s">
        <v>534</v>
      </c>
      <c r="R339" s="79"/>
      <c r="S339" s="79"/>
      <c r="T339" s="79"/>
      <c r="U339" s="79"/>
      <c r="V339" s="82" t="s">
        <v>900</v>
      </c>
      <c r="W339" s="81">
        <v>43750.89587962963</v>
      </c>
      <c r="X339" s="82" t="s">
        <v>1154</v>
      </c>
      <c r="Y339" s="79"/>
      <c r="Z339" s="79"/>
      <c r="AA339" s="85" t="s">
        <v>1461</v>
      </c>
      <c r="AB339" s="79"/>
      <c r="AC339" s="79" t="b">
        <v>0</v>
      </c>
      <c r="AD339" s="79">
        <v>0</v>
      </c>
      <c r="AE339" s="85" t="s">
        <v>1603</v>
      </c>
      <c r="AF339" s="79" t="b">
        <v>0</v>
      </c>
      <c r="AG339" s="79" t="s">
        <v>1625</v>
      </c>
      <c r="AH339" s="79"/>
      <c r="AI339" s="85" t="s">
        <v>1603</v>
      </c>
      <c r="AJ339" s="79" t="b">
        <v>0</v>
      </c>
      <c r="AK339" s="79">
        <v>98</v>
      </c>
      <c r="AL339" s="85" t="s">
        <v>1572</v>
      </c>
      <c r="AM339" s="79" t="s">
        <v>1634</v>
      </c>
      <c r="AN339" s="79" t="b">
        <v>0</v>
      </c>
      <c r="AO339" s="85" t="s">
        <v>1572</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v>1</v>
      </c>
      <c r="BE339" s="49">
        <v>4</v>
      </c>
      <c r="BF339" s="48">
        <v>1</v>
      </c>
      <c r="BG339" s="49">
        <v>4</v>
      </c>
      <c r="BH339" s="48">
        <v>0</v>
      </c>
      <c r="BI339" s="49">
        <v>0</v>
      </c>
      <c r="BJ339" s="48">
        <v>23</v>
      </c>
      <c r="BK339" s="49">
        <v>92</v>
      </c>
      <c r="BL339" s="48">
        <v>25</v>
      </c>
    </row>
    <row r="340" spans="1:64" ht="15">
      <c r="A340" s="64" t="s">
        <v>375</v>
      </c>
      <c r="B340" s="64" t="s">
        <v>349</v>
      </c>
      <c r="C340" s="65" t="s">
        <v>4412</v>
      </c>
      <c r="D340" s="66">
        <v>3</v>
      </c>
      <c r="E340" s="67" t="s">
        <v>132</v>
      </c>
      <c r="F340" s="68">
        <v>35</v>
      </c>
      <c r="G340" s="65"/>
      <c r="H340" s="69"/>
      <c r="I340" s="70"/>
      <c r="J340" s="70"/>
      <c r="K340" s="34" t="s">
        <v>65</v>
      </c>
      <c r="L340" s="77">
        <v>340</v>
      </c>
      <c r="M340" s="77"/>
      <c r="N340" s="72"/>
      <c r="O340" s="79" t="s">
        <v>503</v>
      </c>
      <c r="P340" s="81">
        <v>43750.91672453703</v>
      </c>
      <c r="Q340" s="79" t="s">
        <v>602</v>
      </c>
      <c r="R340" s="79"/>
      <c r="S340" s="79"/>
      <c r="T340" s="79"/>
      <c r="U340" s="79"/>
      <c r="V340" s="82" t="s">
        <v>763</v>
      </c>
      <c r="W340" s="81">
        <v>43750.91672453703</v>
      </c>
      <c r="X340" s="82" t="s">
        <v>1155</v>
      </c>
      <c r="Y340" s="79"/>
      <c r="Z340" s="79"/>
      <c r="AA340" s="85" t="s">
        <v>1462</v>
      </c>
      <c r="AB340" s="85" t="s">
        <v>1498</v>
      </c>
      <c r="AC340" s="79" t="b">
        <v>0</v>
      </c>
      <c r="AD340" s="79">
        <v>1</v>
      </c>
      <c r="AE340" s="85" t="s">
        <v>1617</v>
      </c>
      <c r="AF340" s="79" t="b">
        <v>0</v>
      </c>
      <c r="AG340" s="79" t="s">
        <v>1625</v>
      </c>
      <c r="AH340" s="79"/>
      <c r="AI340" s="85" t="s">
        <v>1603</v>
      </c>
      <c r="AJ340" s="79" t="b">
        <v>0</v>
      </c>
      <c r="AK340" s="79">
        <v>0</v>
      </c>
      <c r="AL340" s="85" t="s">
        <v>1603</v>
      </c>
      <c r="AM340" s="79" t="s">
        <v>1635</v>
      </c>
      <c r="AN340" s="79" t="b">
        <v>0</v>
      </c>
      <c r="AO340" s="85" t="s">
        <v>1498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375</v>
      </c>
      <c r="B341" s="64" t="s">
        <v>449</v>
      </c>
      <c r="C341" s="65" t="s">
        <v>4412</v>
      </c>
      <c r="D341" s="66">
        <v>3</v>
      </c>
      <c r="E341" s="67" t="s">
        <v>132</v>
      </c>
      <c r="F341" s="68">
        <v>35</v>
      </c>
      <c r="G341" s="65"/>
      <c r="H341" s="69"/>
      <c r="I341" s="70"/>
      <c r="J341" s="70"/>
      <c r="K341" s="34" t="s">
        <v>65</v>
      </c>
      <c r="L341" s="77">
        <v>341</v>
      </c>
      <c r="M341" s="77"/>
      <c r="N341" s="72"/>
      <c r="O341" s="79" t="s">
        <v>503</v>
      </c>
      <c r="P341" s="81">
        <v>43750.91672453703</v>
      </c>
      <c r="Q341" s="79" t="s">
        <v>602</v>
      </c>
      <c r="R341" s="79"/>
      <c r="S341" s="79"/>
      <c r="T341" s="79"/>
      <c r="U341" s="79"/>
      <c r="V341" s="82" t="s">
        <v>763</v>
      </c>
      <c r="W341" s="81">
        <v>43750.91672453703</v>
      </c>
      <c r="X341" s="82" t="s">
        <v>1155</v>
      </c>
      <c r="Y341" s="79"/>
      <c r="Z341" s="79"/>
      <c r="AA341" s="85" t="s">
        <v>1462</v>
      </c>
      <c r="AB341" s="85" t="s">
        <v>1498</v>
      </c>
      <c r="AC341" s="79" t="b">
        <v>0</v>
      </c>
      <c r="AD341" s="79">
        <v>1</v>
      </c>
      <c r="AE341" s="85" t="s">
        <v>1617</v>
      </c>
      <c r="AF341" s="79" t="b">
        <v>0</v>
      </c>
      <c r="AG341" s="79" t="s">
        <v>1625</v>
      </c>
      <c r="AH341" s="79"/>
      <c r="AI341" s="85" t="s">
        <v>1603</v>
      </c>
      <c r="AJ341" s="79" t="b">
        <v>0</v>
      </c>
      <c r="AK341" s="79">
        <v>0</v>
      </c>
      <c r="AL341" s="85" t="s">
        <v>1603</v>
      </c>
      <c r="AM341" s="79" t="s">
        <v>1635</v>
      </c>
      <c r="AN341" s="79" t="b">
        <v>0</v>
      </c>
      <c r="AO341" s="85" t="s">
        <v>1498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4</v>
      </c>
      <c r="BD341" s="48"/>
      <c r="BE341" s="49"/>
      <c r="BF341" s="48"/>
      <c r="BG341" s="49"/>
      <c r="BH341" s="48"/>
      <c r="BI341" s="49"/>
      <c r="BJ341" s="48"/>
      <c r="BK341" s="49"/>
      <c r="BL341" s="48"/>
    </row>
    <row r="342" spans="1:64" ht="15">
      <c r="A342" s="64" t="s">
        <v>375</v>
      </c>
      <c r="B342" s="64" t="s">
        <v>370</v>
      </c>
      <c r="C342" s="65" t="s">
        <v>4412</v>
      </c>
      <c r="D342" s="66">
        <v>3</v>
      </c>
      <c r="E342" s="67" t="s">
        <v>132</v>
      </c>
      <c r="F342" s="68">
        <v>35</v>
      </c>
      <c r="G342" s="65"/>
      <c r="H342" s="69"/>
      <c r="I342" s="70"/>
      <c r="J342" s="70"/>
      <c r="K342" s="34" t="s">
        <v>65</v>
      </c>
      <c r="L342" s="77">
        <v>342</v>
      </c>
      <c r="M342" s="77"/>
      <c r="N342" s="72"/>
      <c r="O342" s="79" t="s">
        <v>504</v>
      </c>
      <c r="P342" s="81">
        <v>43750.91672453703</v>
      </c>
      <c r="Q342" s="79" t="s">
        <v>602</v>
      </c>
      <c r="R342" s="79"/>
      <c r="S342" s="79"/>
      <c r="T342" s="79"/>
      <c r="U342" s="79"/>
      <c r="V342" s="82" t="s">
        <v>763</v>
      </c>
      <c r="W342" s="81">
        <v>43750.91672453703</v>
      </c>
      <c r="X342" s="82" t="s">
        <v>1155</v>
      </c>
      <c r="Y342" s="79"/>
      <c r="Z342" s="79"/>
      <c r="AA342" s="85" t="s">
        <v>1462</v>
      </c>
      <c r="AB342" s="85" t="s">
        <v>1498</v>
      </c>
      <c r="AC342" s="79" t="b">
        <v>0</v>
      </c>
      <c r="AD342" s="79">
        <v>1</v>
      </c>
      <c r="AE342" s="85" t="s">
        <v>1617</v>
      </c>
      <c r="AF342" s="79" t="b">
        <v>0</v>
      </c>
      <c r="AG342" s="79" t="s">
        <v>1625</v>
      </c>
      <c r="AH342" s="79"/>
      <c r="AI342" s="85" t="s">
        <v>1603</v>
      </c>
      <c r="AJ342" s="79" t="b">
        <v>0</v>
      </c>
      <c r="AK342" s="79">
        <v>0</v>
      </c>
      <c r="AL342" s="85" t="s">
        <v>1603</v>
      </c>
      <c r="AM342" s="79" t="s">
        <v>1635</v>
      </c>
      <c r="AN342" s="79" t="b">
        <v>0</v>
      </c>
      <c r="AO342" s="85" t="s">
        <v>1498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v>0</v>
      </c>
      <c r="BE342" s="49">
        <v>0</v>
      </c>
      <c r="BF342" s="48">
        <v>0</v>
      </c>
      <c r="BG342" s="49">
        <v>0</v>
      </c>
      <c r="BH342" s="48">
        <v>0</v>
      </c>
      <c r="BI342" s="49">
        <v>0</v>
      </c>
      <c r="BJ342" s="48">
        <v>19</v>
      </c>
      <c r="BK342" s="49">
        <v>100</v>
      </c>
      <c r="BL342" s="48">
        <v>19</v>
      </c>
    </row>
    <row r="343" spans="1:64" ht="15">
      <c r="A343" s="64" t="s">
        <v>376</v>
      </c>
      <c r="B343" s="64" t="s">
        <v>483</v>
      </c>
      <c r="C343" s="65" t="s">
        <v>4412</v>
      </c>
      <c r="D343" s="66">
        <v>3</v>
      </c>
      <c r="E343" s="67" t="s">
        <v>132</v>
      </c>
      <c r="F343" s="68">
        <v>35</v>
      </c>
      <c r="G343" s="65"/>
      <c r="H343" s="69"/>
      <c r="I343" s="70"/>
      <c r="J343" s="70"/>
      <c r="K343" s="34" t="s">
        <v>65</v>
      </c>
      <c r="L343" s="77">
        <v>343</v>
      </c>
      <c r="M343" s="77"/>
      <c r="N343" s="72"/>
      <c r="O343" s="79" t="s">
        <v>503</v>
      </c>
      <c r="P343" s="81">
        <v>43751.68950231482</v>
      </c>
      <c r="Q343" s="79" t="s">
        <v>603</v>
      </c>
      <c r="R343" s="79"/>
      <c r="S343" s="79"/>
      <c r="T343" s="79"/>
      <c r="U343" s="79"/>
      <c r="V343" s="82" t="s">
        <v>763</v>
      </c>
      <c r="W343" s="81">
        <v>43751.68950231482</v>
      </c>
      <c r="X343" s="82" t="s">
        <v>1156</v>
      </c>
      <c r="Y343" s="79"/>
      <c r="Z343" s="79"/>
      <c r="AA343" s="85" t="s">
        <v>1463</v>
      </c>
      <c r="AB343" s="79"/>
      <c r="AC343" s="79" t="b">
        <v>0</v>
      </c>
      <c r="AD343" s="79">
        <v>0</v>
      </c>
      <c r="AE343" s="85" t="s">
        <v>1603</v>
      </c>
      <c r="AF343" s="79" t="b">
        <v>0</v>
      </c>
      <c r="AG343" s="79" t="s">
        <v>1625</v>
      </c>
      <c r="AH343" s="79"/>
      <c r="AI343" s="85" t="s">
        <v>1603</v>
      </c>
      <c r="AJ343" s="79" t="b">
        <v>0</v>
      </c>
      <c r="AK343" s="79">
        <v>0</v>
      </c>
      <c r="AL343" s="85" t="s">
        <v>1603</v>
      </c>
      <c r="AM343" s="79" t="s">
        <v>1638</v>
      </c>
      <c r="AN343" s="79" t="b">
        <v>0</v>
      </c>
      <c r="AO343" s="85" t="s">
        <v>1463</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4</v>
      </c>
      <c r="BC343" s="78" t="str">
        <f>REPLACE(INDEX(GroupVertices[Group],MATCH(Edges[[#This Row],[Vertex 2]],GroupVertices[Vertex],0)),1,1,"")</f>
        <v>4</v>
      </c>
      <c r="BD343" s="48">
        <v>0</v>
      </c>
      <c r="BE343" s="49">
        <v>0</v>
      </c>
      <c r="BF343" s="48">
        <v>1</v>
      </c>
      <c r="BG343" s="49">
        <v>6.25</v>
      </c>
      <c r="BH343" s="48">
        <v>0</v>
      </c>
      <c r="BI343" s="49">
        <v>0</v>
      </c>
      <c r="BJ343" s="48">
        <v>15</v>
      </c>
      <c r="BK343" s="49">
        <v>93.75</v>
      </c>
      <c r="BL343" s="48">
        <v>16</v>
      </c>
    </row>
    <row r="344" spans="1:64" ht="15">
      <c r="A344" s="64" t="s">
        <v>376</v>
      </c>
      <c r="B344" s="64" t="s">
        <v>449</v>
      </c>
      <c r="C344" s="65" t="s">
        <v>4412</v>
      </c>
      <c r="D344" s="66">
        <v>3</v>
      </c>
      <c r="E344" s="67" t="s">
        <v>132</v>
      </c>
      <c r="F344" s="68">
        <v>35</v>
      </c>
      <c r="G344" s="65"/>
      <c r="H344" s="69"/>
      <c r="I344" s="70"/>
      <c r="J344" s="70"/>
      <c r="K344" s="34" t="s">
        <v>65</v>
      </c>
      <c r="L344" s="77">
        <v>344</v>
      </c>
      <c r="M344" s="77"/>
      <c r="N344" s="72"/>
      <c r="O344" s="79" t="s">
        <v>503</v>
      </c>
      <c r="P344" s="81">
        <v>43751.68950231482</v>
      </c>
      <c r="Q344" s="79" t="s">
        <v>603</v>
      </c>
      <c r="R344" s="79"/>
      <c r="S344" s="79"/>
      <c r="T344" s="79"/>
      <c r="U344" s="79"/>
      <c r="V344" s="82" t="s">
        <v>763</v>
      </c>
      <c r="W344" s="81">
        <v>43751.68950231482</v>
      </c>
      <c r="X344" s="82" t="s">
        <v>1156</v>
      </c>
      <c r="Y344" s="79"/>
      <c r="Z344" s="79"/>
      <c r="AA344" s="85" t="s">
        <v>1463</v>
      </c>
      <c r="AB344" s="79"/>
      <c r="AC344" s="79" t="b">
        <v>0</v>
      </c>
      <c r="AD344" s="79">
        <v>0</v>
      </c>
      <c r="AE344" s="85" t="s">
        <v>1603</v>
      </c>
      <c r="AF344" s="79" t="b">
        <v>0</v>
      </c>
      <c r="AG344" s="79" t="s">
        <v>1625</v>
      </c>
      <c r="AH344" s="79"/>
      <c r="AI344" s="85" t="s">
        <v>1603</v>
      </c>
      <c r="AJ344" s="79" t="b">
        <v>0</v>
      </c>
      <c r="AK344" s="79">
        <v>0</v>
      </c>
      <c r="AL344" s="85" t="s">
        <v>1603</v>
      </c>
      <c r="AM344" s="79" t="s">
        <v>1638</v>
      </c>
      <c r="AN344" s="79" t="b">
        <v>0</v>
      </c>
      <c r="AO344" s="85" t="s">
        <v>1463</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4</v>
      </c>
      <c r="BC344" s="78" t="str">
        <f>REPLACE(INDEX(GroupVertices[Group],MATCH(Edges[[#This Row],[Vertex 2]],GroupVertices[Vertex],0)),1,1,"")</f>
        <v>4</v>
      </c>
      <c r="BD344" s="48"/>
      <c r="BE344" s="49"/>
      <c r="BF344" s="48"/>
      <c r="BG344" s="49"/>
      <c r="BH344" s="48"/>
      <c r="BI344" s="49"/>
      <c r="BJ344" s="48"/>
      <c r="BK344" s="49"/>
      <c r="BL344" s="48"/>
    </row>
    <row r="345" spans="1:64" ht="15">
      <c r="A345" s="64" t="s">
        <v>377</v>
      </c>
      <c r="B345" s="64" t="s">
        <v>391</v>
      </c>
      <c r="C345" s="65" t="s">
        <v>4412</v>
      </c>
      <c r="D345" s="66">
        <v>3</v>
      </c>
      <c r="E345" s="67" t="s">
        <v>132</v>
      </c>
      <c r="F345" s="68">
        <v>35</v>
      </c>
      <c r="G345" s="65"/>
      <c r="H345" s="69"/>
      <c r="I345" s="70"/>
      <c r="J345" s="70"/>
      <c r="K345" s="34" t="s">
        <v>65</v>
      </c>
      <c r="L345" s="77">
        <v>345</v>
      </c>
      <c r="M345" s="77"/>
      <c r="N345" s="72"/>
      <c r="O345" s="79" t="s">
        <v>503</v>
      </c>
      <c r="P345" s="81">
        <v>43754.133888888886</v>
      </c>
      <c r="Q345" s="79" t="s">
        <v>604</v>
      </c>
      <c r="R345" s="79"/>
      <c r="S345" s="79"/>
      <c r="T345" s="79"/>
      <c r="U345" s="79"/>
      <c r="V345" s="82" t="s">
        <v>901</v>
      </c>
      <c r="W345" s="81">
        <v>43754.133888888886</v>
      </c>
      <c r="X345" s="82" t="s">
        <v>1157</v>
      </c>
      <c r="Y345" s="79"/>
      <c r="Z345" s="79"/>
      <c r="AA345" s="85" t="s">
        <v>1464</v>
      </c>
      <c r="AB345" s="79"/>
      <c r="AC345" s="79" t="b">
        <v>0</v>
      </c>
      <c r="AD345" s="79">
        <v>2</v>
      </c>
      <c r="AE345" s="85" t="s">
        <v>1619</v>
      </c>
      <c r="AF345" s="79" t="b">
        <v>0</v>
      </c>
      <c r="AG345" s="79" t="s">
        <v>1625</v>
      </c>
      <c r="AH345" s="79"/>
      <c r="AI345" s="85" t="s">
        <v>1603</v>
      </c>
      <c r="AJ345" s="79" t="b">
        <v>0</v>
      </c>
      <c r="AK345" s="79">
        <v>0</v>
      </c>
      <c r="AL345" s="85" t="s">
        <v>1603</v>
      </c>
      <c r="AM345" s="79" t="s">
        <v>1638</v>
      </c>
      <c r="AN345" s="79" t="b">
        <v>0</v>
      </c>
      <c r="AO345" s="85" t="s">
        <v>1464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377</v>
      </c>
      <c r="B346" s="64" t="s">
        <v>340</v>
      </c>
      <c r="C346" s="65" t="s">
        <v>4412</v>
      </c>
      <c r="D346" s="66">
        <v>3</v>
      </c>
      <c r="E346" s="67" t="s">
        <v>132</v>
      </c>
      <c r="F346" s="68">
        <v>35</v>
      </c>
      <c r="G346" s="65"/>
      <c r="H346" s="69"/>
      <c r="I346" s="70"/>
      <c r="J346" s="70"/>
      <c r="K346" s="34" t="s">
        <v>65</v>
      </c>
      <c r="L346" s="77">
        <v>346</v>
      </c>
      <c r="M346" s="77"/>
      <c r="N346" s="72"/>
      <c r="O346" s="79" t="s">
        <v>503</v>
      </c>
      <c r="P346" s="81">
        <v>43754.133888888886</v>
      </c>
      <c r="Q346" s="79" t="s">
        <v>604</v>
      </c>
      <c r="R346" s="79"/>
      <c r="S346" s="79"/>
      <c r="T346" s="79"/>
      <c r="U346" s="79"/>
      <c r="V346" s="82" t="s">
        <v>901</v>
      </c>
      <c r="W346" s="81">
        <v>43754.133888888886</v>
      </c>
      <c r="X346" s="82" t="s">
        <v>1157</v>
      </c>
      <c r="Y346" s="79"/>
      <c r="Z346" s="79"/>
      <c r="AA346" s="85" t="s">
        <v>1464</v>
      </c>
      <c r="AB346" s="79"/>
      <c r="AC346" s="79" t="b">
        <v>0</v>
      </c>
      <c r="AD346" s="79">
        <v>2</v>
      </c>
      <c r="AE346" s="85" t="s">
        <v>1619</v>
      </c>
      <c r="AF346" s="79" t="b">
        <v>0</v>
      </c>
      <c r="AG346" s="79" t="s">
        <v>1625</v>
      </c>
      <c r="AH346" s="79"/>
      <c r="AI346" s="85" t="s">
        <v>1603</v>
      </c>
      <c r="AJ346" s="79" t="b">
        <v>0</v>
      </c>
      <c r="AK346" s="79">
        <v>0</v>
      </c>
      <c r="AL346" s="85" t="s">
        <v>1603</v>
      </c>
      <c r="AM346" s="79" t="s">
        <v>1638</v>
      </c>
      <c r="AN346" s="79" t="b">
        <v>0</v>
      </c>
      <c r="AO346" s="85" t="s">
        <v>1464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377</v>
      </c>
      <c r="B347" s="64" t="s">
        <v>349</v>
      </c>
      <c r="C347" s="65" t="s">
        <v>4412</v>
      </c>
      <c r="D347" s="66">
        <v>3</v>
      </c>
      <c r="E347" s="67" t="s">
        <v>132</v>
      </c>
      <c r="F347" s="68">
        <v>35</v>
      </c>
      <c r="G347" s="65"/>
      <c r="H347" s="69"/>
      <c r="I347" s="70"/>
      <c r="J347" s="70"/>
      <c r="K347" s="34" t="s">
        <v>65</v>
      </c>
      <c r="L347" s="77">
        <v>347</v>
      </c>
      <c r="M347" s="77"/>
      <c r="N347" s="72"/>
      <c r="O347" s="79" t="s">
        <v>503</v>
      </c>
      <c r="P347" s="81">
        <v>43754.133888888886</v>
      </c>
      <c r="Q347" s="79" t="s">
        <v>604</v>
      </c>
      <c r="R347" s="79"/>
      <c r="S347" s="79"/>
      <c r="T347" s="79"/>
      <c r="U347" s="79"/>
      <c r="V347" s="82" t="s">
        <v>901</v>
      </c>
      <c r="W347" s="81">
        <v>43754.133888888886</v>
      </c>
      <c r="X347" s="82" t="s">
        <v>1157</v>
      </c>
      <c r="Y347" s="79"/>
      <c r="Z347" s="79"/>
      <c r="AA347" s="85" t="s">
        <v>1464</v>
      </c>
      <c r="AB347" s="79"/>
      <c r="AC347" s="79" t="b">
        <v>0</v>
      </c>
      <c r="AD347" s="79">
        <v>2</v>
      </c>
      <c r="AE347" s="85" t="s">
        <v>1619</v>
      </c>
      <c r="AF347" s="79" t="b">
        <v>0</v>
      </c>
      <c r="AG347" s="79" t="s">
        <v>1625</v>
      </c>
      <c r="AH347" s="79"/>
      <c r="AI347" s="85" t="s">
        <v>1603</v>
      </c>
      <c r="AJ347" s="79" t="b">
        <v>0</v>
      </c>
      <c r="AK347" s="79">
        <v>0</v>
      </c>
      <c r="AL347" s="85" t="s">
        <v>1603</v>
      </c>
      <c r="AM347" s="79" t="s">
        <v>1638</v>
      </c>
      <c r="AN347" s="79" t="b">
        <v>0</v>
      </c>
      <c r="AO347" s="85" t="s">
        <v>1464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377</v>
      </c>
      <c r="B348" s="64" t="s">
        <v>449</v>
      </c>
      <c r="C348" s="65" t="s">
        <v>4412</v>
      </c>
      <c r="D348" s="66">
        <v>3</v>
      </c>
      <c r="E348" s="67" t="s">
        <v>132</v>
      </c>
      <c r="F348" s="68">
        <v>35</v>
      </c>
      <c r="G348" s="65"/>
      <c r="H348" s="69"/>
      <c r="I348" s="70"/>
      <c r="J348" s="70"/>
      <c r="K348" s="34" t="s">
        <v>65</v>
      </c>
      <c r="L348" s="77">
        <v>348</v>
      </c>
      <c r="M348" s="77"/>
      <c r="N348" s="72"/>
      <c r="O348" s="79" t="s">
        <v>503</v>
      </c>
      <c r="P348" s="81">
        <v>43754.133888888886</v>
      </c>
      <c r="Q348" s="79" t="s">
        <v>604</v>
      </c>
      <c r="R348" s="79"/>
      <c r="S348" s="79"/>
      <c r="T348" s="79"/>
      <c r="U348" s="79"/>
      <c r="V348" s="82" t="s">
        <v>901</v>
      </c>
      <c r="W348" s="81">
        <v>43754.133888888886</v>
      </c>
      <c r="X348" s="82" t="s">
        <v>1157</v>
      </c>
      <c r="Y348" s="79"/>
      <c r="Z348" s="79"/>
      <c r="AA348" s="85" t="s">
        <v>1464</v>
      </c>
      <c r="AB348" s="79"/>
      <c r="AC348" s="79" t="b">
        <v>0</v>
      </c>
      <c r="AD348" s="79">
        <v>2</v>
      </c>
      <c r="AE348" s="85" t="s">
        <v>1619</v>
      </c>
      <c r="AF348" s="79" t="b">
        <v>0</v>
      </c>
      <c r="AG348" s="79" t="s">
        <v>1625</v>
      </c>
      <c r="AH348" s="79"/>
      <c r="AI348" s="85" t="s">
        <v>1603</v>
      </c>
      <c r="AJ348" s="79" t="b">
        <v>0</v>
      </c>
      <c r="AK348" s="79">
        <v>0</v>
      </c>
      <c r="AL348" s="85" t="s">
        <v>1603</v>
      </c>
      <c r="AM348" s="79" t="s">
        <v>1638</v>
      </c>
      <c r="AN348" s="79" t="b">
        <v>0</v>
      </c>
      <c r="AO348" s="85" t="s">
        <v>1464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4</v>
      </c>
      <c r="BD348" s="48"/>
      <c r="BE348" s="49"/>
      <c r="BF348" s="48"/>
      <c r="BG348" s="49"/>
      <c r="BH348" s="48"/>
      <c r="BI348" s="49"/>
      <c r="BJ348" s="48"/>
      <c r="BK348" s="49"/>
      <c r="BL348" s="48"/>
    </row>
    <row r="349" spans="1:64" ht="15">
      <c r="A349" s="64" t="s">
        <v>377</v>
      </c>
      <c r="B349" s="64" t="s">
        <v>392</v>
      </c>
      <c r="C349" s="65" t="s">
        <v>4412</v>
      </c>
      <c r="D349" s="66">
        <v>3</v>
      </c>
      <c r="E349" s="67" t="s">
        <v>132</v>
      </c>
      <c r="F349" s="68">
        <v>35</v>
      </c>
      <c r="G349" s="65"/>
      <c r="H349" s="69"/>
      <c r="I349" s="70"/>
      <c r="J349" s="70"/>
      <c r="K349" s="34" t="s">
        <v>65</v>
      </c>
      <c r="L349" s="77">
        <v>349</v>
      </c>
      <c r="M349" s="77"/>
      <c r="N349" s="72"/>
      <c r="O349" s="79" t="s">
        <v>504</v>
      </c>
      <c r="P349" s="81">
        <v>43754.133888888886</v>
      </c>
      <c r="Q349" s="79" t="s">
        <v>604</v>
      </c>
      <c r="R349" s="79"/>
      <c r="S349" s="79"/>
      <c r="T349" s="79"/>
      <c r="U349" s="79"/>
      <c r="V349" s="82" t="s">
        <v>901</v>
      </c>
      <c r="W349" s="81">
        <v>43754.133888888886</v>
      </c>
      <c r="X349" s="82" t="s">
        <v>1157</v>
      </c>
      <c r="Y349" s="79"/>
      <c r="Z349" s="79"/>
      <c r="AA349" s="85" t="s">
        <v>1464</v>
      </c>
      <c r="AB349" s="79"/>
      <c r="AC349" s="79" t="b">
        <v>0</v>
      </c>
      <c r="AD349" s="79">
        <v>2</v>
      </c>
      <c r="AE349" s="85" t="s">
        <v>1619</v>
      </c>
      <c r="AF349" s="79" t="b">
        <v>0</v>
      </c>
      <c r="AG349" s="79" t="s">
        <v>1625</v>
      </c>
      <c r="AH349" s="79"/>
      <c r="AI349" s="85" t="s">
        <v>1603</v>
      </c>
      <c r="AJ349" s="79" t="b">
        <v>0</v>
      </c>
      <c r="AK349" s="79">
        <v>0</v>
      </c>
      <c r="AL349" s="85" t="s">
        <v>1603</v>
      </c>
      <c r="AM349" s="79" t="s">
        <v>1638</v>
      </c>
      <c r="AN349" s="79" t="b">
        <v>0</v>
      </c>
      <c r="AO349" s="85" t="s">
        <v>1464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v>2</v>
      </c>
      <c r="BE349" s="49">
        <v>11.11111111111111</v>
      </c>
      <c r="BF349" s="48">
        <v>0</v>
      </c>
      <c r="BG349" s="49">
        <v>0</v>
      </c>
      <c r="BH349" s="48">
        <v>0</v>
      </c>
      <c r="BI349" s="49">
        <v>0</v>
      </c>
      <c r="BJ349" s="48">
        <v>16</v>
      </c>
      <c r="BK349" s="49">
        <v>88.88888888888889</v>
      </c>
      <c r="BL349" s="48">
        <v>18</v>
      </c>
    </row>
    <row r="350" spans="1:64" ht="15">
      <c r="A350" s="64" t="s">
        <v>349</v>
      </c>
      <c r="B350" s="64" t="s">
        <v>481</v>
      </c>
      <c r="C350" s="65" t="s">
        <v>4412</v>
      </c>
      <c r="D350" s="66">
        <v>3</v>
      </c>
      <c r="E350" s="67" t="s">
        <v>132</v>
      </c>
      <c r="F350" s="68">
        <v>35</v>
      </c>
      <c r="G350" s="65"/>
      <c r="H350" s="69"/>
      <c r="I350" s="70"/>
      <c r="J350" s="70"/>
      <c r="K350" s="34" t="s">
        <v>65</v>
      </c>
      <c r="L350" s="77">
        <v>350</v>
      </c>
      <c r="M350" s="77"/>
      <c r="N350" s="72"/>
      <c r="O350" s="79" t="s">
        <v>503</v>
      </c>
      <c r="P350" s="81">
        <v>43741.980104166665</v>
      </c>
      <c r="Q350" s="79" t="s">
        <v>586</v>
      </c>
      <c r="R350" s="82" t="s">
        <v>683</v>
      </c>
      <c r="S350" s="79" t="s">
        <v>712</v>
      </c>
      <c r="T350" s="79"/>
      <c r="U350" s="82" t="s">
        <v>727</v>
      </c>
      <c r="V350" s="82" t="s">
        <v>727</v>
      </c>
      <c r="W350" s="81">
        <v>43741.980104166665</v>
      </c>
      <c r="X350" s="82" t="s">
        <v>1131</v>
      </c>
      <c r="Y350" s="79"/>
      <c r="Z350" s="79"/>
      <c r="AA350" s="85" t="s">
        <v>1438</v>
      </c>
      <c r="AB350" s="79"/>
      <c r="AC350" s="79" t="b">
        <v>0</v>
      </c>
      <c r="AD350" s="79">
        <v>6</v>
      </c>
      <c r="AE350" s="85" t="s">
        <v>1603</v>
      </c>
      <c r="AF350" s="79" t="b">
        <v>0</v>
      </c>
      <c r="AG350" s="79" t="s">
        <v>1625</v>
      </c>
      <c r="AH350" s="79"/>
      <c r="AI350" s="85" t="s">
        <v>1603</v>
      </c>
      <c r="AJ350" s="79" t="b">
        <v>0</v>
      </c>
      <c r="AK350" s="79">
        <v>1</v>
      </c>
      <c r="AL350" s="85" t="s">
        <v>1603</v>
      </c>
      <c r="AM350" s="79" t="s">
        <v>1635</v>
      </c>
      <c r="AN350" s="79" t="b">
        <v>0</v>
      </c>
      <c r="AO350" s="85" t="s">
        <v>1438</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3</v>
      </c>
      <c r="BD350" s="48"/>
      <c r="BE350" s="49"/>
      <c r="BF350" s="48"/>
      <c r="BG350" s="49"/>
      <c r="BH350" s="48"/>
      <c r="BI350" s="49"/>
      <c r="BJ350" s="48"/>
      <c r="BK350" s="49"/>
      <c r="BL350" s="48"/>
    </row>
    <row r="351" spans="1:64" ht="15">
      <c r="A351" s="64" t="s">
        <v>378</v>
      </c>
      <c r="B351" s="64" t="s">
        <v>481</v>
      </c>
      <c r="C351" s="65" t="s">
        <v>4412</v>
      </c>
      <c r="D351" s="66">
        <v>3</v>
      </c>
      <c r="E351" s="67" t="s">
        <v>132</v>
      </c>
      <c r="F351" s="68">
        <v>35</v>
      </c>
      <c r="G351" s="65"/>
      <c r="H351" s="69"/>
      <c r="I351" s="70"/>
      <c r="J351" s="70"/>
      <c r="K351" s="34" t="s">
        <v>65</v>
      </c>
      <c r="L351" s="77">
        <v>351</v>
      </c>
      <c r="M351" s="77"/>
      <c r="N351" s="72"/>
      <c r="O351" s="79" t="s">
        <v>503</v>
      </c>
      <c r="P351" s="81">
        <v>43742.061377314814</v>
      </c>
      <c r="Q351" s="79" t="s">
        <v>589</v>
      </c>
      <c r="R351" s="79"/>
      <c r="S351" s="79"/>
      <c r="T351" s="79"/>
      <c r="U351" s="79"/>
      <c r="V351" s="82" t="s">
        <v>902</v>
      </c>
      <c r="W351" s="81">
        <v>43742.061377314814</v>
      </c>
      <c r="X351" s="82" t="s">
        <v>1158</v>
      </c>
      <c r="Y351" s="79"/>
      <c r="Z351" s="79"/>
      <c r="AA351" s="85" t="s">
        <v>1465</v>
      </c>
      <c r="AB351" s="79"/>
      <c r="AC351" s="79" t="b">
        <v>0</v>
      </c>
      <c r="AD351" s="79">
        <v>0</v>
      </c>
      <c r="AE351" s="85" t="s">
        <v>1603</v>
      </c>
      <c r="AF351" s="79" t="b">
        <v>0</v>
      </c>
      <c r="AG351" s="79" t="s">
        <v>1625</v>
      </c>
      <c r="AH351" s="79"/>
      <c r="AI351" s="85" t="s">
        <v>1603</v>
      </c>
      <c r="AJ351" s="79" t="b">
        <v>0</v>
      </c>
      <c r="AK351" s="79">
        <v>1</v>
      </c>
      <c r="AL351" s="85" t="s">
        <v>1438</v>
      </c>
      <c r="AM351" s="79" t="s">
        <v>1634</v>
      </c>
      <c r="AN351" s="79" t="b">
        <v>0</v>
      </c>
      <c r="AO351" s="85" t="s">
        <v>1438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349</v>
      </c>
      <c r="B352" s="64" t="s">
        <v>482</v>
      </c>
      <c r="C352" s="65" t="s">
        <v>4412</v>
      </c>
      <c r="D352" s="66">
        <v>3</v>
      </c>
      <c r="E352" s="67" t="s">
        <v>132</v>
      </c>
      <c r="F352" s="68">
        <v>35</v>
      </c>
      <c r="G352" s="65"/>
      <c r="H352" s="69"/>
      <c r="I352" s="70"/>
      <c r="J352" s="70"/>
      <c r="K352" s="34" t="s">
        <v>65</v>
      </c>
      <c r="L352" s="77">
        <v>352</v>
      </c>
      <c r="M352" s="77"/>
      <c r="N352" s="72"/>
      <c r="O352" s="79" t="s">
        <v>503</v>
      </c>
      <c r="P352" s="81">
        <v>43741.980104166665</v>
      </c>
      <c r="Q352" s="79" t="s">
        <v>586</v>
      </c>
      <c r="R352" s="82" t="s">
        <v>683</v>
      </c>
      <c r="S352" s="79" t="s">
        <v>712</v>
      </c>
      <c r="T352" s="79"/>
      <c r="U352" s="82" t="s">
        <v>727</v>
      </c>
      <c r="V352" s="82" t="s">
        <v>727</v>
      </c>
      <c r="W352" s="81">
        <v>43741.980104166665</v>
      </c>
      <c r="X352" s="82" t="s">
        <v>1131</v>
      </c>
      <c r="Y352" s="79"/>
      <c r="Z352" s="79"/>
      <c r="AA352" s="85" t="s">
        <v>1438</v>
      </c>
      <c r="AB352" s="79"/>
      <c r="AC352" s="79" t="b">
        <v>0</v>
      </c>
      <c r="AD352" s="79">
        <v>6</v>
      </c>
      <c r="AE352" s="85" t="s">
        <v>1603</v>
      </c>
      <c r="AF352" s="79" t="b">
        <v>0</v>
      </c>
      <c r="AG352" s="79" t="s">
        <v>1625</v>
      </c>
      <c r="AH352" s="79"/>
      <c r="AI352" s="85" t="s">
        <v>1603</v>
      </c>
      <c r="AJ352" s="79" t="b">
        <v>0</v>
      </c>
      <c r="AK352" s="79">
        <v>1</v>
      </c>
      <c r="AL352" s="85" t="s">
        <v>1603</v>
      </c>
      <c r="AM352" s="79" t="s">
        <v>1635</v>
      </c>
      <c r="AN352" s="79" t="b">
        <v>0</v>
      </c>
      <c r="AO352" s="85" t="s">
        <v>1438</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v>2</v>
      </c>
      <c r="BE352" s="49">
        <v>5.2631578947368425</v>
      </c>
      <c r="BF352" s="48">
        <v>1</v>
      </c>
      <c r="BG352" s="49">
        <v>2.6315789473684212</v>
      </c>
      <c r="BH352" s="48">
        <v>0</v>
      </c>
      <c r="BI352" s="49">
        <v>0</v>
      </c>
      <c r="BJ352" s="48">
        <v>35</v>
      </c>
      <c r="BK352" s="49">
        <v>92.10526315789474</v>
      </c>
      <c r="BL352" s="48">
        <v>38</v>
      </c>
    </row>
    <row r="353" spans="1:64" ht="15">
      <c r="A353" s="64" t="s">
        <v>378</v>
      </c>
      <c r="B353" s="64" t="s">
        <v>482</v>
      </c>
      <c r="C353" s="65" t="s">
        <v>4412</v>
      </c>
      <c r="D353" s="66">
        <v>3</v>
      </c>
      <c r="E353" s="67" t="s">
        <v>132</v>
      </c>
      <c r="F353" s="68">
        <v>35</v>
      </c>
      <c r="G353" s="65"/>
      <c r="H353" s="69"/>
      <c r="I353" s="70"/>
      <c r="J353" s="70"/>
      <c r="K353" s="34" t="s">
        <v>65</v>
      </c>
      <c r="L353" s="77">
        <v>353</v>
      </c>
      <c r="M353" s="77"/>
      <c r="N353" s="72"/>
      <c r="O353" s="79" t="s">
        <v>503</v>
      </c>
      <c r="P353" s="81">
        <v>43742.061377314814</v>
      </c>
      <c r="Q353" s="79" t="s">
        <v>589</v>
      </c>
      <c r="R353" s="79"/>
      <c r="S353" s="79"/>
      <c r="T353" s="79"/>
      <c r="U353" s="79"/>
      <c r="V353" s="82" t="s">
        <v>902</v>
      </c>
      <c r="W353" s="81">
        <v>43742.061377314814</v>
      </c>
      <c r="X353" s="82" t="s">
        <v>1158</v>
      </c>
      <c r="Y353" s="79"/>
      <c r="Z353" s="79"/>
      <c r="AA353" s="85" t="s">
        <v>1465</v>
      </c>
      <c r="AB353" s="79"/>
      <c r="AC353" s="79" t="b">
        <v>0</v>
      </c>
      <c r="AD353" s="79">
        <v>0</v>
      </c>
      <c r="AE353" s="85" t="s">
        <v>1603</v>
      </c>
      <c r="AF353" s="79" t="b">
        <v>0</v>
      </c>
      <c r="AG353" s="79" t="s">
        <v>1625</v>
      </c>
      <c r="AH353" s="79"/>
      <c r="AI353" s="85" t="s">
        <v>1603</v>
      </c>
      <c r="AJ353" s="79" t="b">
        <v>0</v>
      </c>
      <c r="AK353" s="79">
        <v>1</v>
      </c>
      <c r="AL353" s="85" t="s">
        <v>1438</v>
      </c>
      <c r="AM353" s="79" t="s">
        <v>1634</v>
      </c>
      <c r="AN353" s="79" t="b">
        <v>0</v>
      </c>
      <c r="AO353" s="85" t="s">
        <v>1438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345</v>
      </c>
      <c r="B354" s="64" t="s">
        <v>484</v>
      </c>
      <c r="C354" s="65" t="s">
        <v>4412</v>
      </c>
      <c r="D354" s="66">
        <v>3</v>
      </c>
      <c r="E354" s="67" t="s">
        <v>132</v>
      </c>
      <c r="F354" s="68">
        <v>35</v>
      </c>
      <c r="G354" s="65"/>
      <c r="H354" s="69"/>
      <c r="I354" s="70"/>
      <c r="J354" s="70"/>
      <c r="K354" s="34" t="s">
        <v>65</v>
      </c>
      <c r="L354" s="77">
        <v>354</v>
      </c>
      <c r="M354" s="77"/>
      <c r="N354" s="72"/>
      <c r="O354" s="79" t="s">
        <v>503</v>
      </c>
      <c r="P354" s="81">
        <v>43741.8783912037</v>
      </c>
      <c r="Q354" s="79" t="s">
        <v>569</v>
      </c>
      <c r="R354" s="79"/>
      <c r="S354" s="79"/>
      <c r="T354" s="79"/>
      <c r="U354" s="79"/>
      <c r="V354" s="82" t="s">
        <v>872</v>
      </c>
      <c r="W354" s="81">
        <v>43741.8783912037</v>
      </c>
      <c r="X354" s="82" t="s">
        <v>1114</v>
      </c>
      <c r="Y354" s="79"/>
      <c r="Z354" s="79"/>
      <c r="AA354" s="85" t="s">
        <v>1421</v>
      </c>
      <c r="AB354" s="79"/>
      <c r="AC354" s="79" t="b">
        <v>0</v>
      </c>
      <c r="AD354" s="79">
        <v>14</v>
      </c>
      <c r="AE354" s="85" t="s">
        <v>1603</v>
      </c>
      <c r="AF354" s="79" t="b">
        <v>0</v>
      </c>
      <c r="AG354" s="79" t="s">
        <v>1625</v>
      </c>
      <c r="AH354" s="79"/>
      <c r="AI354" s="85" t="s">
        <v>1603</v>
      </c>
      <c r="AJ354" s="79" t="b">
        <v>0</v>
      </c>
      <c r="AK354" s="79">
        <v>1</v>
      </c>
      <c r="AL354" s="85" t="s">
        <v>1603</v>
      </c>
      <c r="AM354" s="79" t="s">
        <v>1635</v>
      </c>
      <c r="AN354" s="79" t="b">
        <v>0</v>
      </c>
      <c r="AO354" s="85" t="s">
        <v>1421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5</v>
      </c>
      <c r="BC354" s="78" t="str">
        <f>REPLACE(INDEX(GroupVertices[Group],MATCH(Edges[[#This Row],[Vertex 2]],GroupVertices[Vertex],0)),1,1,"")</f>
        <v>5</v>
      </c>
      <c r="BD354" s="48"/>
      <c r="BE354" s="49"/>
      <c r="BF354" s="48"/>
      <c r="BG354" s="49"/>
      <c r="BH354" s="48"/>
      <c r="BI354" s="49"/>
      <c r="BJ354" s="48"/>
      <c r="BK354" s="49"/>
      <c r="BL354" s="48"/>
    </row>
    <row r="355" spans="1:64" ht="15">
      <c r="A355" s="64" t="s">
        <v>378</v>
      </c>
      <c r="B355" s="64" t="s">
        <v>484</v>
      </c>
      <c r="C355" s="65" t="s">
        <v>4412</v>
      </c>
      <c r="D355" s="66">
        <v>3</v>
      </c>
      <c r="E355" s="67" t="s">
        <v>132</v>
      </c>
      <c r="F355" s="68">
        <v>35</v>
      </c>
      <c r="G355" s="65"/>
      <c r="H355" s="69"/>
      <c r="I355" s="70"/>
      <c r="J355" s="70"/>
      <c r="K355" s="34" t="s">
        <v>65</v>
      </c>
      <c r="L355" s="77">
        <v>355</v>
      </c>
      <c r="M355" s="77"/>
      <c r="N355" s="72"/>
      <c r="O355" s="79" t="s">
        <v>503</v>
      </c>
      <c r="P355" s="81">
        <v>43754.62179398148</v>
      </c>
      <c r="Q355" s="79" t="s">
        <v>605</v>
      </c>
      <c r="R355" s="79"/>
      <c r="S355" s="79"/>
      <c r="T355" s="79"/>
      <c r="U355" s="79"/>
      <c r="V355" s="82" t="s">
        <v>902</v>
      </c>
      <c r="W355" s="81">
        <v>43754.62179398148</v>
      </c>
      <c r="X355" s="82" t="s">
        <v>1159</v>
      </c>
      <c r="Y355" s="79"/>
      <c r="Z355" s="79"/>
      <c r="AA355" s="85" t="s">
        <v>1466</v>
      </c>
      <c r="AB355" s="85" t="s">
        <v>1595</v>
      </c>
      <c r="AC355" s="79" t="b">
        <v>0</v>
      </c>
      <c r="AD355" s="79">
        <v>5</v>
      </c>
      <c r="AE355" s="85" t="s">
        <v>1620</v>
      </c>
      <c r="AF355" s="79" t="b">
        <v>0</v>
      </c>
      <c r="AG355" s="79" t="s">
        <v>1625</v>
      </c>
      <c r="AH355" s="79"/>
      <c r="AI355" s="85" t="s">
        <v>1603</v>
      </c>
      <c r="AJ355" s="79" t="b">
        <v>0</v>
      </c>
      <c r="AK355" s="79">
        <v>0</v>
      </c>
      <c r="AL355" s="85" t="s">
        <v>1603</v>
      </c>
      <c r="AM355" s="79" t="s">
        <v>1634</v>
      </c>
      <c r="AN355" s="79" t="b">
        <v>0</v>
      </c>
      <c r="AO355" s="85" t="s">
        <v>1595</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5</v>
      </c>
      <c r="BD355" s="48"/>
      <c r="BE355" s="49"/>
      <c r="BF355" s="48"/>
      <c r="BG355" s="49"/>
      <c r="BH355" s="48"/>
      <c r="BI355" s="49"/>
      <c r="BJ355" s="48"/>
      <c r="BK355" s="49"/>
      <c r="BL355" s="48"/>
    </row>
    <row r="356" spans="1:64" ht="15">
      <c r="A356" s="64" t="s">
        <v>378</v>
      </c>
      <c r="B356" s="64" t="s">
        <v>485</v>
      </c>
      <c r="C356" s="65" t="s">
        <v>4412</v>
      </c>
      <c r="D356" s="66">
        <v>3</v>
      </c>
      <c r="E356" s="67" t="s">
        <v>132</v>
      </c>
      <c r="F356" s="68">
        <v>35</v>
      </c>
      <c r="G356" s="65"/>
      <c r="H356" s="69"/>
      <c r="I356" s="70"/>
      <c r="J356" s="70"/>
      <c r="K356" s="34" t="s">
        <v>65</v>
      </c>
      <c r="L356" s="77">
        <v>356</v>
      </c>
      <c r="M356" s="77"/>
      <c r="N356" s="72"/>
      <c r="O356" s="79" t="s">
        <v>503</v>
      </c>
      <c r="P356" s="81">
        <v>43754.62179398148</v>
      </c>
      <c r="Q356" s="79" t="s">
        <v>605</v>
      </c>
      <c r="R356" s="79"/>
      <c r="S356" s="79"/>
      <c r="T356" s="79"/>
      <c r="U356" s="79"/>
      <c r="V356" s="82" t="s">
        <v>902</v>
      </c>
      <c r="W356" s="81">
        <v>43754.62179398148</v>
      </c>
      <c r="X356" s="82" t="s">
        <v>1159</v>
      </c>
      <c r="Y356" s="79"/>
      <c r="Z356" s="79"/>
      <c r="AA356" s="85" t="s">
        <v>1466</v>
      </c>
      <c r="AB356" s="85" t="s">
        <v>1595</v>
      </c>
      <c r="AC356" s="79" t="b">
        <v>0</v>
      </c>
      <c r="AD356" s="79">
        <v>5</v>
      </c>
      <c r="AE356" s="85" t="s">
        <v>1620</v>
      </c>
      <c r="AF356" s="79" t="b">
        <v>0</v>
      </c>
      <c r="AG356" s="79" t="s">
        <v>1625</v>
      </c>
      <c r="AH356" s="79"/>
      <c r="AI356" s="85" t="s">
        <v>1603</v>
      </c>
      <c r="AJ356" s="79" t="b">
        <v>0</v>
      </c>
      <c r="AK356" s="79">
        <v>0</v>
      </c>
      <c r="AL356" s="85" t="s">
        <v>1603</v>
      </c>
      <c r="AM356" s="79" t="s">
        <v>1634</v>
      </c>
      <c r="AN356" s="79" t="b">
        <v>0</v>
      </c>
      <c r="AO356" s="85" t="s">
        <v>1595</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378</v>
      </c>
      <c r="B357" s="64" t="s">
        <v>486</v>
      </c>
      <c r="C357" s="65" t="s">
        <v>4412</v>
      </c>
      <c r="D357" s="66">
        <v>3</v>
      </c>
      <c r="E357" s="67" t="s">
        <v>132</v>
      </c>
      <c r="F357" s="68">
        <v>35</v>
      </c>
      <c r="G357" s="65"/>
      <c r="H357" s="69"/>
      <c r="I357" s="70"/>
      <c r="J357" s="70"/>
      <c r="K357" s="34" t="s">
        <v>65</v>
      </c>
      <c r="L357" s="77">
        <v>357</v>
      </c>
      <c r="M357" s="77"/>
      <c r="N357" s="72"/>
      <c r="O357" s="79" t="s">
        <v>503</v>
      </c>
      <c r="P357" s="81">
        <v>43754.62179398148</v>
      </c>
      <c r="Q357" s="79" t="s">
        <v>605</v>
      </c>
      <c r="R357" s="79"/>
      <c r="S357" s="79"/>
      <c r="T357" s="79"/>
      <c r="U357" s="79"/>
      <c r="V357" s="82" t="s">
        <v>902</v>
      </c>
      <c r="W357" s="81">
        <v>43754.62179398148</v>
      </c>
      <c r="X357" s="82" t="s">
        <v>1159</v>
      </c>
      <c r="Y357" s="79"/>
      <c r="Z357" s="79"/>
      <c r="AA357" s="85" t="s">
        <v>1466</v>
      </c>
      <c r="AB357" s="85" t="s">
        <v>1595</v>
      </c>
      <c r="AC357" s="79" t="b">
        <v>0</v>
      </c>
      <c r="AD357" s="79">
        <v>5</v>
      </c>
      <c r="AE357" s="85" t="s">
        <v>1620</v>
      </c>
      <c r="AF357" s="79" t="b">
        <v>0</v>
      </c>
      <c r="AG357" s="79" t="s">
        <v>1625</v>
      </c>
      <c r="AH357" s="79"/>
      <c r="AI357" s="85" t="s">
        <v>1603</v>
      </c>
      <c r="AJ357" s="79" t="b">
        <v>0</v>
      </c>
      <c r="AK357" s="79">
        <v>0</v>
      </c>
      <c r="AL357" s="85" t="s">
        <v>1603</v>
      </c>
      <c r="AM357" s="79" t="s">
        <v>1634</v>
      </c>
      <c r="AN357" s="79" t="b">
        <v>0</v>
      </c>
      <c r="AO357" s="85" t="s">
        <v>1595</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378</v>
      </c>
      <c r="B358" s="64" t="s">
        <v>487</v>
      </c>
      <c r="C358" s="65" t="s">
        <v>4412</v>
      </c>
      <c r="D358" s="66">
        <v>3</v>
      </c>
      <c r="E358" s="67" t="s">
        <v>132</v>
      </c>
      <c r="F358" s="68">
        <v>35</v>
      </c>
      <c r="G358" s="65"/>
      <c r="H358" s="69"/>
      <c r="I358" s="70"/>
      <c r="J358" s="70"/>
      <c r="K358" s="34" t="s">
        <v>65</v>
      </c>
      <c r="L358" s="77">
        <v>358</v>
      </c>
      <c r="M358" s="77"/>
      <c r="N358" s="72"/>
      <c r="O358" s="79" t="s">
        <v>503</v>
      </c>
      <c r="P358" s="81">
        <v>43754.62179398148</v>
      </c>
      <c r="Q358" s="79" t="s">
        <v>605</v>
      </c>
      <c r="R358" s="79"/>
      <c r="S358" s="79"/>
      <c r="T358" s="79"/>
      <c r="U358" s="79"/>
      <c r="V358" s="82" t="s">
        <v>902</v>
      </c>
      <c r="W358" s="81">
        <v>43754.62179398148</v>
      </c>
      <c r="X358" s="82" t="s">
        <v>1159</v>
      </c>
      <c r="Y358" s="79"/>
      <c r="Z358" s="79"/>
      <c r="AA358" s="85" t="s">
        <v>1466</v>
      </c>
      <c r="AB358" s="85" t="s">
        <v>1595</v>
      </c>
      <c r="AC358" s="79" t="b">
        <v>0</v>
      </c>
      <c r="AD358" s="79">
        <v>5</v>
      </c>
      <c r="AE358" s="85" t="s">
        <v>1620</v>
      </c>
      <c r="AF358" s="79" t="b">
        <v>0</v>
      </c>
      <c r="AG358" s="79" t="s">
        <v>1625</v>
      </c>
      <c r="AH358" s="79"/>
      <c r="AI358" s="85" t="s">
        <v>1603</v>
      </c>
      <c r="AJ358" s="79" t="b">
        <v>0</v>
      </c>
      <c r="AK358" s="79">
        <v>0</v>
      </c>
      <c r="AL358" s="85" t="s">
        <v>1603</v>
      </c>
      <c r="AM358" s="79" t="s">
        <v>1634</v>
      </c>
      <c r="AN358" s="79" t="b">
        <v>0</v>
      </c>
      <c r="AO358" s="85" t="s">
        <v>1595</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378</v>
      </c>
      <c r="B359" s="64" t="s">
        <v>488</v>
      </c>
      <c r="C359" s="65" t="s">
        <v>4412</v>
      </c>
      <c r="D359" s="66">
        <v>3</v>
      </c>
      <c r="E359" s="67" t="s">
        <v>132</v>
      </c>
      <c r="F359" s="68">
        <v>35</v>
      </c>
      <c r="G359" s="65"/>
      <c r="H359" s="69"/>
      <c r="I359" s="70"/>
      <c r="J359" s="70"/>
      <c r="K359" s="34" t="s">
        <v>65</v>
      </c>
      <c r="L359" s="77">
        <v>359</v>
      </c>
      <c r="M359" s="77"/>
      <c r="N359" s="72"/>
      <c r="O359" s="79" t="s">
        <v>503</v>
      </c>
      <c r="P359" s="81">
        <v>43754.62179398148</v>
      </c>
      <c r="Q359" s="79" t="s">
        <v>605</v>
      </c>
      <c r="R359" s="79"/>
      <c r="S359" s="79"/>
      <c r="T359" s="79"/>
      <c r="U359" s="79"/>
      <c r="V359" s="82" t="s">
        <v>902</v>
      </c>
      <c r="W359" s="81">
        <v>43754.62179398148</v>
      </c>
      <c r="X359" s="82" t="s">
        <v>1159</v>
      </c>
      <c r="Y359" s="79"/>
      <c r="Z359" s="79"/>
      <c r="AA359" s="85" t="s">
        <v>1466</v>
      </c>
      <c r="AB359" s="85" t="s">
        <v>1595</v>
      </c>
      <c r="AC359" s="79" t="b">
        <v>0</v>
      </c>
      <c r="AD359" s="79">
        <v>5</v>
      </c>
      <c r="AE359" s="85" t="s">
        <v>1620</v>
      </c>
      <c r="AF359" s="79" t="b">
        <v>0</v>
      </c>
      <c r="AG359" s="79" t="s">
        <v>1625</v>
      </c>
      <c r="AH359" s="79"/>
      <c r="AI359" s="85" t="s">
        <v>1603</v>
      </c>
      <c r="AJ359" s="79" t="b">
        <v>0</v>
      </c>
      <c r="AK359" s="79">
        <v>0</v>
      </c>
      <c r="AL359" s="85" t="s">
        <v>1603</v>
      </c>
      <c r="AM359" s="79" t="s">
        <v>1634</v>
      </c>
      <c r="AN359" s="79" t="b">
        <v>0</v>
      </c>
      <c r="AO359" s="85" t="s">
        <v>1595</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378</v>
      </c>
      <c r="B360" s="64" t="s">
        <v>489</v>
      </c>
      <c r="C360" s="65" t="s">
        <v>4412</v>
      </c>
      <c r="D360" s="66">
        <v>3</v>
      </c>
      <c r="E360" s="67" t="s">
        <v>132</v>
      </c>
      <c r="F360" s="68">
        <v>35</v>
      </c>
      <c r="G360" s="65"/>
      <c r="H360" s="69"/>
      <c r="I360" s="70"/>
      <c r="J360" s="70"/>
      <c r="K360" s="34" t="s">
        <v>65</v>
      </c>
      <c r="L360" s="77">
        <v>360</v>
      </c>
      <c r="M360" s="77"/>
      <c r="N360" s="72"/>
      <c r="O360" s="79" t="s">
        <v>503</v>
      </c>
      <c r="P360" s="81">
        <v>43754.62179398148</v>
      </c>
      <c r="Q360" s="79" t="s">
        <v>605</v>
      </c>
      <c r="R360" s="79"/>
      <c r="S360" s="79"/>
      <c r="T360" s="79"/>
      <c r="U360" s="79"/>
      <c r="V360" s="82" t="s">
        <v>902</v>
      </c>
      <c r="W360" s="81">
        <v>43754.62179398148</v>
      </c>
      <c r="X360" s="82" t="s">
        <v>1159</v>
      </c>
      <c r="Y360" s="79"/>
      <c r="Z360" s="79"/>
      <c r="AA360" s="85" t="s">
        <v>1466</v>
      </c>
      <c r="AB360" s="85" t="s">
        <v>1595</v>
      </c>
      <c r="AC360" s="79" t="b">
        <v>0</v>
      </c>
      <c r="AD360" s="79">
        <v>5</v>
      </c>
      <c r="AE360" s="85" t="s">
        <v>1620</v>
      </c>
      <c r="AF360" s="79" t="b">
        <v>0</v>
      </c>
      <c r="AG360" s="79" t="s">
        <v>1625</v>
      </c>
      <c r="AH360" s="79"/>
      <c r="AI360" s="85" t="s">
        <v>1603</v>
      </c>
      <c r="AJ360" s="79" t="b">
        <v>0</v>
      </c>
      <c r="AK360" s="79">
        <v>0</v>
      </c>
      <c r="AL360" s="85" t="s">
        <v>1603</v>
      </c>
      <c r="AM360" s="79" t="s">
        <v>1634</v>
      </c>
      <c r="AN360" s="79" t="b">
        <v>0</v>
      </c>
      <c r="AO360" s="85" t="s">
        <v>1595</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378</v>
      </c>
      <c r="B361" s="64" t="s">
        <v>490</v>
      </c>
      <c r="C361" s="65" t="s">
        <v>4412</v>
      </c>
      <c r="D361" s="66">
        <v>3</v>
      </c>
      <c r="E361" s="67" t="s">
        <v>132</v>
      </c>
      <c r="F361" s="68">
        <v>35</v>
      </c>
      <c r="G361" s="65"/>
      <c r="H361" s="69"/>
      <c r="I361" s="70"/>
      <c r="J361" s="70"/>
      <c r="K361" s="34" t="s">
        <v>65</v>
      </c>
      <c r="L361" s="77">
        <v>361</v>
      </c>
      <c r="M361" s="77"/>
      <c r="N361" s="72"/>
      <c r="O361" s="79" t="s">
        <v>504</v>
      </c>
      <c r="P361" s="81">
        <v>43754.62179398148</v>
      </c>
      <c r="Q361" s="79" t="s">
        <v>605</v>
      </c>
      <c r="R361" s="79"/>
      <c r="S361" s="79"/>
      <c r="T361" s="79"/>
      <c r="U361" s="79"/>
      <c r="V361" s="82" t="s">
        <v>902</v>
      </c>
      <c r="W361" s="81">
        <v>43754.62179398148</v>
      </c>
      <c r="X361" s="82" t="s">
        <v>1159</v>
      </c>
      <c r="Y361" s="79"/>
      <c r="Z361" s="79"/>
      <c r="AA361" s="85" t="s">
        <v>1466</v>
      </c>
      <c r="AB361" s="85" t="s">
        <v>1595</v>
      </c>
      <c r="AC361" s="79" t="b">
        <v>0</v>
      </c>
      <c r="AD361" s="79">
        <v>5</v>
      </c>
      <c r="AE361" s="85" t="s">
        <v>1620</v>
      </c>
      <c r="AF361" s="79" t="b">
        <v>0</v>
      </c>
      <c r="AG361" s="79" t="s">
        <v>1625</v>
      </c>
      <c r="AH361" s="79"/>
      <c r="AI361" s="85" t="s">
        <v>1603</v>
      </c>
      <c r="AJ361" s="79" t="b">
        <v>0</v>
      </c>
      <c r="AK361" s="79">
        <v>0</v>
      </c>
      <c r="AL361" s="85" t="s">
        <v>1603</v>
      </c>
      <c r="AM361" s="79" t="s">
        <v>1634</v>
      </c>
      <c r="AN361" s="79" t="b">
        <v>0</v>
      </c>
      <c r="AO361" s="85" t="s">
        <v>1595</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3</v>
      </c>
      <c r="BC361" s="78" t="str">
        <f>REPLACE(INDEX(GroupVertices[Group],MATCH(Edges[[#This Row],[Vertex 2]],GroupVertices[Vertex],0)),1,1,"")</f>
        <v>3</v>
      </c>
      <c r="BD361" s="48">
        <v>1</v>
      </c>
      <c r="BE361" s="49">
        <v>5.882352941176471</v>
      </c>
      <c r="BF361" s="48">
        <v>1</v>
      </c>
      <c r="BG361" s="49">
        <v>5.882352941176471</v>
      </c>
      <c r="BH361" s="48">
        <v>0</v>
      </c>
      <c r="BI361" s="49">
        <v>0</v>
      </c>
      <c r="BJ361" s="48">
        <v>15</v>
      </c>
      <c r="BK361" s="49">
        <v>88.23529411764706</v>
      </c>
      <c r="BL361" s="48">
        <v>17</v>
      </c>
    </row>
    <row r="362" spans="1:64" ht="15">
      <c r="A362" s="64" t="s">
        <v>378</v>
      </c>
      <c r="B362" s="64" t="s">
        <v>393</v>
      </c>
      <c r="C362" s="65" t="s">
        <v>4412</v>
      </c>
      <c r="D362" s="66">
        <v>3</v>
      </c>
      <c r="E362" s="67" t="s">
        <v>132</v>
      </c>
      <c r="F362" s="68">
        <v>35</v>
      </c>
      <c r="G362" s="65"/>
      <c r="H362" s="69"/>
      <c r="I362" s="70"/>
      <c r="J362" s="70"/>
      <c r="K362" s="34" t="s">
        <v>65</v>
      </c>
      <c r="L362" s="77">
        <v>362</v>
      </c>
      <c r="M362" s="77"/>
      <c r="N362" s="72"/>
      <c r="O362" s="79" t="s">
        <v>503</v>
      </c>
      <c r="P362" s="81">
        <v>43733.95408564815</v>
      </c>
      <c r="Q362" s="79" t="s">
        <v>606</v>
      </c>
      <c r="R362" s="79"/>
      <c r="S362" s="79"/>
      <c r="T362" s="79" t="s">
        <v>722</v>
      </c>
      <c r="U362" s="79"/>
      <c r="V362" s="82" t="s">
        <v>902</v>
      </c>
      <c r="W362" s="81">
        <v>43733.95408564815</v>
      </c>
      <c r="X362" s="82" t="s">
        <v>1160</v>
      </c>
      <c r="Y362" s="79"/>
      <c r="Z362" s="79"/>
      <c r="AA362" s="85" t="s">
        <v>1467</v>
      </c>
      <c r="AB362" s="79"/>
      <c r="AC362" s="79" t="b">
        <v>0</v>
      </c>
      <c r="AD362" s="79">
        <v>0</v>
      </c>
      <c r="AE362" s="85" t="s">
        <v>1603</v>
      </c>
      <c r="AF362" s="79" t="b">
        <v>0</v>
      </c>
      <c r="AG362" s="79" t="s">
        <v>1625</v>
      </c>
      <c r="AH362" s="79"/>
      <c r="AI362" s="85" t="s">
        <v>1603</v>
      </c>
      <c r="AJ362" s="79" t="b">
        <v>0</v>
      </c>
      <c r="AK362" s="79">
        <v>0</v>
      </c>
      <c r="AL362" s="85" t="s">
        <v>1496</v>
      </c>
      <c r="AM362" s="79" t="s">
        <v>1635</v>
      </c>
      <c r="AN362" s="79" t="b">
        <v>0</v>
      </c>
      <c r="AO362" s="85" t="s">
        <v>1496</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v>0</v>
      </c>
      <c r="BE362" s="49">
        <v>0</v>
      </c>
      <c r="BF362" s="48">
        <v>0</v>
      </c>
      <c r="BG362" s="49">
        <v>0</v>
      </c>
      <c r="BH362" s="48">
        <v>0</v>
      </c>
      <c r="BI362" s="49">
        <v>0</v>
      </c>
      <c r="BJ362" s="48">
        <v>19</v>
      </c>
      <c r="BK362" s="49">
        <v>100</v>
      </c>
      <c r="BL362" s="48">
        <v>19</v>
      </c>
    </row>
    <row r="363" spans="1:64" ht="15">
      <c r="A363" s="64" t="s">
        <v>378</v>
      </c>
      <c r="B363" s="64" t="s">
        <v>349</v>
      </c>
      <c r="C363" s="65" t="s">
        <v>4414</v>
      </c>
      <c r="D363" s="66">
        <v>7.666666666666667</v>
      </c>
      <c r="E363" s="67" t="s">
        <v>136</v>
      </c>
      <c r="F363" s="68">
        <v>19.666666666666664</v>
      </c>
      <c r="G363" s="65"/>
      <c r="H363" s="69"/>
      <c r="I363" s="70"/>
      <c r="J363" s="70"/>
      <c r="K363" s="34" t="s">
        <v>65</v>
      </c>
      <c r="L363" s="77">
        <v>363</v>
      </c>
      <c r="M363" s="77"/>
      <c r="N363" s="72"/>
      <c r="O363" s="79" t="s">
        <v>503</v>
      </c>
      <c r="P363" s="81">
        <v>43733.95408564815</v>
      </c>
      <c r="Q363" s="79" t="s">
        <v>606</v>
      </c>
      <c r="R363" s="79"/>
      <c r="S363" s="79"/>
      <c r="T363" s="79" t="s">
        <v>722</v>
      </c>
      <c r="U363" s="79"/>
      <c r="V363" s="82" t="s">
        <v>902</v>
      </c>
      <c r="W363" s="81">
        <v>43733.95408564815</v>
      </c>
      <c r="X363" s="82" t="s">
        <v>1160</v>
      </c>
      <c r="Y363" s="79"/>
      <c r="Z363" s="79"/>
      <c r="AA363" s="85" t="s">
        <v>1467</v>
      </c>
      <c r="AB363" s="79"/>
      <c r="AC363" s="79" t="b">
        <v>0</v>
      </c>
      <c r="AD363" s="79">
        <v>0</v>
      </c>
      <c r="AE363" s="85" t="s">
        <v>1603</v>
      </c>
      <c r="AF363" s="79" t="b">
        <v>0</v>
      </c>
      <c r="AG363" s="79" t="s">
        <v>1625</v>
      </c>
      <c r="AH363" s="79"/>
      <c r="AI363" s="85" t="s">
        <v>1603</v>
      </c>
      <c r="AJ363" s="79" t="b">
        <v>0</v>
      </c>
      <c r="AK363" s="79">
        <v>0</v>
      </c>
      <c r="AL363" s="85" t="s">
        <v>1496</v>
      </c>
      <c r="AM363" s="79" t="s">
        <v>1635</v>
      </c>
      <c r="AN363" s="79" t="b">
        <v>0</v>
      </c>
      <c r="AO363" s="85" t="s">
        <v>1496</v>
      </c>
      <c r="AP363" s="79" t="s">
        <v>176</v>
      </c>
      <c r="AQ363" s="79">
        <v>0</v>
      </c>
      <c r="AR363" s="79">
        <v>0</v>
      </c>
      <c r="AS363" s="79"/>
      <c r="AT363" s="79"/>
      <c r="AU363" s="79"/>
      <c r="AV363" s="79"/>
      <c r="AW363" s="79"/>
      <c r="AX363" s="79"/>
      <c r="AY363" s="79"/>
      <c r="AZ363" s="79"/>
      <c r="BA363">
        <v>3</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378</v>
      </c>
      <c r="B364" s="64" t="s">
        <v>449</v>
      </c>
      <c r="C364" s="65" t="s">
        <v>4414</v>
      </c>
      <c r="D364" s="66">
        <v>7.666666666666667</v>
      </c>
      <c r="E364" s="67" t="s">
        <v>136</v>
      </c>
      <c r="F364" s="68">
        <v>19.666666666666664</v>
      </c>
      <c r="G364" s="65"/>
      <c r="H364" s="69"/>
      <c r="I364" s="70"/>
      <c r="J364" s="70"/>
      <c r="K364" s="34" t="s">
        <v>65</v>
      </c>
      <c r="L364" s="77">
        <v>364</v>
      </c>
      <c r="M364" s="77"/>
      <c r="N364" s="72"/>
      <c r="O364" s="79" t="s">
        <v>503</v>
      </c>
      <c r="P364" s="81">
        <v>43733.95408564815</v>
      </c>
      <c r="Q364" s="79" t="s">
        <v>606</v>
      </c>
      <c r="R364" s="79"/>
      <c r="S364" s="79"/>
      <c r="T364" s="79" t="s">
        <v>722</v>
      </c>
      <c r="U364" s="79"/>
      <c r="V364" s="82" t="s">
        <v>902</v>
      </c>
      <c r="W364" s="81">
        <v>43733.95408564815</v>
      </c>
      <c r="X364" s="82" t="s">
        <v>1160</v>
      </c>
      <c r="Y364" s="79"/>
      <c r="Z364" s="79"/>
      <c r="AA364" s="85" t="s">
        <v>1467</v>
      </c>
      <c r="AB364" s="79"/>
      <c r="AC364" s="79" t="b">
        <v>0</v>
      </c>
      <c r="AD364" s="79">
        <v>0</v>
      </c>
      <c r="AE364" s="85" t="s">
        <v>1603</v>
      </c>
      <c r="AF364" s="79" t="b">
        <v>0</v>
      </c>
      <c r="AG364" s="79" t="s">
        <v>1625</v>
      </c>
      <c r="AH364" s="79"/>
      <c r="AI364" s="85" t="s">
        <v>1603</v>
      </c>
      <c r="AJ364" s="79" t="b">
        <v>0</v>
      </c>
      <c r="AK364" s="79">
        <v>0</v>
      </c>
      <c r="AL364" s="85" t="s">
        <v>1496</v>
      </c>
      <c r="AM364" s="79" t="s">
        <v>1635</v>
      </c>
      <c r="AN364" s="79" t="b">
        <v>0</v>
      </c>
      <c r="AO364" s="85" t="s">
        <v>1496</v>
      </c>
      <c r="AP364" s="79" t="s">
        <v>176</v>
      </c>
      <c r="AQ364" s="79">
        <v>0</v>
      </c>
      <c r="AR364" s="79">
        <v>0</v>
      </c>
      <c r="AS364" s="79"/>
      <c r="AT364" s="79"/>
      <c r="AU364" s="79"/>
      <c r="AV364" s="79"/>
      <c r="AW364" s="79"/>
      <c r="AX364" s="79"/>
      <c r="AY364" s="79"/>
      <c r="AZ364" s="79"/>
      <c r="BA364">
        <v>3</v>
      </c>
      <c r="BB364" s="78" t="str">
        <f>REPLACE(INDEX(GroupVertices[Group],MATCH(Edges[[#This Row],[Vertex 1]],GroupVertices[Vertex],0)),1,1,"")</f>
        <v>3</v>
      </c>
      <c r="BC364" s="78" t="str">
        <f>REPLACE(INDEX(GroupVertices[Group],MATCH(Edges[[#This Row],[Vertex 2]],GroupVertices[Vertex],0)),1,1,"")</f>
        <v>4</v>
      </c>
      <c r="BD364" s="48"/>
      <c r="BE364" s="49"/>
      <c r="BF364" s="48"/>
      <c r="BG364" s="49"/>
      <c r="BH364" s="48"/>
      <c r="BI364" s="49"/>
      <c r="BJ364" s="48"/>
      <c r="BK364" s="49"/>
      <c r="BL364" s="48"/>
    </row>
    <row r="365" spans="1:64" ht="15">
      <c r="A365" s="64" t="s">
        <v>378</v>
      </c>
      <c r="B365" s="64" t="s">
        <v>340</v>
      </c>
      <c r="C365" s="65" t="s">
        <v>4411</v>
      </c>
      <c r="D365" s="66">
        <v>5.333333333333334</v>
      </c>
      <c r="E365" s="67" t="s">
        <v>136</v>
      </c>
      <c r="F365" s="68">
        <v>27.333333333333332</v>
      </c>
      <c r="G365" s="65"/>
      <c r="H365" s="69"/>
      <c r="I365" s="70"/>
      <c r="J365" s="70"/>
      <c r="K365" s="34" t="s">
        <v>65</v>
      </c>
      <c r="L365" s="77">
        <v>365</v>
      </c>
      <c r="M365" s="77"/>
      <c r="N365" s="72"/>
      <c r="O365" s="79" t="s">
        <v>503</v>
      </c>
      <c r="P365" s="81">
        <v>43733.95408564815</v>
      </c>
      <c r="Q365" s="79" t="s">
        <v>606</v>
      </c>
      <c r="R365" s="79"/>
      <c r="S365" s="79"/>
      <c r="T365" s="79" t="s">
        <v>722</v>
      </c>
      <c r="U365" s="79"/>
      <c r="V365" s="82" t="s">
        <v>902</v>
      </c>
      <c r="W365" s="81">
        <v>43733.95408564815</v>
      </c>
      <c r="X365" s="82" t="s">
        <v>1160</v>
      </c>
      <c r="Y365" s="79"/>
      <c r="Z365" s="79"/>
      <c r="AA365" s="85" t="s">
        <v>1467</v>
      </c>
      <c r="AB365" s="79"/>
      <c r="AC365" s="79" t="b">
        <v>0</v>
      </c>
      <c r="AD365" s="79">
        <v>0</v>
      </c>
      <c r="AE365" s="85" t="s">
        <v>1603</v>
      </c>
      <c r="AF365" s="79" t="b">
        <v>0</v>
      </c>
      <c r="AG365" s="79" t="s">
        <v>1625</v>
      </c>
      <c r="AH365" s="79"/>
      <c r="AI365" s="85" t="s">
        <v>1603</v>
      </c>
      <c r="AJ365" s="79" t="b">
        <v>0</v>
      </c>
      <c r="AK365" s="79">
        <v>0</v>
      </c>
      <c r="AL365" s="85" t="s">
        <v>1496</v>
      </c>
      <c r="AM365" s="79" t="s">
        <v>1635</v>
      </c>
      <c r="AN365" s="79" t="b">
        <v>0</v>
      </c>
      <c r="AO365" s="85" t="s">
        <v>1496</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378</v>
      </c>
      <c r="B366" s="64" t="s">
        <v>449</v>
      </c>
      <c r="C366" s="65" t="s">
        <v>4414</v>
      </c>
      <c r="D366" s="66">
        <v>7.666666666666667</v>
      </c>
      <c r="E366" s="67" t="s">
        <v>136</v>
      </c>
      <c r="F366" s="68">
        <v>19.666666666666664</v>
      </c>
      <c r="G366" s="65"/>
      <c r="H366" s="69"/>
      <c r="I366" s="70"/>
      <c r="J366" s="70"/>
      <c r="K366" s="34" t="s">
        <v>65</v>
      </c>
      <c r="L366" s="77">
        <v>366</v>
      </c>
      <c r="M366" s="77"/>
      <c r="N366" s="72"/>
      <c r="O366" s="79" t="s">
        <v>503</v>
      </c>
      <c r="P366" s="81">
        <v>43742.061377314814</v>
      </c>
      <c r="Q366" s="79" t="s">
        <v>589</v>
      </c>
      <c r="R366" s="79"/>
      <c r="S366" s="79"/>
      <c r="T366" s="79"/>
      <c r="U366" s="79"/>
      <c r="V366" s="82" t="s">
        <v>902</v>
      </c>
      <c r="W366" s="81">
        <v>43742.061377314814</v>
      </c>
      <c r="X366" s="82" t="s">
        <v>1158</v>
      </c>
      <c r="Y366" s="79"/>
      <c r="Z366" s="79"/>
      <c r="AA366" s="85" t="s">
        <v>1465</v>
      </c>
      <c r="AB366" s="79"/>
      <c r="AC366" s="79" t="b">
        <v>0</v>
      </c>
      <c r="AD366" s="79">
        <v>0</v>
      </c>
      <c r="AE366" s="85" t="s">
        <v>1603</v>
      </c>
      <c r="AF366" s="79" t="b">
        <v>0</v>
      </c>
      <c r="AG366" s="79" t="s">
        <v>1625</v>
      </c>
      <c r="AH366" s="79"/>
      <c r="AI366" s="85" t="s">
        <v>1603</v>
      </c>
      <c r="AJ366" s="79" t="b">
        <v>0</v>
      </c>
      <c r="AK366" s="79">
        <v>1</v>
      </c>
      <c r="AL366" s="85" t="s">
        <v>1438</v>
      </c>
      <c r="AM366" s="79" t="s">
        <v>1634</v>
      </c>
      <c r="AN366" s="79" t="b">
        <v>0</v>
      </c>
      <c r="AO366" s="85" t="s">
        <v>1438</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3</v>
      </c>
      <c r="BC366" s="78" t="str">
        <f>REPLACE(INDEX(GroupVertices[Group],MATCH(Edges[[#This Row],[Vertex 2]],GroupVertices[Vertex],0)),1,1,"")</f>
        <v>4</v>
      </c>
      <c r="BD366" s="48"/>
      <c r="BE366" s="49"/>
      <c r="BF366" s="48"/>
      <c r="BG366" s="49"/>
      <c r="BH366" s="48"/>
      <c r="BI366" s="49"/>
      <c r="BJ366" s="48"/>
      <c r="BK366" s="49"/>
      <c r="BL366" s="48"/>
    </row>
    <row r="367" spans="1:64" ht="15">
      <c r="A367" s="64" t="s">
        <v>378</v>
      </c>
      <c r="B367" s="64" t="s">
        <v>349</v>
      </c>
      <c r="C367" s="65" t="s">
        <v>4414</v>
      </c>
      <c r="D367" s="66">
        <v>7.666666666666667</v>
      </c>
      <c r="E367" s="67" t="s">
        <v>136</v>
      </c>
      <c r="F367" s="68">
        <v>19.666666666666664</v>
      </c>
      <c r="G367" s="65"/>
      <c r="H367" s="69"/>
      <c r="I367" s="70"/>
      <c r="J367" s="70"/>
      <c r="K367" s="34" t="s">
        <v>65</v>
      </c>
      <c r="L367" s="77">
        <v>367</v>
      </c>
      <c r="M367" s="77"/>
      <c r="N367" s="72"/>
      <c r="O367" s="79" t="s">
        <v>503</v>
      </c>
      <c r="P367" s="81">
        <v>43742.061377314814</v>
      </c>
      <c r="Q367" s="79" t="s">
        <v>589</v>
      </c>
      <c r="R367" s="79"/>
      <c r="S367" s="79"/>
      <c r="T367" s="79"/>
      <c r="U367" s="79"/>
      <c r="V367" s="82" t="s">
        <v>902</v>
      </c>
      <c r="W367" s="81">
        <v>43742.061377314814</v>
      </c>
      <c r="X367" s="82" t="s">
        <v>1158</v>
      </c>
      <c r="Y367" s="79"/>
      <c r="Z367" s="79"/>
      <c r="AA367" s="85" t="s">
        <v>1465</v>
      </c>
      <c r="AB367" s="79"/>
      <c r="AC367" s="79" t="b">
        <v>0</v>
      </c>
      <c r="AD367" s="79">
        <v>0</v>
      </c>
      <c r="AE367" s="85" t="s">
        <v>1603</v>
      </c>
      <c r="AF367" s="79" t="b">
        <v>0</v>
      </c>
      <c r="AG367" s="79" t="s">
        <v>1625</v>
      </c>
      <c r="AH367" s="79"/>
      <c r="AI367" s="85" t="s">
        <v>1603</v>
      </c>
      <c r="AJ367" s="79" t="b">
        <v>0</v>
      </c>
      <c r="AK367" s="79">
        <v>1</v>
      </c>
      <c r="AL367" s="85" t="s">
        <v>1438</v>
      </c>
      <c r="AM367" s="79" t="s">
        <v>1634</v>
      </c>
      <c r="AN367" s="79" t="b">
        <v>0</v>
      </c>
      <c r="AO367" s="85" t="s">
        <v>1438</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3</v>
      </c>
      <c r="BC367" s="78" t="str">
        <f>REPLACE(INDEX(GroupVertices[Group],MATCH(Edges[[#This Row],[Vertex 2]],GroupVertices[Vertex],0)),1,1,"")</f>
        <v>3</v>
      </c>
      <c r="BD367" s="48">
        <v>1</v>
      </c>
      <c r="BE367" s="49">
        <v>5.882352941176471</v>
      </c>
      <c r="BF367" s="48">
        <v>0</v>
      </c>
      <c r="BG367" s="49">
        <v>0</v>
      </c>
      <c r="BH367" s="48">
        <v>0</v>
      </c>
      <c r="BI367" s="49">
        <v>0</v>
      </c>
      <c r="BJ367" s="48">
        <v>16</v>
      </c>
      <c r="BK367" s="49">
        <v>94.11764705882354</v>
      </c>
      <c r="BL367" s="48">
        <v>17</v>
      </c>
    </row>
    <row r="368" spans="1:64" ht="15">
      <c r="A368" s="64" t="s">
        <v>378</v>
      </c>
      <c r="B368" s="64" t="s">
        <v>349</v>
      </c>
      <c r="C368" s="65" t="s">
        <v>4414</v>
      </c>
      <c r="D368" s="66">
        <v>7.666666666666667</v>
      </c>
      <c r="E368" s="67" t="s">
        <v>136</v>
      </c>
      <c r="F368" s="68">
        <v>19.666666666666664</v>
      </c>
      <c r="G368" s="65"/>
      <c r="H368" s="69"/>
      <c r="I368" s="70"/>
      <c r="J368" s="70"/>
      <c r="K368" s="34" t="s">
        <v>65</v>
      </c>
      <c r="L368" s="77">
        <v>368</v>
      </c>
      <c r="M368" s="77"/>
      <c r="N368" s="72"/>
      <c r="O368" s="79" t="s">
        <v>503</v>
      </c>
      <c r="P368" s="81">
        <v>43754.62179398148</v>
      </c>
      <c r="Q368" s="79" t="s">
        <v>605</v>
      </c>
      <c r="R368" s="79"/>
      <c r="S368" s="79"/>
      <c r="T368" s="79"/>
      <c r="U368" s="79"/>
      <c r="V368" s="82" t="s">
        <v>902</v>
      </c>
      <c r="W368" s="81">
        <v>43754.62179398148</v>
      </c>
      <c r="X368" s="82" t="s">
        <v>1159</v>
      </c>
      <c r="Y368" s="79"/>
      <c r="Z368" s="79"/>
      <c r="AA368" s="85" t="s">
        <v>1466</v>
      </c>
      <c r="AB368" s="85" t="s">
        <v>1595</v>
      </c>
      <c r="AC368" s="79" t="b">
        <v>0</v>
      </c>
      <c r="AD368" s="79">
        <v>5</v>
      </c>
      <c r="AE368" s="85" t="s">
        <v>1620</v>
      </c>
      <c r="AF368" s="79" t="b">
        <v>0</v>
      </c>
      <c r="AG368" s="79" t="s">
        <v>1625</v>
      </c>
      <c r="AH368" s="79"/>
      <c r="AI368" s="85" t="s">
        <v>1603</v>
      </c>
      <c r="AJ368" s="79" t="b">
        <v>0</v>
      </c>
      <c r="AK368" s="79">
        <v>0</v>
      </c>
      <c r="AL368" s="85" t="s">
        <v>1603</v>
      </c>
      <c r="AM368" s="79" t="s">
        <v>1634</v>
      </c>
      <c r="AN368" s="79" t="b">
        <v>0</v>
      </c>
      <c r="AO368" s="85" t="s">
        <v>1595</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3</v>
      </c>
      <c r="BC368" s="78" t="str">
        <f>REPLACE(INDEX(GroupVertices[Group],MATCH(Edges[[#This Row],[Vertex 2]],GroupVertices[Vertex],0)),1,1,"")</f>
        <v>3</v>
      </c>
      <c r="BD368" s="48"/>
      <c r="BE368" s="49"/>
      <c r="BF368" s="48"/>
      <c r="BG368" s="49"/>
      <c r="BH368" s="48"/>
      <c r="BI368" s="49"/>
      <c r="BJ368" s="48"/>
      <c r="BK368" s="49"/>
      <c r="BL368" s="48"/>
    </row>
    <row r="369" spans="1:64" ht="15">
      <c r="A369" s="64" t="s">
        <v>378</v>
      </c>
      <c r="B369" s="64" t="s">
        <v>449</v>
      </c>
      <c r="C369" s="65" t="s">
        <v>4414</v>
      </c>
      <c r="D369" s="66">
        <v>7.666666666666667</v>
      </c>
      <c r="E369" s="67" t="s">
        <v>136</v>
      </c>
      <c r="F369" s="68">
        <v>19.666666666666664</v>
      </c>
      <c r="G369" s="65"/>
      <c r="H369" s="69"/>
      <c r="I369" s="70"/>
      <c r="J369" s="70"/>
      <c r="K369" s="34" t="s">
        <v>65</v>
      </c>
      <c r="L369" s="77">
        <v>369</v>
      </c>
      <c r="M369" s="77"/>
      <c r="N369" s="72"/>
      <c r="O369" s="79" t="s">
        <v>503</v>
      </c>
      <c r="P369" s="81">
        <v>43754.62179398148</v>
      </c>
      <c r="Q369" s="79" t="s">
        <v>605</v>
      </c>
      <c r="R369" s="79"/>
      <c r="S369" s="79"/>
      <c r="T369" s="79"/>
      <c r="U369" s="79"/>
      <c r="V369" s="82" t="s">
        <v>902</v>
      </c>
      <c r="W369" s="81">
        <v>43754.62179398148</v>
      </c>
      <c r="X369" s="82" t="s">
        <v>1159</v>
      </c>
      <c r="Y369" s="79"/>
      <c r="Z369" s="79"/>
      <c r="AA369" s="85" t="s">
        <v>1466</v>
      </c>
      <c r="AB369" s="85" t="s">
        <v>1595</v>
      </c>
      <c r="AC369" s="79" t="b">
        <v>0</v>
      </c>
      <c r="AD369" s="79">
        <v>5</v>
      </c>
      <c r="AE369" s="85" t="s">
        <v>1620</v>
      </c>
      <c r="AF369" s="79" t="b">
        <v>0</v>
      </c>
      <c r="AG369" s="79" t="s">
        <v>1625</v>
      </c>
      <c r="AH369" s="79"/>
      <c r="AI369" s="85" t="s">
        <v>1603</v>
      </c>
      <c r="AJ369" s="79" t="b">
        <v>0</v>
      </c>
      <c r="AK369" s="79">
        <v>0</v>
      </c>
      <c r="AL369" s="85" t="s">
        <v>1603</v>
      </c>
      <c r="AM369" s="79" t="s">
        <v>1634</v>
      </c>
      <c r="AN369" s="79" t="b">
        <v>0</v>
      </c>
      <c r="AO369" s="85" t="s">
        <v>1595</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3</v>
      </c>
      <c r="BC369" s="78" t="str">
        <f>REPLACE(INDEX(GroupVertices[Group],MATCH(Edges[[#This Row],[Vertex 2]],GroupVertices[Vertex],0)),1,1,"")</f>
        <v>4</v>
      </c>
      <c r="BD369" s="48"/>
      <c r="BE369" s="49"/>
      <c r="BF369" s="48"/>
      <c r="BG369" s="49"/>
      <c r="BH369" s="48"/>
      <c r="BI369" s="49"/>
      <c r="BJ369" s="48"/>
      <c r="BK369" s="49"/>
      <c r="BL369" s="48"/>
    </row>
    <row r="370" spans="1:64" ht="15">
      <c r="A370" s="64" t="s">
        <v>378</v>
      </c>
      <c r="B370" s="64" t="s">
        <v>340</v>
      </c>
      <c r="C370" s="65" t="s">
        <v>4411</v>
      </c>
      <c r="D370" s="66">
        <v>5.333333333333334</v>
      </c>
      <c r="E370" s="67" t="s">
        <v>136</v>
      </c>
      <c r="F370" s="68">
        <v>27.333333333333332</v>
      </c>
      <c r="G370" s="65"/>
      <c r="H370" s="69"/>
      <c r="I370" s="70"/>
      <c r="J370" s="70"/>
      <c r="K370" s="34" t="s">
        <v>65</v>
      </c>
      <c r="L370" s="77">
        <v>370</v>
      </c>
      <c r="M370" s="77"/>
      <c r="N370" s="72"/>
      <c r="O370" s="79" t="s">
        <v>503</v>
      </c>
      <c r="P370" s="81">
        <v>43754.62179398148</v>
      </c>
      <c r="Q370" s="79" t="s">
        <v>605</v>
      </c>
      <c r="R370" s="79"/>
      <c r="S370" s="79"/>
      <c r="T370" s="79"/>
      <c r="U370" s="79"/>
      <c r="V370" s="82" t="s">
        <v>902</v>
      </c>
      <c r="W370" s="81">
        <v>43754.62179398148</v>
      </c>
      <c r="X370" s="82" t="s">
        <v>1159</v>
      </c>
      <c r="Y370" s="79"/>
      <c r="Z370" s="79"/>
      <c r="AA370" s="85" t="s">
        <v>1466</v>
      </c>
      <c r="AB370" s="85" t="s">
        <v>1595</v>
      </c>
      <c r="AC370" s="79" t="b">
        <v>0</v>
      </c>
      <c r="AD370" s="79">
        <v>5</v>
      </c>
      <c r="AE370" s="85" t="s">
        <v>1620</v>
      </c>
      <c r="AF370" s="79" t="b">
        <v>0</v>
      </c>
      <c r="AG370" s="79" t="s">
        <v>1625</v>
      </c>
      <c r="AH370" s="79"/>
      <c r="AI370" s="85" t="s">
        <v>1603</v>
      </c>
      <c r="AJ370" s="79" t="b">
        <v>0</v>
      </c>
      <c r="AK370" s="79">
        <v>0</v>
      </c>
      <c r="AL370" s="85" t="s">
        <v>1603</v>
      </c>
      <c r="AM370" s="79" t="s">
        <v>1634</v>
      </c>
      <c r="AN370" s="79" t="b">
        <v>0</v>
      </c>
      <c r="AO370" s="85" t="s">
        <v>1595</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379</v>
      </c>
      <c r="B371" s="64" t="s">
        <v>444</v>
      </c>
      <c r="C371" s="65" t="s">
        <v>4412</v>
      </c>
      <c r="D371" s="66">
        <v>3</v>
      </c>
      <c r="E371" s="67" t="s">
        <v>132</v>
      </c>
      <c r="F371" s="68">
        <v>35</v>
      </c>
      <c r="G371" s="65"/>
      <c r="H371" s="69"/>
      <c r="I371" s="70"/>
      <c r="J371" s="70"/>
      <c r="K371" s="34" t="s">
        <v>65</v>
      </c>
      <c r="L371" s="77">
        <v>371</v>
      </c>
      <c r="M371" s="77"/>
      <c r="N371" s="72"/>
      <c r="O371" s="79" t="s">
        <v>503</v>
      </c>
      <c r="P371" s="81">
        <v>43755.611597222225</v>
      </c>
      <c r="Q371" s="79" t="s">
        <v>534</v>
      </c>
      <c r="R371" s="79"/>
      <c r="S371" s="79"/>
      <c r="T371" s="79"/>
      <c r="U371" s="79"/>
      <c r="V371" s="82" t="s">
        <v>903</v>
      </c>
      <c r="W371" s="81">
        <v>43755.611597222225</v>
      </c>
      <c r="X371" s="82" t="s">
        <v>1161</v>
      </c>
      <c r="Y371" s="79"/>
      <c r="Z371" s="79"/>
      <c r="AA371" s="85" t="s">
        <v>1468</v>
      </c>
      <c r="AB371" s="79"/>
      <c r="AC371" s="79" t="b">
        <v>0</v>
      </c>
      <c r="AD371" s="79">
        <v>0</v>
      </c>
      <c r="AE371" s="85" t="s">
        <v>1603</v>
      </c>
      <c r="AF371" s="79" t="b">
        <v>0</v>
      </c>
      <c r="AG371" s="79" t="s">
        <v>1625</v>
      </c>
      <c r="AH371" s="79"/>
      <c r="AI371" s="85" t="s">
        <v>1603</v>
      </c>
      <c r="AJ371" s="79" t="b">
        <v>0</v>
      </c>
      <c r="AK371" s="79">
        <v>103</v>
      </c>
      <c r="AL371" s="85" t="s">
        <v>1572</v>
      </c>
      <c r="AM371" s="79" t="s">
        <v>1635</v>
      </c>
      <c r="AN371" s="79" t="b">
        <v>0</v>
      </c>
      <c r="AO371" s="85" t="s">
        <v>1572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4</v>
      </c>
      <c r="BF371" s="48">
        <v>1</v>
      </c>
      <c r="BG371" s="49">
        <v>4</v>
      </c>
      <c r="BH371" s="48">
        <v>0</v>
      </c>
      <c r="BI371" s="49">
        <v>0</v>
      </c>
      <c r="BJ371" s="48">
        <v>23</v>
      </c>
      <c r="BK371" s="49">
        <v>92</v>
      </c>
      <c r="BL371" s="48">
        <v>25</v>
      </c>
    </row>
    <row r="372" spans="1:64" ht="15">
      <c r="A372" s="64" t="s">
        <v>380</v>
      </c>
      <c r="B372" s="64" t="s">
        <v>449</v>
      </c>
      <c r="C372" s="65" t="s">
        <v>4412</v>
      </c>
      <c r="D372" s="66">
        <v>3</v>
      </c>
      <c r="E372" s="67" t="s">
        <v>132</v>
      </c>
      <c r="F372" s="68">
        <v>35</v>
      </c>
      <c r="G372" s="65"/>
      <c r="H372" s="69"/>
      <c r="I372" s="70"/>
      <c r="J372" s="70"/>
      <c r="K372" s="34" t="s">
        <v>65</v>
      </c>
      <c r="L372" s="77">
        <v>372</v>
      </c>
      <c r="M372" s="77"/>
      <c r="N372" s="72"/>
      <c r="O372" s="79" t="s">
        <v>503</v>
      </c>
      <c r="P372" s="81">
        <v>43755.75960648148</v>
      </c>
      <c r="Q372" s="79" t="s">
        <v>607</v>
      </c>
      <c r="R372" s="79"/>
      <c r="S372" s="79"/>
      <c r="T372" s="79"/>
      <c r="U372" s="79"/>
      <c r="V372" s="82" t="s">
        <v>763</v>
      </c>
      <c r="W372" s="81">
        <v>43755.75960648148</v>
      </c>
      <c r="X372" s="82" t="s">
        <v>1162</v>
      </c>
      <c r="Y372" s="79"/>
      <c r="Z372" s="79"/>
      <c r="AA372" s="85" t="s">
        <v>1469</v>
      </c>
      <c r="AB372" s="79"/>
      <c r="AC372" s="79" t="b">
        <v>0</v>
      </c>
      <c r="AD372" s="79">
        <v>0</v>
      </c>
      <c r="AE372" s="85" t="s">
        <v>1603</v>
      </c>
      <c r="AF372" s="79" t="b">
        <v>0</v>
      </c>
      <c r="AG372" s="79" t="s">
        <v>1625</v>
      </c>
      <c r="AH372" s="79"/>
      <c r="AI372" s="85" t="s">
        <v>1603</v>
      </c>
      <c r="AJ372" s="79" t="b">
        <v>0</v>
      </c>
      <c r="AK372" s="79">
        <v>0</v>
      </c>
      <c r="AL372" s="85" t="s">
        <v>1603</v>
      </c>
      <c r="AM372" s="79" t="s">
        <v>1635</v>
      </c>
      <c r="AN372" s="79" t="b">
        <v>0</v>
      </c>
      <c r="AO372" s="85" t="s">
        <v>1469</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4</v>
      </c>
      <c r="BC372" s="78" t="str">
        <f>REPLACE(INDEX(GroupVertices[Group],MATCH(Edges[[#This Row],[Vertex 2]],GroupVertices[Vertex],0)),1,1,"")</f>
        <v>4</v>
      </c>
      <c r="BD372" s="48">
        <v>1</v>
      </c>
      <c r="BE372" s="49">
        <v>2.6315789473684212</v>
      </c>
      <c r="BF372" s="48">
        <v>0</v>
      </c>
      <c r="BG372" s="49">
        <v>0</v>
      </c>
      <c r="BH372" s="48">
        <v>0</v>
      </c>
      <c r="BI372" s="49">
        <v>0</v>
      </c>
      <c r="BJ372" s="48">
        <v>37</v>
      </c>
      <c r="BK372" s="49">
        <v>97.36842105263158</v>
      </c>
      <c r="BL372" s="48">
        <v>38</v>
      </c>
    </row>
    <row r="373" spans="1:64" ht="15">
      <c r="A373" s="64" t="s">
        <v>381</v>
      </c>
      <c r="B373" s="64" t="s">
        <v>340</v>
      </c>
      <c r="C373" s="65" t="s">
        <v>4412</v>
      </c>
      <c r="D373" s="66">
        <v>3</v>
      </c>
      <c r="E373" s="67" t="s">
        <v>132</v>
      </c>
      <c r="F373" s="68">
        <v>35</v>
      </c>
      <c r="G373" s="65"/>
      <c r="H373" s="69"/>
      <c r="I373" s="70"/>
      <c r="J373" s="70"/>
      <c r="K373" s="34" t="s">
        <v>65</v>
      </c>
      <c r="L373" s="77">
        <v>373</v>
      </c>
      <c r="M373" s="77"/>
      <c r="N373" s="72"/>
      <c r="O373" s="79" t="s">
        <v>503</v>
      </c>
      <c r="P373" s="81">
        <v>43755.86454861111</v>
      </c>
      <c r="Q373" s="79" t="s">
        <v>608</v>
      </c>
      <c r="R373" s="79"/>
      <c r="S373" s="79"/>
      <c r="T373" s="79"/>
      <c r="U373" s="79"/>
      <c r="V373" s="82" t="s">
        <v>904</v>
      </c>
      <c r="W373" s="81">
        <v>43755.86454861111</v>
      </c>
      <c r="X373" s="82" t="s">
        <v>1163</v>
      </c>
      <c r="Y373" s="79"/>
      <c r="Z373" s="79"/>
      <c r="AA373" s="85" t="s">
        <v>1470</v>
      </c>
      <c r="AB373" s="85" t="s">
        <v>1596</v>
      </c>
      <c r="AC373" s="79" t="b">
        <v>0</v>
      </c>
      <c r="AD373" s="79">
        <v>0</v>
      </c>
      <c r="AE373" s="85" t="s">
        <v>1602</v>
      </c>
      <c r="AF373" s="79" t="b">
        <v>0</v>
      </c>
      <c r="AG373" s="79" t="s">
        <v>1625</v>
      </c>
      <c r="AH373" s="79"/>
      <c r="AI373" s="85" t="s">
        <v>1603</v>
      </c>
      <c r="AJ373" s="79" t="b">
        <v>0</v>
      </c>
      <c r="AK373" s="79">
        <v>0</v>
      </c>
      <c r="AL373" s="85" t="s">
        <v>1603</v>
      </c>
      <c r="AM373" s="79" t="s">
        <v>1635</v>
      </c>
      <c r="AN373" s="79" t="b">
        <v>0</v>
      </c>
      <c r="AO373" s="85" t="s">
        <v>1596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4</v>
      </c>
      <c r="BC373" s="78" t="str">
        <f>REPLACE(INDEX(GroupVertices[Group],MATCH(Edges[[#This Row],[Vertex 2]],GroupVertices[Vertex],0)),1,1,"")</f>
        <v>3</v>
      </c>
      <c r="BD373" s="48"/>
      <c r="BE373" s="49"/>
      <c r="BF373" s="48"/>
      <c r="BG373" s="49"/>
      <c r="BH373" s="48"/>
      <c r="BI373" s="49"/>
      <c r="BJ373" s="48"/>
      <c r="BK373" s="49"/>
      <c r="BL373" s="48"/>
    </row>
    <row r="374" spans="1:64" ht="15">
      <c r="A374" s="64" t="s">
        <v>381</v>
      </c>
      <c r="B374" s="64" t="s">
        <v>449</v>
      </c>
      <c r="C374" s="65" t="s">
        <v>4412</v>
      </c>
      <c r="D374" s="66">
        <v>3</v>
      </c>
      <c r="E374" s="67" t="s">
        <v>132</v>
      </c>
      <c r="F374" s="68">
        <v>35</v>
      </c>
      <c r="G374" s="65"/>
      <c r="H374" s="69"/>
      <c r="I374" s="70"/>
      <c r="J374" s="70"/>
      <c r="K374" s="34" t="s">
        <v>65</v>
      </c>
      <c r="L374" s="77">
        <v>374</v>
      </c>
      <c r="M374" s="77"/>
      <c r="N374" s="72"/>
      <c r="O374" s="79" t="s">
        <v>504</v>
      </c>
      <c r="P374" s="81">
        <v>43755.86454861111</v>
      </c>
      <c r="Q374" s="79" t="s">
        <v>608</v>
      </c>
      <c r="R374" s="79"/>
      <c r="S374" s="79"/>
      <c r="T374" s="79"/>
      <c r="U374" s="79"/>
      <c r="V374" s="82" t="s">
        <v>904</v>
      </c>
      <c r="W374" s="81">
        <v>43755.86454861111</v>
      </c>
      <c r="X374" s="82" t="s">
        <v>1163</v>
      </c>
      <c r="Y374" s="79"/>
      <c r="Z374" s="79"/>
      <c r="AA374" s="85" t="s">
        <v>1470</v>
      </c>
      <c r="AB374" s="85" t="s">
        <v>1596</v>
      </c>
      <c r="AC374" s="79" t="b">
        <v>0</v>
      </c>
      <c r="AD374" s="79">
        <v>0</v>
      </c>
      <c r="AE374" s="85" t="s">
        <v>1602</v>
      </c>
      <c r="AF374" s="79" t="b">
        <v>0</v>
      </c>
      <c r="AG374" s="79" t="s">
        <v>1625</v>
      </c>
      <c r="AH374" s="79"/>
      <c r="AI374" s="85" t="s">
        <v>1603</v>
      </c>
      <c r="AJ374" s="79" t="b">
        <v>0</v>
      </c>
      <c r="AK374" s="79">
        <v>0</v>
      </c>
      <c r="AL374" s="85" t="s">
        <v>1603</v>
      </c>
      <c r="AM374" s="79" t="s">
        <v>1635</v>
      </c>
      <c r="AN374" s="79" t="b">
        <v>0</v>
      </c>
      <c r="AO374" s="85" t="s">
        <v>1596</v>
      </c>
      <c r="AP374" s="79" t="s">
        <v>176</v>
      </c>
      <c r="AQ374" s="79">
        <v>0</v>
      </c>
      <c r="AR374" s="79">
        <v>0</v>
      </c>
      <c r="AS374" s="79"/>
      <c r="AT374" s="79"/>
      <c r="AU374" s="79"/>
      <c r="AV374" s="79"/>
      <c r="AW374" s="79"/>
      <c r="AX374" s="79"/>
      <c r="AY374" s="79"/>
      <c r="AZ374" s="79"/>
      <c r="BA374">
        <v>1</v>
      </c>
      <c r="BB374" s="78" t="str">
        <f>REPLACE(INDEX(GroupVertices[Group],MATCH(Edges[[#This Row],[Vertex 1]],GroupVertices[Vertex],0)),1,1,"")</f>
        <v>4</v>
      </c>
      <c r="BC374" s="78" t="str">
        <f>REPLACE(INDEX(GroupVertices[Group],MATCH(Edges[[#This Row],[Vertex 2]],GroupVertices[Vertex],0)),1,1,"")</f>
        <v>4</v>
      </c>
      <c r="BD374" s="48">
        <v>0</v>
      </c>
      <c r="BE374" s="49">
        <v>0</v>
      </c>
      <c r="BF374" s="48">
        <v>0</v>
      </c>
      <c r="BG374" s="49">
        <v>0</v>
      </c>
      <c r="BH374" s="48">
        <v>0</v>
      </c>
      <c r="BI374" s="49">
        <v>0</v>
      </c>
      <c r="BJ374" s="48">
        <v>9</v>
      </c>
      <c r="BK374" s="49">
        <v>100</v>
      </c>
      <c r="BL374" s="48">
        <v>9</v>
      </c>
    </row>
    <row r="375" spans="1:64" ht="15">
      <c r="A375" s="64" t="s">
        <v>382</v>
      </c>
      <c r="B375" s="64" t="s">
        <v>444</v>
      </c>
      <c r="C375" s="65" t="s">
        <v>4412</v>
      </c>
      <c r="D375" s="66">
        <v>3</v>
      </c>
      <c r="E375" s="67" t="s">
        <v>132</v>
      </c>
      <c r="F375" s="68">
        <v>35</v>
      </c>
      <c r="G375" s="65"/>
      <c r="H375" s="69"/>
      <c r="I375" s="70"/>
      <c r="J375" s="70"/>
      <c r="K375" s="34" t="s">
        <v>65</v>
      </c>
      <c r="L375" s="77">
        <v>375</v>
      </c>
      <c r="M375" s="77"/>
      <c r="N375" s="72"/>
      <c r="O375" s="79" t="s">
        <v>503</v>
      </c>
      <c r="P375" s="81">
        <v>43756.34324074074</v>
      </c>
      <c r="Q375" s="79" t="s">
        <v>534</v>
      </c>
      <c r="R375" s="79"/>
      <c r="S375" s="79"/>
      <c r="T375" s="79"/>
      <c r="U375" s="79"/>
      <c r="V375" s="82" t="s">
        <v>905</v>
      </c>
      <c r="W375" s="81">
        <v>43756.34324074074</v>
      </c>
      <c r="X375" s="82" t="s">
        <v>1164</v>
      </c>
      <c r="Y375" s="79"/>
      <c r="Z375" s="79"/>
      <c r="AA375" s="85" t="s">
        <v>1471</v>
      </c>
      <c r="AB375" s="79"/>
      <c r="AC375" s="79" t="b">
        <v>0</v>
      </c>
      <c r="AD375" s="79">
        <v>0</v>
      </c>
      <c r="AE375" s="85" t="s">
        <v>1603</v>
      </c>
      <c r="AF375" s="79" t="b">
        <v>0</v>
      </c>
      <c r="AG375" s="79" t="s">
        <v>1625</v>
      </c>
      <c r="AH375" s="79"/>
      <c r="AI375" s="85" t="s">
        <v>1603</v>
      </c>
      <c r="AJ375" s="79" t="b">
        <v>0</v>
      </c>
      <c r="AK375" s="79">
        <v>103</v>
      </c>
      <c r="AL375" s="85" t="s">
        <v>1572</v>
      </c>
      <c r="AM375" s="79" t="s">
        <v>1634</v>
      </c>
      <c r="AN375" s="79" t="b">
        <v>0</v>
      </c>
      <c r="AO375" s="85" t="s">
        <v>1572</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1</v>
      </c>
      <c r="BD375" s="48">
        <v>1</v>
      </c>
      <c r="BE375" s="49">
        <v>4</v>
      </c>
      <c r="BF375" s="48">
        <v>1</v>
      </c>
      <c r="BG375" s="49">
        <v>4</v>
      </c>
      <c r="BH375" s="48">
        <v>0</v>
      </c>
      <c r="BI375" s="49">
        <v>0</v>
      </c>
      <c r="BJ375" s="48">
        <v>23</v>
      </c>
      <c r="BK375" s="49">
        <v>92</v>
      </c>
      <c r="BL375" s="48">
        <v>25</v>
      </c>
    </row>
    <row r="376" spans="1:64" ht="15">
      <c r="A376" s="64" t="s">
        <v>382</v>
      </c>
      <c r="B376" s="64" t="s">
        <v>445</v>
      </c>
      <c r="C376" s="65" t="s">
        <v>4412</v>
      </c>
      <c r="D376" s="66">
        <v>3</v>
      </c>
      <c r="E376" s="67" t="s">
        <v>132</v>
      </c>
      <c r="F376" s="68">
        <v>35</v>
      </c>
      <c r="G376" s="65"/>
      <c r="H376" s="69"/>
      <c r="I376" s="70"/>
      <c r="J376" s="70"/>
      <c r="K376" s="34" t="s">
        <v>65</v>
      </c>
      <c r="L376" s="77">
        <v>376</v>
      </c>
      <c r="M376" s="77"/>
      <c r="N376" s="72"/>
      <c r="O376" s="79" t="s">
        <v>503</v>
      </c>
      <c r="P376" s="81">
        <v>43756.345729166664</v>
      </c>
      <c r="Q376" s="79" t="s">
        <v>609</v>
      </c>
      <c r="R376" s="79"/>
      <c r="S376" s="79"/>
      <c r="T376" s="79"/>
      <c r="U376" s="79"/>
      <c r="V376" s="82" t="s">
        <v>905</v>
      </c>
      <c r="W376" s="81">
        <v>43756.345729166664</v>
      </c>
      <c r="X376" s="82" t="s">
        <v>1165</v>
      </c>
      <c r="Y376" s="79"/>
      <c r="Z376" s="79"/>
      <c r="AA376" s="85" t="s">
        <v>1472</v>
      </c>
      <c r="AB376" s="85" t="s">
        <v>1572</v>
      </c>
      <c r="AC376" s="79" t="b">
        <v>0</v>
      </c>
      <c r="AD376" s="79">
        <v>0</v>
      </c>
      <c r="AE376" s="85" t="s">
        <v>1605</v>
      </c>
      <c r="AF376" s="79" t="b">
        <v>0</v>
      </c>
      <c r="AG376" s="79" t="s">
        <v>1625</v>
      </c>
      <c r="AH376" s="79"/>
      <c r="AI376" s="85" t="s">
        <v>1603</v>
      </c>
      <c r="AJ376" s="79" t="b">
        <v>0</v>
      </c>
      <c r="AK376" s="79">
        <v>0</v>
      </c>
      <c r="AL376" s="85" t="s">
        <v>1603</v>
      </c>
      <c r="AM376" s="79" t="s">
        <v>1634</v>
      </c>
      <c r="AN376" s="79" t="b">
        <v>0</v>
      </c>
      <c r="AO376" s="85" t="s">
        <v>1572</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382</v>
      </c>
      <c r="B377" s="64" t="s">
        <v>449</v>
      </c>
      <c r="C377" s="65" t="s">
        <v>4412</v>
      </c>
      <c r="D377" s="66">
        <v>3</v>
      </c>
      <c r="E377" s="67" t="s">
        <v>132</v>
      </c>
      <c r="F377" s="68">
        <v>35</v>
      </c>
      <c r="G377" s="65"/>
      <c r="H377" s="69"/>
      <c r="I377" s="70"/>
      <c r="J377" s="70"/>
      <c r="K377" s="34" t="s">
        <v>65</v>
      </c>
      <c r="L377" s="77">
        <v>377</v>
      </c>
      <c r="M377" s="77"/>
      <c r="N377" s="72"/>
      <c r="O377" s="79" t="s">
        <v>503</v>
      </c>
      <c r="P377" s="81">
        <v>43756.345729166664</v>
      </c>
      <c r="Q377" s="79" t="s">
        <v>609</v>
      </c>
      <c r="R377" s="79"/>
      <c r="S377" s="79"/>
      <c r="T377" s="79"/>
      <c r="U377" s="79"/>
      <c r="V377" s="82" t="s">
        <v>905</v>
      </c>
      <c r="W377" s="81">
        <v>43756.345729166664</v>
      </c>
      <c r="X377" s="82" t="s">
        <v>1165</v>
      </c>
      <c r="Y377" s="79"/>
      <c r="Z377" s="79"/>
      <c r="AA377" s="85" t="s">
        <v>1472</v>
      </c>
      <c r="AB377" s="85" t="s">
        <v>1572</v>
      </c>
      <c r="AC377" s="79" t="b">
        <v>0</v>
      </c>
      <c r="AD377" s="79">
        <v>0</v>
      </c>
      <c r="AE377" s="85" t="s">
        <v>1605</v>
      </c>
      <c r="AF377" s="79" t="b">
        <v>0</v>
      </c>
      <c r="AG377" s="79" t="s">
        <v>1625</v>
      </c>
      <c r="AH377" s="79"/>
      <c r="AI377" s="85" t="s">
        <v>1603</v>
      </c>
      <c r="AJ377" s="79" t="b">
        <v>0</v>
      </c>
      <c r="AK377" s="79">
        <v>0</v>
      </c>
      <c r="AL377" s="85" t="s">
        <v>1603</v>
      </c>
      <c r="AM377" s="79" t="s">
        <v>1634</v>
      </c>
      <c r="AN377" s="79" t="b">
        <v>0</v>
      </c>
      <c r="AO377" s="85" t="s">
        <v>1572</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4</v>
      </c>
      <c r="BD377" s="48"/>
      <c r="BE377" s="49"/>
      <c r="BF377" s="48"/>
      <c r="BG377" s="49"/>
      <c r="BH377" s="48"/>
      <c r="BI377" s="49"/>
      <c r="BJ377" s="48"/>
      <c r="BK377" s="49"/>
      <c r="BL377" s="48"/>
    </row>
    <row r="378" spans="1:64" ht="15">
      <c r="A378" s="64" t="s">
        <v>382</v>
      </c>
      <c r="B378" s="64" t="s">
        <v>444</v>
      </c>
      <c r="C378" s="65" t="s">
        <v>4412</v>
      </c>
      <c r="D378" s="66">
        <v>3</v>
      </c>
      <c r="E378" s="67" t="s">
        <v>132</v>
      </c>
      <c r="F378" s="68">
        <v>35</v>
      </c>
      <c r="G378" s="65"/>
      <c r="H378" s="69"/>
      <c r="I378" s="70"/>
      <c r="J378" s="70"/>
      <c r="K378" s="34" t="s">
        <v>65</v>
      </c>
      <c r="L378" s="77">
        <v>378</v>
      </c>
      <c r="M378" s="77"/>
      <c r="N378" s="72"/>
      <c r="O378" s="79" t="s">
        <v>504</v>
      </c>
      <c r="P378" s="81">
        <v>43756.345729166664</v>
      </c>
      <c r="Q378" s="79" t="s">
        <v>609</v>
      </c>
      <c r="R378" s="79"/>
      <c r="S378" s="79"/>
      <c r="T378" s="79"/>
      <c r="U378" s="79"/>
      <c r="V378" s="82" t="s">
        <v>905</v>
      </c>
      <c r="W378" s="81">
        <v>43756.345729166664</v>
      </c>
      <c r="X378" s="82" t="s">
        <v>1165</v>
      </c>
      <c r="Y378" s="79"/>
      <c r="Z378" s="79"/>
      <c r="AA378" s="85" t="s">
        <v>1472</v>
      </c>
      <c r="AB378" s="85" t="s">
        <v>1572</v>
      </c>
      <c r="AC378" s="79" t="b">
        <v>0</v>
      </c>
      <c r="AD378" s="79">
        <v>0</v>
      </c>
      <c r="AE378" s="85" t="s">
        <v>1605</v>
      </c>
      <c r="AF378" s="79" t="b">
        <v>0</v>
      </c>
      <c r="AG378" s="79" t="s">
        <v>1625</v>
      </c>
      <c r="AH378" s="79"/>
      <c r="AI378" s="85" t="s">
        <v>1603</v>
      </c>
      <c r="AJ378" s="79" t="b">
        <v>0</v>
      </c>
      <c r="AK378" s="79">
        <v>0</v>
      </c>
      <c r="AL378" s="85" t="s">
        <v>1603</v>
      </c>
      <c r="AM378" s="79" t="s">
        <v>1634</v>
      </c>
      <c r="AN378" s="79" t="b">
        <v>0</v>
      </c>
      <c r="AO378" s="85" t="s">
        <v>1572</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1</v>
      </c>
      <c r="BD378" s="48">
        <v>0</v>
      </c>
      <c r="BE378" s="49">
        <v>0</v>
      </c>
      <c r="BF378" s="48">
        <v>0</v>
      </c>
      <c r="BG378" s="49">
        <v>0</v>
      </c>
      <c r="BH378" s="48">
        <v>0</v>
      </c>
      <c r="BI378" s="49">
        <v>0</v>
      </c>
      <c r="BJ378" s="48">
        <v>12</v>
      </c>
      <c r="BK378" s="49">
        <v>100</v>
      </c>
      <c r="BL378" s="48">
        <v>12</v>
      </c>
    </row>
    <row r="379" spans="1:64" ht="15">
      <c r="A379" s="64" t="s">
        <v>383</v>
      </c>
      <c r="B379" s="64" t="s">
        <v>444</v>
      </c>
      <c r="C379" s="65" t="s">
        <v>4412</v>
      </c>
      <c r="D379" s="66">
        <v>3</v>
      </c>
      <c r="E379" s="67" t="s">
        <v>132</v>
      </c>
      <c r="F379" s="68">
        <v>35</v>
      </c>
      <c r="G379" s="65"/>
      <c r="H379" s="69"/>
      <c r="I379" s="70"/>
      <c r="J379" s="70"/>
      <c r="K379" s="34" t="s">
        <v>65</v>
      </c>
      <c r="L379" s="77">
        <v>379</v>
      </c>
      <c r="M379" s="77"/>
      <c r="N379" s="72"/>
      <c r="O379" s="79" t="s">
        <v>503</v>
      </c>
      <c r="P379" s="81">
        <v>43756.35045138889</v>
      </c>
      <c r="Q379" s="79" t="s">
        <v>534</v>
      </c>
      <c r="R379" s="79"/>
      <c r="S379" s="79"/>
      <c r="T379" s="79"/>
      <c r="U379" s="79"/>
      <c r="V379" s="82" t="s">
        <v>906</v>
      </c>
      <c r="W379" s="81">
        <v>43756.35045138889</v>
      </c>
      <c r="X379" s="82" t="s">
        <v>1166</v>
      </c>
      <c r="Y379" s="79"/>
      <c r="Z379" s="79"/>
      <c r="AA379" s="85" t="s">
        <v>1473</v>
      </c>
      <c r="AB379" s="79"/>
      <c r="AC379" s="79" t="b">
        <v>0</v>
      </c>
      <c r="AD379" s="79">
        <v>0</v>
      </c>
      <c r="AE379" s="85" t="s">
        <v>1603</v>
      </c>
      <c r="AF379" s="79" t="b">
        <v>0</v>
      </c>
      <c r="AG379" s="79" t="s">
        <v>1625</v>
      </c>
      <c r="AH379" s="79"/>
      <c r="AI379" s="85" t="s">
        <v>1603</v>
      </c>
      <c r="AJ379" s="79" t="b">
        <v>0</v>
      </c>
      <c r="AK379" s="79">
        <v>103</v>
      </c>
      <c r="AL379" s="85" t="s">
        <v>1572</v>
      </c>
      <c r="AM379" s="79" t="s">
        <v>1638</v>
      </c>
      <c r="AN379" s="79" t="b">
        <v>0</v>
      </c>
      <c r="AO379" s="85" t="s">
        <v>1572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1</v>
      </c>
      <c r="BD379" s="48">
        <v>1</v>
      </c>
      <c r="BE379" s="49">
        <v>4</v>
      </c>
      <c r="BF379" s="48">
        <v>1</v>
      </c>
      <c r="BG379" s="49">
        <v>4</v>
      </c>
      <c r="BH379" s="48">
        <v>0</v>
      </c>
      <c r="BI379" s="49">
        <v>0</v>
      </c>
      <c r="BJ379" s="48">
        <v>23</v>
      </c>
      <c r="BK379" s="49">
        <v>92</v>
      </c>
      <c r="BL379" s="48">
        <v>25</v>
      </c>
    </row>
    <row r="380" spans="1:64" ht="15">
      <c r="A380" s="64" t="s">
        <v>384</v>
      </c>
      <c r="B380" s="64" t="s">
        <v>444</v>
      </c>
      <c r="C380" s="65" t="s">
        <v>4412</v>
      </c>
      <c r="D380" s="66">
        <v>3</v>
      </c>
      <c r="E380" s="67" t="s">
        <v>132</v>
      </c>
      <c r="F380" s="68">
        <v>35</v>
      </c>
      <c r="G380" s="65"/>
      <c r="H380" s="69"/>
      <c r="I380" s="70"/>
      <c r="J380" s="70"/>
      <c r="K380" s="34" t="s">
        <v>65</v>
      </c>
      <c r="L380" s="77">
        <v>380</v>
      </c>
      <c r="M380" s="77"/>
      <c r="N380" s="72"/>
      <c r="O380" s="79" t="s">
        <v>503</v>
      </c>
      <c r="P380" s="81">
        <v>43756.59459490741</v>
      </c>
      <c r="Q380" s="79" t="s">
        <v>534</v>
      </c>
      <c r="R380" s="79"/>
      <c r="S380" s="79"/>
      <c r="T380" s="79"/>
      <c r="U380" s="79"/>
      <c r="V380" s="82" t="s">
        <v>907</v>
      </c>
      <c r="W380" s="81">
        <v>43756.59459490741</v>
      </c>
      <c r="X380" s="82" t="s">
        <v>1167</v>
      </c>
      <c r="Y380" s="79"/>
      <c r="Z380" s="79"/>
      <c r="AA380" s="85" t="s">
        <v>1474</v>
      </c>
      <c r="AB380" s="79"/>
      <c r="AC380" s="79" t="b">
        <v>0</v>
      </c>
      <c r="AD380" s="79">
        <v>0</v>
      </c>
      <c r="AE380" s="85" t="s">
        <v>1603</v>
      </c>
      <c r="AF380" s="79" t="b">
        <v>0</v>
      </c>
      <c r="AG380" s="79" t="s">
        <v>1625</v>
      </c>
      <c r="AH380" s="79"/>
      <c r="AI380" s="85" t="s">
        <v>1603</v>
      </c>
      <c r="AJ380" s="79" t="b">
        <v>0</v>
      </c>
      <c r="AK380" s="79">
        <v>103</v>
      </c>
      <c r="AL380" s="85" t="s">
        <v>1572</v>
      </c>
      <c r="AM380" s="79" t="s">
        <v>1634</v>
      </c>
      <c r="AN380" s="79" t="b">
        <v>0</v>
      </c>
      <c r="AO380" s="85" t="s">
        <v>1572</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1</v>
      </c>
      <c r="BC380" s="78" t="str">
        <f>REPLACE(INDEX(GroupVertices[Group],MATCH(Edges[[#This Row],[Vertex 2]],GroupVertices[Vertex],0)),1,1,"")</f>
        <v>1</v>
      </c>
      <c r="BD380" s="48">
        <v>1</v>
      </c>
      <c r="BE380" s="49">
        <v>4</v>
      </c>
      <c r="BF380" s="48">
        <v>1</v>
      </c>
      <c r="BG380" s="49">
        <v>4</v>
      </c>
      <c r="BH380" s="48">
        <v>0</v>
      </c>
      <c r="BI380" s="49">
        <v>0</v>
      </c>
      <c r="BJ380" s="48">
        <v>23</v>
      </c>
      <c r="BK380" s="49">
        <v>92</v>
      </c>
      <c r="BL380" s="48">
        <v>25</v>
      </c>
    </row>
    <row r="381" spans="1:64" ht="15">
      <c r="A381" s="64" t="s">
        <v>385</v>
      </c>
      <c r="B381" s="64" t="s">
        <v>449</v>
      </c>
      <c r="C381" s="65" t="s">
        <v>4412</v>
      </c>
      <c r="D381" s="66">
        <v>3</v>
      </c>
      <c r="E381" s="67" t="s">
        <v>132</v>
      </c>
      <c r="F381" s="68">
        <v>35</v>
      </c>
      <c r="G381" s="65"/>
      <c r="H381" s="69"/>
      <c r="I381" s="70"/>
      <c r="J381" s="70"/>
      <c r="K381" s="34" t="s">
        <v>65</v>
      </c>
      <c r="L381" s="77">
        <v>381</v>
      </c>
      <c r="M381" s="77"/>
      <c r="N381" s="72"/>
      <c r="O381" s="79" t="s">
        <v>503</v>
      </c>
      <c r="P381" s="81">
        <v>43764.57791666667</v>
      </c>
      <c r="Q381" s="79" t="s">
        <v>610</v>
      </c>
      <c r="R381" s="79"/>
      <c r="S381" s="79"/>
      <c r="T381" s="79"/>
      <c r="U381" s="79"/>
      <c r="V381" s="82" t="s">
        <v>908</v>
      </c>
      <c r="W381" s="81">
        <v>43764.57791666667</v>
      </c>
      <c r="X381" s="82" t="s">
        <v>1168</v>
      </c>
      <c r="Y381" s="79"/>
      <c r="Z381" s="79"/>
      <c r="AA381" s="85" t="s">
        <v>1475</v>
      </c>
      <c r="AB381" s="85" t="s">
        <v>1476</v>
      </c>
      <c r="AC381" s="79" t="b">
        <v>0</v>
      </c>
      <c r="AD381" s="79">
        <v>1</v>
      </c>
      <c r="AE381" s="85" t="s">
        <v>1621</v>
      </c>
      <c r="AF381" s="79" t="b">
        <v>0</v>
      </c>
      <c r="AG381" s="79" t="s">
        <v>1625</v>
      </c>
      <c r="AH381" s="79"/>
      <c r="AI381" s="85" t="s">
        <v>1603</v>
      </c>
      <c r="AJ381" s="79" t="b">
        <v>0</v>
      </c>
      <c r="AK381" s="79">
        <v>0</v>
      </c>
      <c r="AL381" s="85" t="s">
        <v>1603</v>
      </c>
      <c r="AM381" s="79" t="s">
        <v>1634</v>
      </c>
      <c r="AN381" s="79" t="b">
        <v>0</v>
      </c>
      <c r="AO381" s="85" t="s">
        <v>1476</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4</v>
      </c>
      <c r="BC381" s="78" t="str">
        <f>REPLACE(INDEX(GroupVertices[Group],MATCH(Edges[[#This Row],[Vertex 2]],GroupVertices[Vertex],0)),1,1,"")</f>
        <v>4</v>
      </c>
      <c r="BD381" s="48"/>
      <c r="BE381" s="49"/>
      <c r="BF381" s="48"/>
      <c r="BG381" s="49"/>
      <c r="BH381" s="48"/>
      <c r="BI381" s="49"/>
      <c r="BJ381" s="48"/>
      <c r="BK381" s="49"/>
      <c r="BL381" s="48"/>
    </row>
    <row r="382" spans="1:64" ht="15">
      <c r="A382" s="64" t="s">
        <v>385</v>
      </c>
      <c r="B382" s="64" t="s">
        <v>386</v>
      </c>
      <c r="C382" s="65" t="s">
        <v>4412</v>
      </c>
      <c r="D382" s="66">
        <v>3</v>
      </c>
      <c r="E382" s="67" t="s">
        <v>132</v>
      </c>
      <c r="F382" s="68">
        <v>35</v>
      </c>
      <c r="G382" s="65"/>
      <c r="H382" s="69"/>
      <c r="I382" s="70"/>
      <c r="J382" s="70"/>
      <c r="K382" s="34" t="s">
        <v>65</v>
      </c>
      <c r="L382" s="77">
        <v>382</v>
      </c>
      <c r="M382" s="77"/>
      <c r="N382" s="72"/>
      <c r="O382" s="79" t="s">
        <v>504</v>
      </c>
      <c r="P382" s="81">
        <v>43764.57791666667</v>
      </c>
      <c r="Q382" s="79" t="s">
        <v>610</v>
      </c>
      <c r="R382" s="79"/>
      <c r="S382" s="79"/>
      <c r="T382" s="79"/>
      <c r="U382" s="79"/>
      <c r="V382" s="82" t="s">
        <v>908</v>
      </c>
      <c r="W382" s="81">
        <v>43764.57791666667</v>
      </c>
      <c r="X382" s="82" t="s">
        <v>1168</v>
      </c>
      <c r="Y382" s="79"/>
      <c r="Z382" s="79"/>
      <c r="AA382" s="85" t="s">
        <v>1475</v>
      </c>
      <c r="AB382" s="85" t="s">
        <v>1476</v>
      </c>
      <c r="AC382" s="79" t="b">
        <v>0</v>
      </c>
      <c r="AD382" s="79">
        <v>1</v>
      </c>
      <c r="AE382" s="85" t="s">
        <v>1621</v>
      </c>
      <c r="AF382" s="79" t="b">
        <v>0</v>
      </c>
      <c r="AG382" s="79" t="s">
        <v>1625</v>
      </c>
      <c r="AH382" s="79"/>
      <c r="AI382" s="85" t="s">
        <v>1603</v>
      </c>
      <c r="AJ382" s="79" t="b">
        <v>0</v>
      </c>
      <c r="AK382" s="79">
        <v>0</v>
      </c>
      <c r="AL382" s="85" t="s">
        <v>1603</v>
      </c>
      <c r="AM382" s="79" t="s">
        <v>1634</v>
      </c>
      <c r="AN382" s="79" t="b">
        <v>0</v>
      </c>
      <c r="AO382" s="85" t="s">
        <v>1476</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4</v>
      </c>
      <c r="BC382" s="78" t="str">
        <f>REPLACE(INDEX(GroupVertices[Group],MATCH(Edges[[#This Row],[Vertex 2]],GroupVertices[Vertex],0)),1,1,"")</f>
        <v>4</v>
      </c>
      <c r="BD382" s="48">
        <v>1</v>
      </c>
      <c r="BE382" s="49">
        <v>12.5</v>
      </c>
      <c r="BF382" s="48">
        <v>0</v>
      </c>
      <c r="BG382" s="49">
        <v>0</v>
      </c>
      <c r="BH382" s="48">
        <v>0</v>
      </c>
      <c r="BI382" s="49">
        <v>0</v>
      </c>
      <c r="BJ382" s="48">
        <v>7</v>
      </c>
      <c r="BK382" s="49">
        <v>87.5</v>
      </c>
      <c r="BL382" s="48">
        <v>8</v>
      </c>
    </row>
    <row r="383" spans="1:64" ht="15">
      <c r="A383" s="64" t="s">
        <v>386</v>
      </c>
      <c r="B383" s="64" t="s">
        <v>449</v>
      </c>
      <c r="C383" s="65" t="s">
        <v>4412</v>
      </c>
      <c r="D383" s="66">
        <v>3</v>
      </c>
      <c r="E383" s="67" t="s">
        <v>132</v>
      </c>
      <c r="F383" s="68">
        <v>35</v>
      </c>
      <c r="G383" s="65"/>
      <c r="H383" s="69"/>
      <c r="I383" s="70"/>
      <c r="J383" s="70"/>
      <c r="K383" s="34" t="s">
        <v>65</v>
      </c>
      <c r="L383" s="77">
        <v>383</v>
      </c>
      <c r="M383" s="77"/>
      <c r="N383" s="72"/>
      <c r="O383" s="79" t="s">
        <v>503</v>
      </c>
      <c r="P383" s="81">
        <v>43763.94583333333</v>
      </c>
      <c r="Q383" s="79" t="s">
        <v>611</v>
      </c>
      <c r="R383" s="79"/>
      <c r="S383" s="79"/>
      <c r="T383" s="79"/>
      <c r="U383" s="82" t="s">
        <v>728</v>
      </c>
      <c r="V383" s="82" t="s">
        <v>728</v>
      </c>
      <c r="W383" s="81">
        <v>43763.94583333333</v>
      </c>
      <c r="X383" s="82" t="s">
        <v>1169</v>
      </c>
      <c r="Y383" s="79"/>
      <c r="Z383" s="79"/>
      <c r="AA383" s="85" t="s">
        <v>1476</v>
      </c>
      <c r="AB383" s="79"/>
      <c r="AC383" s="79" t="b">
        <v>0</v>
      </c>
      <c r="AD383" s="79">
        <v>0</v>
      </c>
      <c r="AE383" s="85" t="s">
        <v>1603</v>
      </c>
      <c r="AF383" s="79" t="b">
        <v>0</v>
      </c>
      <c r="AG383" s="79" t="s">
        <v>1625</v>
      </c>
      <c r="AH383" s="79"/>
      <c r="AI383" s="85" t="s">
        <v>1603</v>
      </c>
      <c r="AJ383" s="79" t="b">
        <v>0</v>
      </c>
      <c r="AK383" s="79">
        <v>0</v>
      </c>
      <c r="AL383" s="85" t="s">
        <v>1603</v>
      </c>
      <c r="AM383" s="79" t="s">
        <v>1634</v>
      </c>
      <c r="AN383" s="79" t="b">
        <v>0</v>
      </c>
      <c r="AO383" s="85" t="s">
        <v>1476</v>
      </c>
      <c r="AP383" s="79" t="s">
        <v>176</v>
      </c>
      <c r="AQ383" s="79">
        <v>0</v>
      </c>
      <c r="AR383" s="79">
        <v>0</v>
      </c>
      <c r="AS383" s="79" t="s">
        <v>1650</v>
      </c>
      <c r="AT383" s="79" t="s">
        <v>1651</v>
      </c>
      <c r="AU383" s="79" t="s">
        <v>1652</v>
      </c>
      <c r="AV383" s="79" t="s">
        <v>1653</v>
      </c>
      <c r="AW383" s="79" t="s">
        <v>1654</v>
      </c>
      <c r="AX383" s="79" t="s">
        <v>1655</v>
      </c>
      <c r="AY383" s="79" t="s">
        <v>1656</v>
      </c>
      <c r="AZ383" s="82" t="s">
        <v>1657</v>
      </c>
      <c r="BA383">
        <v>1</v>
      </c>
      <c r="BB383" s="78" t="str">
        <f>REPLACE(INDEX(GroupVertices[Group],MATCH(Edges[[#This Row],[Vertex 1]],GroupVertices[Vertex],0)),1,1,"")</f>
        <v>4</v>
      </c>
      <c r="BC383" s="78" t="str">
        <f>REPLACE(INDEX(GroupVertices[Group],MATCH(Edges[[#This Row],[Vertex 2]],GroupVertices[Vertex],0)),1,1,"")</f>
        <v>4</v>
      </c>
      <c r="BD383" s="48">
        <v>1</v>
      </c>
      <c r="BE383" s="49">
        <v>14.285714285714286</v>
      </c>
      <c r="BF383" s="48">
        <v>1</v>
      </c>
      <c r="BG383" s="49">
        <v>14.285714285714286</v>
      </c>
      <c r="BH383" s="48">
        <v>0</v>
      </c>
      <c r="BI383" s="49">
        <v>0</v>
      </c>
      <c r="BJ383" s="48">
        <v>5</v>
      </c>
      <c r="BK383" s="49">
        <v>71.42857142857143</v>
      </c>
      <c r="BL383" s="48">
        <v>7</v>
      </c>
    </row>
    <row r="384" spans="1:64" ht="15">
      <c r="A384" s="64" t="s">
        <v>387</v>
      </c>
      <c r="B384" s="64" t="s">
        <v>386</v>
      </c>
      <c r="C384" s="65" t="s">
        <v>4412</v>
      </c>
      <c r="D384" s="66">
        <v>3</v>
      </c>
      <c r="E384" s="67" t="s">
        <v>132</v>
      </c>
      <c r="F384" s="68">
        <v>35</v>
      </c>
      <c r="G384" s="65"/>
      <c r="H384" s="69"/>
      <c r="I384" s="70"/>
      <c r="J384" s="70"/>
      <c r="K384" s="34" t="s">
        <v>65</v>
      </c>
      <c r="L384" s="77">
        <v>384</v>
      </c>
      <c r="M384" s="77"/>
      <c r="N384" s="72"/>
      <c r="O384" s="79" t="s">
        <v>503</v>
      </c>
      <c r="P384" s="81">
        <v>43764.58064814815</v>
      </c>
      <c r="Q384" s="79" t="s">
        <v>612</v>
      </c>
      <c r="R384" s="79"/>
      <c r="S384" s="79"/>
      <c r="T384" s="79"/>
      <c r="U384" s="82" t="s">
        <v>728</v>
      </c>
      <c r="V384" s="82" t="s">
        <v>728</v>
      </c>
      <c r="W384" s="81">
        <v>43764.58064814815</v>
      </c>
      <c r="X384" s="82" t="s">
        <v>1170</v>
      </c>
      <c r="Y384" s="79"/>
      <c r="Z384" s="79"/>
      <c r="AA384" s="85" t="s">
        <v>1477</v>
      </c>
      <c r="AB384" s="79"/>
      <c r="AC384" s="79" t="b">
        <v>0</v>
      </c>
      <c r="AD384" s="79">
        <v>0</v>
      </c>
      <c r="AE384" s="85" t="s">
        <v>1603</v>
      </c>
      <c r="AF384" s="79" t="b">
        <v>0</v>
      </c>
      <c r="AG384" s="79" t="s">
        <v>1625</v>
      </c>
      <c r="AH384" s="79"/>
      <c r="AI384" s="85" t="s">
        <v>1603</v>
      </c>
      <c r="AJ384" s="79" t="b">
        <v>0</v>
      </c>
      <c r="AK384" s="79">
        <v>1</v>
      </c>
      <c r="AL384" s="85" t="s">
        <v>1476</v>
      </c>
      <c r="AM384" s="79" t="s">
        <v>1634</v>
      </c>
      <c r="AN384" s="79" t="b">
        <v>0</v>
      </c>
      <c r="AO384" s="85" t="s">
        <v>1476</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4</v>
      </c>
      <c r="BC384" s="78" t="str">
        <f>REPLACE(INDEX(GroupVertices[Group],MATCH(Edges[[#This Row],[Vertex 2]],GroupVertices[Vertex],0)),1,1,"")</f>
        <v>4</v>
      </c>
      <c r="BD384" s="48"/>
      <c r="BE384" s="49"/>
      <c r="BF384" s="48"/>
      <c r="BG384" s="49"/>
      <c r="BH384" s="48"/>
      <c r="BI384" s="49"/>
      <c r="BJ384" s="48"/>
      <c r="BK384" s="49"/>
      <c r="BL384" s="48"/>
    </row>
    <row r="385" spans="1:64" ht="15">
      <c r="A385" s="64" t="s">
        <v>387</v>
      </c>
      <c r="B385" s="64" t="s">
        <v>449</v>
      </c>
      <c r="C385" s="65" t="s">
        <v>4412</v>
      </c>
      <c r="D385" s="66">
        <v>3</v>
      </c>
      <c r="E385" s="67" t="s">
        <v>132</v>
      </c>
      <c r="F385" s="68">
        <v>35</v>
      </c>
      <c r="G385" s="65"/>
      <c r="H385" s="69"/>
      <c r="I385" s="70"/>
      <c r="J385" s="70"/>
      <c r="K385" s="34" t="s">
        <v>65</v>
      </c>
      <c r="L385" s="77">
        <v>385</v>
      </c>
      <c r="M385" s="77"/>
      <c r="N385" s="72"/>
      <c r="O385" s="79" t="s">
        <v>503</v>
      </c>
      <c r="P385" s="81">
        <v>43764.58064814815</v>
      </c>
      <c r="Q385" s="79" t="s">
        <v>612</v>
      </c>
      <c r="R385" s="79"/>
      <c r="S385" s="79"/>
      <c r="T385" s="79"/>
      <c r="U385" s="82" t="s">
        <v>728</v>
      </c>
      <c r="V385" s="82" t="s">
        <v>728</v>
      </c>
      <c r="W385" s="81">
        <v>43764.58064814815</v>
      </c>
      <c r="X385" s="82" t="s">
        <v>1170</v>
      </c>
      <c r="Y385" s="79"/>
      <c r="Z385" s="79"/>
      <c r="AA385" s="85" t="s">
        <v>1477</v>
      </c>
      <c r="AB385" s="79"/>
      <c r="AC385" s="79" t="b">
        <v>0</v>
      </c>
      <c r="AD385" s="79">
        <v>0</v>
      </c>
      <c r="AE385" s="85" t="s">
        <v>1603</v>
      </c>
      <c r="AF385" s="79" t="b">
        <v>0</v>
      </c>
      <c r="AG385" s="79" t="s">
        <v>1625</v>
      </c>
      <c r="AH385" s="79"/>
      <c r="AI385" s="85" t="s">
        <v>1603</v>
      </c>
      <c r="AJ385" s="79" t="b">
        <v>0</v>
      </c>
      <c r="AK385" s="79">
        <v>1</v>
      </c>
      <c r="AL385" s="85" t="s">
        <v>1476</v>
      </c>
      <c r="AM385" s="79" t="s">
        <v>1634</v>
      </c>
      <c r="AN385" s="79" t="b">
        <v>0</v>
      </c>
      <c r="AO385" s="85" t="s">
        <v>1476</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4</v>
      </c>
      <c r="BC385" s="78" t="str">
        <f>REPLACE(INDEX(GroupVertices[Group],MATCH(Edges[[#This Row],[Vertex 2]],GroupVertices[Vertex],0)),1,1,"")</f>
        <v>4</v>
      </c>
      <c r="BD385" s="48">
        <v>1</v>
      </c>
      <c r="BE385" s="49">
        <v>11.11111111111111</v>
      </c>
      <c r="BF385" s="48">
        <v>1</v>
      </c>
      <c r="BG385" s="49">
        <v>11.11111111111111</v>
      </c>
      <c r="BH385" s="48">
        <v>0</v>
      </c>
      <c r="BI385" s="49">
        <v>0</v>
      </c>
      <c r="BJ385" s="48">
        <v>7</v>
      </c>
      <c r="BK385" s="49">
        <v>77.77777777777777</v>
      </c>
      <c r="BL385" s="48">
        <v>9</v>
      </c>
    </row>
    <row r="386" spans="1:64" ht="15">
      <c r="A386" s="64" t="s">
        <v>388</v>
      </c>
      <c r="B386" s="64" t="s">
        <v>472</v>
      </c>
      <c r="C386" s="65" t="s">
        <v>4412</v>
      </c>
      <c r="D386" s="66">
        <v>3</v>
      </c>
      <c r="E386" s="67" t="s">
        <v>132</v>
      </c>
      <c r="F386" s="68">
        <v>35</v>
      </c>
      <c r="G386" s="65"/>
      <c r="H386" s="69"/>
      <c r="I386" s="70"/>
      <c r="J386" s="70"/>
      <c r="K386" s="34" t="s">
        <v>65</v>
      </c>
      <c r="L386" s="77">
        <v>386</v>
      </c>
      <c r="M386" s="77"/>
      <c r="N386" s="72"/>
      <c r="O386" s="79" t="s">
        <v>503</v>
      </c>
      <c r="P386" s="81">
        <v>43744.05556712963</v>
      </c>
      <c r="Q386" s="79" t="s">
        <v>587</v>
      </c>
      <c r="R386" s="79"/>
      <c r="S386" s="79"/>
      <c r="T386" s="79"/>
      <c r="U386" s="79"/>
      <c r="V386" s="82" t="s">
        <v>909</v>
      </c>
      <c r="W386" s="81">
        <v>43744.05556712963</v>
      </c>
      <c r="X386" s="82" t="s">
        <v>1171</v>
      </c>
      <c r="Y386" s="79"/>
      <c r="Z386" s="79"/>
      <c r="AA386" s="85" t="s">
        <v>1478</v>
      </c>
      <c r="AB386" s="79"/>
      <c r="AC386" s="79" t="b">
        <v>0</v>
      </c>
      <c r="AD386" s="79">
        <v>0</v>
      </c>
      <c r="AE386" s="85" t="s">
        <v>1603</v>
      </c>
      <c r="AF386" s="79" t="b">
        <v>0</v>
      </c>
      <c r="AG386" s="79" t="s">
        <v>1625</v>
      </c>
      <c r="AH386" s="79"/>
      <c r="AI386" s="85" t="s">
        <v>1603</v>
      </c>
      <c r="AJ386" s="79" t="b">
        <v>0</v>
      </c>
      <c r="AK386" s="79">
        <v>2</v>
      </c>
      <c r="AL386" s="85" t="s">
        <v>1421</v>
      </c>
      <c r="AM386" s="79" t="s">
        <v>1634</v>
      </c>
      <c r="AN386" s="79" t="b">
        <v>0</v>
      </c>
      <c r="AO386" s="85" t="s">
        <v>1421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5</v>
      </c>
      <c r="BC386" s="78" t="str">
        <f>REPLACE(INDEX(GroupVertices[Group],MATCH(Edges[[#This Row],[Vertex 2]],GroupVertices[Vertex],0)),1,1,"")</f>
        <v>5</v>
      </c>
      <c r="BD386" s="48"/>
      <c r="BE386" s="49"/>
      <c r="BF386" s="48"/>
      <c r="BG386" s="49"/>
      <c r="BH386" s="48"/>
      <c r="BI386" s="49"/>
      <c r="BJ386" s="48"/>
      <c r="BK386" s="49"/>
      <c r="BL386" s="48"/>
    </row>
    <row r="387" spans="1:64" ht="15">
      <c r="A387" s="64" t="s">
        <v>345</v>
      </c>
      <c r="B387" s="64" t="s">
        <v>473</v>
      </c>
      <c r="C387" s="65" t="s">
        <v>4412</v>
      </c>
      <c r="D387" s="66">
        <v>3</v>
      </c>
      <c r="E387" s="67" t="s">
        <v>132</v>
      </c>
      <c r="F387" s="68">
        <v>35</v>
      </c>
      <c r="G387" s="65"/>
      <c r="H387" s="69"/>
      <c r="I387" s="70"/>
      <c r="J387" s="70"/>
      <c r="K387" s="34" t="s">
        <v>65</v>
      </c>
      <c r="L387" s="77">
        <v>387</v>
      </c>
      <c r="M387" s="77"/>
      <c r="N387" s="72"/>
      <c r="O387" s="79" t="s">
        <v>503</v>
      </c>
      <c r="P387" s="81">
        <v>43741.8783912037</v>
      </c>
      <c r="Q387" s="79" t="s">
        <v>569</v>
      </c>
      <c r="R387" s="79"/>
      <c r="S387" s="79"/>
      <c r="T387" s="79"/>
      <c r="U387" s="79"/>
      <c r="V387" s="82" t="s">
        <v>872</v>
      </c>
      <c r="W387" s="81">
        <v>43741.8783912037</v>
      </c>
      <c r="X387" s="82" t="s">
        <v>1114</v>
      </c>
      <c r="Y387" s="79"/>
      <c r="Z387" s="79"/>
      <c r="AA387" s="85" t="s">
        <v>1421</v>
      </c>
      <c r="AB387" s="79"/>
      <c r="AC387" s="79" t="b">
        <v>0</v>
      </c>
      <c r="AD387" s="79">
        <v>14</v>
      </c>
      <c r="AE387" s="85" t="s">
        <v>1603</v>
      </c>
      <c r="AF387" s="79" t="b">
        <v>0</v>
      </c>
      <c r="AG387" s="79" t="s">
        <v>1625</v>
      </c>
      <c r="AH387" s="79"/>
      <c r="AI387" s="85" t="s">
        <v>1603</v>
      </c>
      <c r="AJ387" s="79" t="b">
        <v>0</v>
      </c>
      <c r="AK387" s="79">
        <v>1</v>
      </c>
      <c r="AL387" s="85" t="s">
        <v>1603</v>
      </c>
      <c r="AM387" s="79" t="s">
        <v>1635</v>
      </c>
      <c r="AN387" s="79" t="b">
        <v>0</v>
      </c>
      <c r="AO387" s="85" t="s">
        <v>1421</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5</v>
      </c>
      <c r="BC387" s="78" t="str">
        <f>REPLACE(INDEX(GroupVertices[Group],MATCH(Edges[[#This Row],[Vertex 2]],GroupVertices[Vertex],0)),1,1,"")</f>
        <v>5</v>
      </c>
      <c r="BD387" s="48"/>
      <c r="BE387" s="49"/>
      <c r="BF387" s="48"/>
      <c r="BG387" s="49"/>
      <c r="BH387" s="48"/>
      <c r="BI387" s="49"/>
      <c r="BJ387" s="48"/>
      <c r="BK387" s="49"/>
      <c r="BL387" s="48"/>
    </row>
    <row r="388" spans="1:64" ht="15">
      <c r="A388" s="64" t="s">
        <v>388</v>
      </c>
      <c r="B388" s="64" t="s">
        <v>473</v>
      </c>
      <c r="C388" s="65" t="s">
        <v>4412</v>
      </c>
      <c r="D388" s="66">
        <v>3</v>
      </c>
      <c r="E388" s="67" t="s">
        <v>132</v>
      </c>
      <c r="F388" s="68">
        <v>35</v>
      </c>
      <c r="G388" s="65"/>
      <c r="H388" s="69"/>
      <c r="I388" s="70"/>
      <c r="J388" s="70"/>
      <c r="K388" s="34" t="s">
        <v>65</v>
      </c>
      <c r="L388" s="77">
        <v>388</v>
      </c>
      <c r="M388" s="77"/>
      <c r="N388" s="72"/>
      <c r="O388" s="79" t="s">
        <v>503</v>
      </c>
      <c r="P388" s="81">
        <v>43744.05556712963</v>
      </c>
      <c r="Q388" s="79" t="s">
        <v>587</v>
      </c>
      <c r="R388" s="79"/>
      <c r="S388" s="79"/>
      <c r="T388" s="79"/>
      <c r="U388" s="79"/>
      <c r="V388" s="82" t="s">
        <v>909</v>
      </c>
      <c r="W388" s="81">
        <v>43744.05556712963</v>
      </c>
      <c r="X388" s="82" t="s">
        <v>1171</v>
      </c>
      <c r="Y388" s="79"/>
      <c r="Z388" s="79"/>
      <c r="AA388" s="85" t="s">
        <v>1478</v>
      </c>
      <c r="AB388" s="79"/>
      <c r="AC388" s="79" t="b">
        <v>0</v>
      </c>
      <c r="AD388" s="79">
        <v>0</v>
      </c>
      <c r="AE388" s="85" t="s">
        <v>1603</v>
      </c>
      <c r="AF388" s="79" t="b">
        <v>0</v>
      </c>
      <c r="AG388" s="79" t="s">
        <v>1625</v>
      </c>
      <c r="AH388" s="79"/>
      <c r="AI388" s="85" t="s">
        <v>1603</v>
      </c>
      <c r="AJ388" s="79" t="b">
        <v>0</v>
      </c>
      <c r="AK388" s="79">
        <v>2</v>
      </c>
      <c r="AL388" s="85" t="s">
        <v>1421</v>
      </c>
      <c r="AM388" s="79" t="s">
        <v>1634</v>
      </c>
      <c r="AN388" s="79" t="b">
        <v>0</v>
      </c>
      <c r="AO388" s="85" t="s">
        <v>1421</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5</v>
      </c>
      <c r="BC388" s="78" t="str">
        <f>REPLACE(INDEX(GroupVertices[Group],MATCH(Edges[[#This Row],[Vertex 2]],GroupVertices[Vertex],0)),1,1,"")</f>
        <v>5</v>
      </c>
      <c r="BD388" s="48"/>
      <c r="BE388" s="49"/>
      <c r="BF388" s="48"/>
      <c r="BG388" s="49"/>
      <c r="BH388" s="48"/>
      <c r="BI388" s="49"/>
      <c r="BJ388" s="48"/>
      <c r="BK388" s="49"/>
      <c r="BL388" s="48"/>
    </row>
    <row r="389" spans="1:64" ht="15">
      <c r="A389" s="64" t="s">
        <v>345</v>
      </c>
      <c r="B389" s="64" t="s">
        <v>474</v>
      </c>
      <c r="C389" s="65" t="s">
        <v>4412</v>
      </c>
      <c r="D389" s="66">
        <v>3</v>
      </c>
      <c r="E389" s="67" t="s">
        <v>132</v>
      </c>
      <c r="F389" s="68">
        <v>35</v>
      </c>
      <c r="G389" s="65"/>
      <c r="H389" s="69"/>
      <c r="I389" s="70"/>
      <c r="J389" s="70"/>
      <c r="K389" s="34" t="s">
        <v>65</v>
      </c>
      <c r="L389" s="77">
        <v>389</v>
      </c>
      <c r="M389" s="77"/>
      <c r="N389" s="72"/>
      <c r="O389" s="79" t="s">
        <v>503</v>
      </c>
      <c r="P389" s="81">
        <v>43741.8783912037</v>
      </c>
      <c r="Q389" s="79" t="s">
        <v>569</v>
      </c>
      <c r="R389" s="79"/>
      <c r="S389" s="79"/>
      <c r="T389" s="79"/>
      <c r="U389" s="79"/>
      <c r="V389" s="82" t="s">
        <v>872</v>
      </c>
      <c r="W389" s="81">
        <v>43741.8783912037</v>
      </c>
      <c r="X389" s="82" t="s">
        <v>1114</v>
      </c>
      <c r="Y389" s="79"/>
      <c r="Z389" s="79"/>
      <c r="AA389" s="85" t="s">
        <v>1421</v>
      </c>
      <c r="AB389" s="79"/>
      <c r="AC389" s="79" t="b">
        <v>0</v>
      </c>
      <c r="AD389" s="79">
        <v>14</v>
      </c>
      <c r="AE389" s="85" t="s">
        <v>1603</v>
      </c>
      <c r="AF389" s="79" t="b">
        <v>0</v>
      </c>
      <c r="AG389" s="79" t="s">
        <v>1625</v>
      </c>
      <c r="AH389" s="79"/>
      <c r="AI389" s="85" t="s">
        <v>1603</v>
      </c>
      <c r="AJ389" s="79" t="b">
        <v>0</v>
      </c>
      <c r="AK389" s="79">
        <v>1</v>
      </c>
      <c r="AL389" s="85" t="s">
        <v>1603</v>
      </c>
      <c r="AM389" s="79" t="s">
        <v>1635</v>
      </c>
      <c r="AN389" s="79" t="b">
        <v>0</v>
      </c>
      <c r="AO389" s="85" t="s">
        <v>1421</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5</v>
      </c>
      <c r="BC389" s="78" t="str">
        <f>REPLACE(INDEX(GroupVertices[Group],MATCH(Edges[[#This Row],[Vertex 2]],GroupVertices[Vertex],0)),1,1,"")</f>
        <v>5</v>
      </c>
      <c r="BD389" s="48"/>
      <c r="BE389" s="49"/>
      <c r="BF389" s="48"/>
      <c r="BG389" s="49"/>
      <c r="BH389" s="48"/>
      <c r="BI389" s="49"/>
      <c r="BJ389" s="48"/>
      <c r="BK389" s="49"/>
      <c r="BL389" s="48"/>
    </row>
    <row r="390" spans="1:64" ht="15">
      <c r="A390" s="64" t="s">
        <v>388</v>
      </c>
      <c r="B390" s="64" t="s">
        <v>474</v>
      </c>
      <c r="C390" s="65" t="s">
        <v>4412</v>
      </c>
      <c r="D390" s="66">
        <v>3</v>
      </c>
      <c r="E390" s="67" t="s">
        <v>132</v>
      </c>
      <c r="F390" s="68">
        <v>35</v>
      </c>
      <c r="G390" s="65"/>
      <c r="H390" s="69"/>
      <c r="I390" s="70"/>
      <c r="J390" s="70"/>
      <c r="K390" s="34" t="s">
        <v>65</v>
      </c>
      <c r="L390" s="77">
        <v>390</v>
      </c>
      <c r="M390" s="77"/>
      <c r="N390" s="72"/>
      <c r="O390" s="79" t="s">
        <v>503</v>
      </c>
      <c r="P390" s="81">
        <v>43744.05556712963</v>
      </c>
      <c r="Q390" s="79" t="s">
        <v>587</v>
      </c>
      <c r="R390" s="79"/>
      <c r="S390" s="79"/>
      <c r="T390" s="79"/>
      <c r="U390" s="79"/>
      <c r="V390" s="82" t="s">
        <v>909</v>
      </c>
      <c r="W390" s="81">
        <v>43744.05556712963</v>
      </c>
      <c r="X390" s="82" t="s">
        <v>1171</v>
      </c>
      <c r="Y390" s="79"/>
      <c r="Z390" s="79"/>
      <c r="AA390" s="85" t="s">
        <v>1478</v>
      </c>
      <c r="AB390" s="79"/>
      <c r="AC390" s="79" t="b">
        <v>0</v>
      </c>
      <c r="AD390" s="79">
        <v>0</v>
      </c>
      <c r="AE390" s="85" t="s">
        <v>1603</v>
      </c>
      <c r="AF390" s="79" t="b">
        <v>0</v>
      </c>
      <c r="AG390" s="79" t="s">
        <v>1625</v>
      </c>
      <c r="AH390" s="79"/>
      <c r="AI390" s="85" t="s">
        <v>1603</v>
      </c>
      <c r="AJ390" s="79" t="b">
        <v>0</v>
      </c>
      <c r="AK390" s="79">
        <v>2</v>
      </c>
      <c r="AL390" s="85" t="s">
        <v>1421</v>
      </c>
      <c r="AM390" s="79" t="s">
        <v>1634</v>
      </c>
      <c r="AN390" s="79" t="b">
        <v>0</v>
      </c>
      <c r="AO390" s="85" t="s">
        <v>1421</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5</v>
      </c>
      <c r="BC390" s="78" t="str">
        <f>REPLACE(INDEX(GroupVertices[Group],MATCH(Edges[[#This Row],[Vertex 2]],GroupVertices[Vertex],0)),1,1,"")</f>
        <v>5</v>
      </c>
      <c r="BD390" s="48"/>
      <c r="BE390" s="49"/>
      <c r="BF390" s="48"/>
      <c r="BG390" s="49"/>
      <c r="BH390" s="48"/>
      <c r="BI390" s="49"/>
      <c r="BJ390" s="48"/>
      <c r="BK390" s="49"/>
      <c r="BL390" s="48"/>
    </row>
    <row r="391" spans="1:64" ht="15">
      <c r="A391" s="64" t="s">
        <v>345</v>
      </c>
      <c r="B391" s="64" t="s">
        <v>475</v>
      </c>
      <c r="C391" s="65" t="s">
        <v>4412</v>
      </c>
      <c r="D391" s="66">
        <v>3</v>
      </c>
      <c r="E391" s="67" t="s">
        <v>132</v>
      </c>
      <c r="F391" s="68">
        <v>35</v>
      </c>
      <c r="G391" s="65"/>
      <c r="H391" s="69"/>
      <c r="I391" s="70"/>
      <c r="J391" s="70"/>
      <c r="K391" s="34" t="s">
        <v>65</v>
      </c>
      <c r="L391" s="77">
        <v>391</v>
      </c>
      <c r="M391" s="77"/>
      <c r="N391" s="72"/>
      <c r="O391" s="79" t="s">
        <v>503</v>
      </c>
      <c r="P391" s="81">
        <v>43741.8783912037</v>
      </c>
      <c r="Q391" s="79" t="s">
        <v>569</v>
      </c>
      <c r="R391" s="79"/>
      <c r="S391" s="79"/>
      <c r="T391" s="79"/>
      <c r="U391" s="79"/>
      <c r="V391" s="82" t="s">
        <v>872</v>
      </c>
      <c r="W391" s="81">
        <v>43741.8783912037</v>
      </c>
      <c r="X391" s="82" t="s">
        <v>1114</v>
      </c>
      <c r="Y391" s="79"/>
      <c r="Z391" s="79"/>
      <c r="AA391" s="85" t="s">
        <v>1421</v>
      </c>
      <c r="AB391" s="79"/>
      <c r="AC391" s="79" t="b">
        <v>0</v>
      </c>
      <c r="AD391" s="79">
        <v>14</v>
      </c>
      <c r="AE391" s="85" t="s">
        <v>1603</v>
      </c>
      <c r="AF391" s="79" t="b">
        <v>0</v>
      </c>
      <c r="AG391" s="79" t="s">
        <v>1625</v>
      </c>
      <c r="AH391" s="79"/>
      <c r="AI391" s="85" t="s">
        <v>1603</v>
      </c>
      <c r="AJ391" s="79" t="b">
        <v>0</v>
      </c>
      <c r="AK391" s="79">
        <v>1</v>
      </c>
      <c r="AL391" s="85" t="s">
        <v>1603</v>
      </c>
      <c r="AM391" s="79" t="s">
        <v>1635</v>
      </c>
      <c r="AN391" s="79" t="b">
        <v>0</v>
      </c>
      <c r="AO391" s="85" t="s">
        <v>1421</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5</v>
      </c>
      <c r="BC391" s="78" t="str">
        <f>REPLACE(INDEX(GroupVertices[Group],MATCH(Edges[[#This Row],[Vertex 2]],GroupVertices[Vertex],0)),1,1,"")</f>
        <v>5</v>
      </c>
      <c r="BD391" s="48"/>
      <c r="BE391" s="49"/>
      <c r="BF391" s="48"/>
      <c r="BG391" s="49"/>
      <c r="BH391" s="48"/>
      <c r="BI391" s="49"/>
      <c r="BJ391" s="48"/>
      <c r="BK391" s="49"/>
      <c r="BL391" s="48"/>
    </row>
    <row r="392" spans="1:64" ht="15">
      <c r="A392" s="64" t="s">
        <v>388</v>
      </c>
      <c r="B392" s="64" t="s">
        <v>475</v>
      </c>
      <c r="C392" s="65" t="s">
        <v>4412</v>
      </c>
      <c r="D392" s="66">
        <v>3</v>
      </c>
      <c r="E392" s="67" t="s">
        <v>132</v>
      </c>
      <c r="F392" s="68">
        <v>35</v>
      </c>
      <c r="G392" s="65"/>
      <c r="H392" s="69"/>
      <c r="I392" s="70"/>
      <c r="J392" s="70"/>
      <c r="K392" s="34" t="s">
        <v>65</v>
      </c>
      <c r="L392" s="77">
        <v>392</v>
      </c>
      <c r="M392" s="77"/>
      <c r="N392" s="72"/>
      <c r="O392" s="79" t="s">
        <v>503</v>
      </c>
      <c r="P392" s="81">
        <v>43744.05556712963</v>
      </c>
      <c r="Q392" s="79" t="s">
        <v>587</v>
      </c>
      <c r="R392" s="79"/>
      <c r="S392" s="79"/>
      <c r="T392" s="79"/>
      <c r="U392" s="79"/>
      <c r="V392" s="82" t="s">
        <v>909</v>
      </c>
      <c r="W392" s="81">
        <v>43744.05556712963</v>
      </c>
      <c r="X392" s="82" t="s">
        <v>1171</v>
      </c>
      <c r="Y392" s="79"/>
      <c r="Z392" s="79"/>
      <c r="AA392" s="85" t="s">
        <v>1478</v>
      </c>
      <c r="AB392" s="79"/>
      <c r="AC392" s="79" t="b">
        <v>0</v>
      </c>
      <c r="AD392" s="79">
        <v>0</v>
      </c>
      <c r="AE392" s="85" t="s">
        <v>1603</v>
      </c>
      <c r="AF392" s="79" t="b">
        <v>0</v>
      </c>
      <c r="AG392" s="79" t="s">
        <v>1625</v>
      </c>
      <c r="AH392" s="79"/>
      <c r="AI392" s="85" t="s">
        <v>1603</v>
      </c>
      <c r="AJ392" s="79" t="b">
        <v>0</v>
      </c>
      <c r="AK392" s="79">
        <v>2</v>
      </c>
      <c r="AL392" s="85" t="s">
        <v>1421</v>
      </c>
      <c r="AM392" s="79" t="s">
        <v>1634</v>
      </c>
      <c r="AN392" s="79" t="b">
        <v>0</v>
      </c>
      <c r="AO392" s="85" t="s">
        <v>1421</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5</v>
      </c>
      <c r="BC392" s="78" t="str">
        <f>REPLACE(INDEX(GroupVertices[Group],MATCH(Edges[[#This Row],[Vertex 2]],GroupVertices[Vertex],0)),1,1,"")</f>
        <v>5</v>
      </c>
      <c r="BD392" s="48"/>
      <c r="BE392" s="49"/>
      <c r="BF392" s="48"/>
      <c r="BG392" s="49"/>
      <c r="BH392" s="48"/>
      <c r="BI392" s="49"/>
      <c r="BJ392" s="48"/>
      <c r="BK392" s="49"/>
      <c r="BL392" s="48"/>
    </row>
    <row r="393" spans="1:64" ht="15">
      <c r="A393" s="64" t="s">
        <v>345</v>
      </c>
      <c r="B393" s="64" t="s">
        <v>476</v>
      </c>
      <c r="C393" s="65" t="s">
        <v>4412</v>
      </c>
      <c r="D393" s="66">
        <v>3</v>
      </c>
      <c r="E393" s="67" t="s">
        <v>132</v>
      </c>
      <c r="F393" s="68">
        <v>35</v>
      </c>
      <c r="G393" s="65"/>
      <c r="H393" s="69"/>
      <c r="I393" s="70"/>
      <c r="J393" s="70"/>
      <c r="K393" s="34" t="s">
        <v>65</v>
      </c>
      <c r="L393" s="77">
        <v>393</v>
      </c>
      <c r="M393" s="77"/>
      <c r="N393" s="72"/>
      <c r="O393" s="79" t="s">
        <v>503</v>
      </c>
      <c r="P393" s="81">
        <v>43741.8783912037</v>
      </c>
      <c r="Q393" s="79" t="s">
        <v>569</v>
      </c>
      <c r="R393" s="79"/>
      <c r="S393" s="79"/>
      <c r="T393" s="79"/>
      <c r="U393" s="79"/>
      <c r="V393" s="82" t="s">
        <v>872</v>
      </c>
      <c r="W393" s="81">
        <v>43741.8783912037</v>
      </c>
      <c r="X393" s="82" t="s">
        <v>1114</v>
      </c>
      <c r="Y393" s="79"/>
      <c r="Z393" s="79"/>
      <c r="AA393" s="85" t="s">
        <v>1421</v>
      </c>
      <c r="AB393" s="79"/>
      <c r="AC393" s="79" t="b">
        <v>0</v>
      </c>
      <c r="AD393" s="79">
        <v>14</v>
      </c>
      <c r="AE393" s="85" t="s">
        <v>1603</v>
      </c>
      <c r="AF393" s="79" t="b">
        <v>0</v>
      </c>
      <c r="AG393" s="79" t="s">
        <v>1625</v>
      </c>
      <c r="AH393" s="79"/>
      <c r="AI393" s="85" t="s">
        <v>1603</v>
      </c>
      <c r="AJ393" s="79" t="b">
        <v>0</v>
      </c>
      <c r="AK393" s="79">
        <v>1</v>
      </c>
      <c r="AL393" s="85" t="s">
        <v>1603</v>
      </c>
      <c r="AM393" s="79" t="s">
        <v>1635</v>
      </c>
      <c r="AN393" s="79" t="b">
        <v>0</v>
      </c>
      <c r="AO393" s="85" t="s">
        <v>1421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5</v>
      </c>
      <c r="BD393" s="48"/>
      <c r="BE393" s="49"/>
      <c r="BF393" s="48"/>
      <c r="BG393" s="49"/>
      <c r="BH393" s="48"/>
      <c r="BI393" s="49"/>
      <c r="BJ393" s="48"/>
      <c r="BK393" s="49"/>
      <c r="BL393" s="48"/>
    </row>
    <row r="394" spans="1:64" ht="15">
      <c r="A394" s="64" t="s">
        <v>388</v>
      </c>
      <c r="B394" s="64" t="s">
        <v>476</v>
      </c>
      <c r="C394" s="65" t="s">
        <v>4412</v>
      </c>
      <c r="D394" s="66">
        <v>3</v>
      </c>
      <c r="E394" s="67" t="s">
        <v>132</v>
      </c>
      <c r="F394" s="68">
        <v>35</v>
      </c>
      <c r="G394" s="65"/>
      <c r="H394" s="69"/>
      <c r="I394" s="70"/>
      <c r="J394" s="70"/>
      <c r="K394" s="34" t="s">
        <v>65</v>
      </c>
      <c r="L394" s="77">
        <v>394</v>
      </c>
      <c r="M394" s="77"/>
      <c r="N394" s="72"/>
      <c r="O394" s="79" t="s">
        <v>503</v>
      </c>
      <c r="P394" s="81">
        <v>43744.05556712963</v>
      </c>
      <c r="Q394" s="79" t="s">
        <v>587</v>
      </c>
      <c r="R394" s="79"/>
      <c r="S394" s="79"/>
      <c r="T394" s="79"/>
      <c r="U394" s="79"/>
      <c r="V394" s="82" t="s">
        <v>909</v>
      </c>
      <c r="W394" s="81">
        <v>43744.05556712963</v>
      </c>
      <c r="X394" s="82" t="s">
        <v>1171</v>
      </c>
      <c r="Y394" s="79"/>
      <c r="Z394" s="79"/>
      <c r="AA394" s="85" t="s">
        <v>1478</v>
      </c>
      <c r="AB394" s="79"/>
      <c r="AC394" s="79" t="b">
        <v>0</v>
      </c>
      <c r="AD394" s="79">
        <v>0</v>
      </c>
      <c r="AE394" s="85" t="s">
        <v>1603</v>
      </c>
      <c r="AF394" s="79" t="b">
        <v>0</v>
      </c>
      <c r="AG394" s="79" t="s">
        <v>1625</v>
      </c>
      <c r="AH394" s="79"/>
      <c r="AI394" s="85" t="s">
        <v>1603</v>
      </c>
      <c r="AJ394" s="79" t="b">
        <v>0</v>
      </c>
      <c r="AK394" s="79">
        <v>2</v>
      </c>
      <c r="AL394" s="85" t="s">
        <v>1421</v>
      </c>
      <c r="AM394" s="79" t="s">
        <v>1634</v>
      </c>
      <c r="AN394" s="79" t="b">
        <v>0</v>
      </c>
      <c r="AO394" s="85" t="s">
        <v>1421</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5</v>
      </c>
      <c r="BC394" s="78" t="str">
        <f>REPLACE(INDEX(GroupVertices[Group],MATCH(Edges[[#This Row],[Vertex 2]],GroupVertices[Vertex],0)),1,1,"")</f>
        <v>5</v>
      </c>
      <c r="BD394" s="48"/>
      <c r="BE394" s="49"/>
      <c r="BF394" s="48"/>
      <c r="BG394" s="49"/>
      <c r="BH394" s="48"/>
      <c r="BI394" s="49"/>
      <c r="BJ394" s="48"/>
      <c r="BK394" s="49"/>
      <c r="BL394" s="48"/>
    </row>
    <row r="395" spans="1:64" ht="15">
      <c r="A395" s="64" t="s">
        <v>345</v>
      </c>
      <c r="B395" s="64" t="s">
        <v>477</v>
      </c>
      <c r="C395" s="65" t="s">
        <v>4412</v>
      </c>
      <c r="D395" s="66">
        <v>3</v>
      </c>
      <c r="E395" s="67" t="s">
        <v>132</v>
      </c>
      <c r="F395" s="68">
        <v>35</v>
      </c>
      <c r="G395" s="65"/>
      <c r="H395" s="69"/>
      <c r="I395" s="70"/>
      <c r="J395" s="70"/>
      <c r="K395" s="34" t="s">
        <v>65</v>
      </c>
      <c r="L395" s="77">
        <v>395</v>
      </c>
      <c r="M395" s="77"/>
      <c r="N395" s="72"/>
      <c r="O395" s="79" t="s">
        <v>503</v>
      </c>
      <c r="P395" s="81">
        <v>43741.8783912037</v>
      </c>
      <c r="Q395" s="79" t="s">
        <v>569</v>
      </c>
      <c r="R395" s="79"/>
      <c r="S395" s="79"/>
      <c r="T395" s="79"/>
      <c r="U395" s="79"/>
      <c r="V395" s="82" t="s">
        <v>872</v>
      </c>
      <c r="W395" s="81">
        <v>43741.8783912037</v>
      </c>
      <c r="X395" s="82" t="s">
        <v>1114</v>
      </c>
      <c r="Y395" s="79"/>
      <c r="Z395" s="79"/>
      <c r="AA395" s="85" t="s">
        <v>1421</v>
      </c>
      <c r="AB395" s="79"/>
      <c r="AC395" s="79" t="b">
        <v>0</v>
      </c>
      <c r="AD395" s="79">
        <v>14</v>
      </c>
      <c r="AE395" s="85" t="s">
        <v>1603</v>
      </c>
      <c r="AF395" s="79" t="b">
        <v>0</v>
      </c>
      <c r="AG395" s="79" t="s">
        <v>1625</v>
      </c>
      <c r="AH395" s="79"/>
      <c r="AI395" s="85" t="s">
        <v>1603</v>
      </c>
      <c r="AJ395" s="79" t="b">
        <v>0</v>
      </c>
      <c r="AK395" s="79">
        <v>1</v>
      </c>
      <c r="AL395" s="85" t="s">
        <v>1603</v>
      </c>
      <c r="AM395" s="79" t="s">
        <v>1635</v>
      </c>
      <c r="AN395" s="79" t="b">
        <v>0</v>
      </c>
      <c r="AO395" s="85" t="s">
        <v>1421</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388</v>
      </c>
      <c r="B396" s="64" t="s">
        <v>477</v>
      </c>
      <c r="C396" s="65" t="s">
        <v>4412</v>
      </c>
      <c r="D396" s="66">
        <v>3</v>
      </c>
      <c r="E396" s="67" t="s">
        <v>132</v>
      </c>
      <c r="F396" s="68">
        <v>35</v>
      </c>
      <c r="G396" s="65"/>
      <c r="H396" s="69"/>
      <c r="I396" s="70"/>
      <c r="J396" s="70"/>
      <c r="K396" s="34" t="s">
        <v>65</v>
      </c>
      <c r="L396" s="77">
        <v>396</v>
      </c>
      <c r="M396" s="77"/>
      <c r="N396" s="72"/>
      <c r="O396" s="79" t="s">
        <v>503</v>
      </c>
      <c r="P396" s="81">
        <v>43744.05556712963</v>
      </c>
      <c r="Q396" s="79" t="s">
        <v>587</v>
      </c>
      <c r="R396" s="79"/>
      <c r="S396" s="79"/>
      <c r="T396" s="79"/>
      <c r="U396" s="79"/>
      <c r="V396" s="82" t="s">
        <v>909</v>
      </c>
      <c r="W396" s="81">
        <v>43744.05556712963</v>
      </c>
      <c r="X396" s="82" t="s">
        <v>1171</v>
      </c>
      <c r="Y396" s="79"/>
      <c r="Z396" s="79"/>
      <c r="AA396" s="85" t="s">
        <v>1478</v>
      </c>
      <c r="AB396" s="79"/>
      <c r="AC396" s="79" t="b">
        <v>0</v>
      </c>
      <c r="AD396" s="79">
        <v>0</v>
      </c>
      <c r="AE396" s="85" t="s">
        <v>1603</v>
      </c>
      <c r="AF396" s="79" t="b">
        <v>0</v>
      </c>
      <c r="AG396" s="79" t="s">
        <v>1625</v>
      </c>
      <c r="AH396" s="79"/>
      <c r="AI396" s="85" t="s">
        <v>1603</v>
      </c>
      <c r="AJ396" s="79" t="b">
        <v>0</v>
      </c>
      <c r="AK396" s="79">
        <v>2</v>
      </c>
      <c r="AL396" s="85" t="s">
        <v>1421</v>
      </c>
      <c r="AM396" s="79" t="s">
        <v>1634</v>
      </c>
      <c r="AN396" s="79" t="b">
        <v>0</v>
      </c>
      <c r="AO396" s="85" t="s">
        <v>1421</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5</v>
      </c>
      <c r="BC396" s="78" t="str">
        <f>REPLACE(INDEX(GroupVertices[Group],MATCH(Edges[[#This Row],[Vertex 2]],GroupVertices[Vertex],0)),1,1,"")</f>
        <v>5</v>
      </c>
      <c r="BD396" s="48"/>
      <c r="BE396" s="49"/>
      <c r="BF396" s="48"/>
      <c r="BG396" s="49"/>
      <c r="BH396" s="48"/>
      <c r="BI396" s="49"/>
      <c r="BJ396" s="48"/>
      <c r="BK396" s="49"/>
      <c r="BL396" s="48"/>
    </row>
    <row r="397" spans="1:64" ht="15">
      <c r="A397" s="64" t="s">
        <v>345</v>
      </c>
      <c r="B397" s="64" t="s">
        <v>478</v>
      </c>
      <c r="C397" s="65" t="s">
        <v>4412</v>
      </c>
      <c r="D397" s="66">
        <v>3</v>
      </c>
      <c r="E397" s="67" t="s">
        <v>132</v>
      </c>
      <c r="F397" s="68">
        <v>35</v>
      </c>
      <c r="G397" s="65"/>
      <c r="H397" s="69"/>
      <c r="I397" s="70"/>
      <c r="J397" s="70"/>
      <c r="K397" s="34" t="s">
        <v>65</v>
      </c>
      <c r="L397" s="77">
        <v>397</v>
      </c>
      <c r="M397" s="77"/>
      <c r="N397" s="72"/>
      <c r="O397" s="79" t="s">
        <v>503</v>
      </c>
      <c r="P397" s="81">
        <v>43741.8783912037</v>
      </c>
      <c r="Q397" s="79" t="s">
        <v>569</v>
      </c>
      <c r="R397" s="79"/>
      <c r="S397" s="79"/>
      <c r="T397" s="79"/>
      <c r="U397" s="79"/>
      <c r="V397" s="82" t="s">
        <v>872</v>
      </c>
      <c r="W397" s="81">
        <v>43741.8783912037</v>
      </c>
      <c r="X397" s="82" t="s">
        <v>1114</v>
      </c>
      <c r="Y397" s="79"/>
      <c r="Z397" s="79"/>
      <c r="AA397" s="85" t="s">
        <v>1421</v>
      </c>
      <c r="AB397" s="79"/>
      <c r="AC397" s="79" t="b">
        <v>0</v>
      </c>
      <c r="AD397" s="79">
        <v>14</v>
      </c>
      <c r="AE397" s="85" t="s">
        <v>1603</v>
      </c>
      <c r="AF397" s="79" t="b">
        <v>0</v>
      </c>
      <c r="AG397" s="79" t="s">
        <v>1625</v>
      </c>
      <c r="AH397" s="79"/>
      <c r="AI397" s="85" t="s">
        <v>1603</v>
      </c>
      <c r="AJ397" s="79" t="b">
        <v>0</v>
      </c>
      <c r="AK397" s="79">
        <v>1</v>
      </c>
      <c r="AL397" s="85" t="s">
        <v>1603</v>
      </c>
      <c r="AM397" s="79" t="s">
        <v>1635</v>
      </c>
      <c r="AN397" s="79" t="b">
        <v>0</v>
      </c>
      <c r="AO397" s="85" t="s">
        <v>1421</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5</v>
      </c>
      <c r="BC397" s="78" t="str">
        <f>REPLACE(INDEX(GroupVertices[Group],MATCH(Edges[[#This Row],[Vertex 2]],GroupVertices[Vertex],0)),1,1,"")</f>
        <v>5</v>
      </c>
      <c r="BD397" s="48"/>
      <c r="BE397" s="49"/>
      <c r="BF397" s="48"/>
      <c r="BG397" s="49"/>
      <c r="BH397" s="48"/>
      <c r="BI397" s="49"/>
      <c r="BJ397" s="48"/>
      <c r="BK397" s="49"/>
      <c r="BL397" s="48"/>
    </row>
    <row r="398" spans="1:64" ht="15">
      <c r="A398" s="64" t="s">
        <v>388</v>
      </c>
      <c r="B398" s="64" t="s">
        <v>478</v>
      </c>
      <c r="C398" s="65" t="s">
        <v>4412</v>
      </c>
      <c r="D398" s="66">
        <v>3</v>
      </c>
      <c r="E398" s="67" t="s">
        <v>132</v>
      </c>
      <c r="F398" s="68">
        <v>35</v>
      </c>
      <c r="G398" s="65"/>
      <c r="H398" s="69"/>
      <c r="I398" s="70"/>
      <c r="J398" s="70"/>
      <c r="K398" s="34" t="s">
        <v>65</v>
      </c>
      <c r="L398" s="77">
        <v>398</v>
      </c>
      <c r="M398" s="77"/>
      <c r="N398" s="72"/>
      <c r="O398" s="79" t="s">
        <v>503</v>
      </c>
      <c r="P398" s="81">
        <v>43744.05556712963</v>
      </c>
      <c r="Q398" s="79" t="s">
        <v>587</v>
      </c>
      <c r="R398" s="79"/>
      <c r="S398" s="79"/>
      <c r="T398" s="79"/>
      <c r="U398" s="79"/>
      <c r="V398" s="82" t="s">
        <v>909</v>
      </c>
      <c r="W398" s="81">
        <v>43744.05556712963</v>
      </c>
      <c r="X398" s="82" t="s">
        <v>1171</v>
      </c>
      <c r="Y398" s="79"/>
      <c r="Z398" s="79"/>
      <c r="AA398" s="85" t="s">
        <v>1478</v>
      </c>
      <c r="AB398" s="79"/>
      <c r="AC398" s="79" t="b">
        <v>0</v>
      </c>
      <c r="AD398" s="79">
        <v>0</v>
      </c>
      <c r="AE398" s="85" t="s">
        <v>1603</v>
      </c>
      <c r="AF398" s="79" t="b">
        <v>0</v>
      </c>
      <c r="AG398" s="79" t="s">
        <v>1625</v>
      </c>
      <c r="AH398" s="79"/>
      <c r="AI398" s="85" t="s">
        <v>1603</v>
      </c>
      <c r="AJ398" s="79" t="b">
        <v>0</v>
      </c>
      <c r="AK398" s="79">
        <v>2</v>
      </c>
      <c r="AL398" s="85" t="s">
        <v>1421</v>
      </c>
      <c r="AM398" s="79" t="s">
        <v>1634</v>
      </c>
      <c r="AN398" s="79" t="b">
        <v>0</v>
      </c>
      <c r="AO398" s="85" t="s">
        <v>1421</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5</v>
      </c>
      <c r="BC398" s="78" t="str">
        <f>REPLACE(INDEX(GroupVertices[Group],MATCH(Edges[[#This Row],[Vertex 2]],GroupVertices[Vertex],0)),1,1,"")</f>
        <v>5</v>
      </c>
      <c r="BD398" s="48"/>
      <c r="BE398" s="49"/>
      <c r="BF398" s="48"/>
      <c r="BG398" s="49"/>
      <c r="BH398" s="48"/>
      <c r="BI398" s="49"/>
      <c r="BJ398" s="48"/>
      <c r="BK398" s="49"/>
      <c r="BL398" s="48"/>
    </row>
    <row r="399" spans="1:64" ht="15">
      <c r="A399" s="64" t="s">
        <v>345</v>
      </c>
      <c r="B399" s="64" t="s">
        <v>479</v>
      </c>
      <c r="C399" s="65" t="s">
        <v>4412</v>
      </c>
      <c r="D399" s="66">
        <v>3</v>
      </c>
      <c r="E399" s="67" t="s">
        <v>132</v>
      </c>
      <c r="F399" s="68">
        <v>35</v>
      </c>
      <c r="G399" s="65"/>
      <c r="H399" s="69"/>
      <c r="I399" s="70"/>
      <c r="J399" s="70"/>
      <c r="K399" s="34" t="s">
        <v>65</v>
      </c>
      <c r="L399" s="77">
        <v>399</v>
      </c>
      <c r="M399" s="77"/>
      <c r="N399" s="72"/>
      <c r="O399" s="79" t="s">
        <v>503</v>
      </c>
      <c r="P399" s="81">
        <v>43741.8783912037</v>
      </c>
      <c r="Q399" s="79" t="s">
        <v>569</v>
      </c>
      <c r="R399" s="79"/>
      <c r="S399" s="79"/>
      <c r="T399" s="79"/>
      <c r="U399" s="79"/>
      <c r="V399" s="82" t="s">
        <v>872</v>
      </c>
      <c r="W399" s="81">
        <v>43741.8783912037</v>
      </c>
      <c r="X399" s="82" t="s">
        <v>1114</v>
      </c>
      <c r="Y399" s="79"/>
      <c r="Z399" s="79"/>
      <c r="AA399" s="85" t="s">
        <v>1421</v>
      </c>
      <c r="AB399" s="79"/>
      <c r="AC399" s="79" t="b">
        <v>0</v>
      </c>
      <c r="AD399" s="79">
        <v>14</v>
      </c>
      <c r="AE399" s="85" t="s">
        <v>1603</v>
      </c>
      <c r="AF399" s="79" t="b">
        <v>0</v>
      </c>
      <c r="AG399" s="79" t="s">
        <v>1625</v>
      </c>
      <c r="AH399" s="79"/>
      <c r="AI399" s="85" t="s">
        <v>1603</v>
      </c>
      <c r="AJ399" s="79" t="b">
        <v>0</v>
      </c>
      <c r="AK399" s="79">
        <v>1</v>
      </c>
      <c r="AL399" s="85" t="s">
        <v>1603</v>
      </c>
      <c r="AM399" s="79" t="s">
        <v>1635</v>
      </c>
      <c r="AN399" s="79" t="b">
        <v>0</v>
      </c>
      <c r="AO399" s="85" t="s">
        <v>1421</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5</v>
      </c>
      <c r="BC399" s="78" t="str">
        <f>REPLACE(INDEX(GroupVertices[Group],MATCH(Edges[[#This Row],[Vertex 2]],GroupVertices[Vertex],0)),1,1,"")</f>
        <v>5</v>
      </c>
      <c r="BD399" s="48"/>
      <c r="BE399" s="49"/>
      <c r="BF399" s="48"/>
      <c r="BG399" s="49"/>
      <c r="BH399" s="48"/>
      <c r="BI399" s="49"/>
      <c r="BJ399" s="48"/>
      <c r="BK399" s="49"/>
      <c r="BL399" s="48"/>
    </row>
    <row r="400" spans="1:64" ht="15">
      <c r="A400" s="64" t="s">
        <v>388</v>
      </c>
      <c r="B400" s="64" t="s">
        <v>479</v>
      </c>
      <c r="C400" s="65" t="s">
        <v>4412</v>
      </c>
      <c r="D400" s="66">
        <v>3</v>
      </c>
      <c r="E400" s="67" t="s">
        <v>132</v>
      </c>
      <c r="F400" s="68">
        <v>35</v>
      </c>
      <c r="G400" s="65"/>
      <c r="H400" s="69"/>
      <c r="I400" s="70"/>
      <c r="J400" s="70"/>
      <c r="K400" s="34" t="s">
        <v>65</v>
      </c>
      <c r="L400" s="77">
        <v>400</v>
      </c>
      <c r="M400" s="77"/>
      <c r="N400" s="72"/>
      <c r="O400" s="79" t="s">
        <v>503</v>
      </c>
      <c r="P400" s="81">
        <v>43744.05556712963</v>
      </c>
      <c r="Q400" s="79" t="s">
        <v>587</v>
      </c>
      <c r="R400" s="79"/>
      <c r="S400" s="79"/>
      <c r="T400" s="79"/>
      <c r="U400" s="79"/>
      <c r="V400" s="82" t="s">
        <v>909</v>
      </c>
      <c r="W400" s="81">
        <v>43744.05556712963</v>
      </c>
      <c r="X400" s="82" t="s">
        <v>1171</v>
      </c>
      <c r="Y400" s="79"/>
      <c r="Z400" s="79"/>
      <c r="AA400" s="85" t="s">
        <v>1478</v>
      </c>
      <c r="AB400" s="79"/>
      <c r="AC400" s="79" t="b">
        <v>0</v>
      </c>
      <c r="AD400" s="79">
        <v>0</v>
      </c>
      <c r="AE400" s="85" t="s">
        <v>1603</v>
      </c>
      <c r="AF400" s="79" t="b">
        <v>0</v>
      </c>
      <c r="AG400" s="79" t="s">
        <v>1625</v>
      </c>
      <c r="AH400" s="79"/>
      <c r="AI400" s="85" t="s">
        <v>1603</v>
      </c>
      <c r="AJ400" s="79" t="b">
        <v>0</v>
      </c>
      <c r="AK400" s="79">
        <v>2</v>
      </c>
      <c r="AL400" s="85" t="s">
        <v>1421</v>
      </c>
      <c r="AM400" s="79" t="s">
        <v>1634</v>
      </c>
      <c r="AN400" s="79" t="b">
        <v>0</v>
      </c>
      <c r="AO400" s="85" t="s">
        <v>1421</v>
      </c>
      <c r="AP400" s="79" t="s">
        <v>176</v>
      </c>
      <c r="AQ400" s="79">
        <v>0</v>
      </c>
      <c r="AR400" s="79">
        <v>0</v>
      </c>
      <c r="AS400" s="79"/>
      <c r="AT400" s="79"/>
      <c r="AU400" s="79"/>
      <c r="AV400" s="79"/>
      <c r="AW400" s="79"/>
      <c r="AX400" s="79"/>
      <c r="AY400" s="79"/>
      <c r="AZ400" s="79"/>
      <c r="BA400">
        <v>1</v>
      </c>
      <c r="BB400" s="78" t="str">
        <f>REPLACE(INDEX(GroupVertices[Group],MATCH(Edges[[#This Row],[Vertex 1]],GroupVertices[Vertex],0)),1,1,"")</f>
        <v>5</v>
      </c>
      <c r="BC400" s="78" t="str">
        <f>REPLACE(INDEX(GroupVertices[Group],MATCH(Edges[[#This Row],[Vertex 2]],GroupVertices[Vertex],0)),1,1,"")</f>
        <v>5</v>
      </c>
      <c r="BD400" s="48"/>
      <c r="BE400" s="49"/>
      <c r="BF400" s="48"/>
      <c r="BG400" s="49"/>
      <c r="BH400" s="48"/>
      <c r="BI400" s="49"/>
      <c r="BJ400" s="48"/>
      <c r="BK400" s="49"/>
      <c r="BL400" s="48"/>
    </row>
    <row r="401" spans="1:64" ht="15">
      <c r="A401" s="64" t="s">
        <v>345</v>
      </c>
      <c r="B401" s="64" t="s">
        <v>480</v>
      </c>
      <c r="C401" s="65" t="s">
        <v>4412</v>
      </c>
      <c r="D401" s="66">
        <v>3</v>
      </c>
      <c r="E401" s="67" t="s">
        <v>132</v>
      </c>
      <c r="F401" s="68">
        <v>35</v>
      </c>
      <c r="G401" s="65"/>
      <c r="H401" s="69"/>
      <c r="I401" s="70"/>
      <c r="J401" s="70"/>
      <c r="K401" s="34" t="s">
        <v>65</v>
      </c>
      <c r="L401" s="77">
        <v>401</v>
      </c>
      <c r="M401" s="77"/>
      <c r="N401" s="72"/>
      <c r="O401" s="79" t="s">
        <v>503</v>
      </c>
      <c r="P401" s="81">
        <v>43741.8783912037</v>
      </c>
      <c r="Q401" s="79" t="s">
        <v>569</v>
      </c>
      <c r="R401" s="79"/>
      <c r="S401" s="79"/>
      <c r="T401" s="79"/>
      <c r="U401" s="79"/>
      <c r="V401" s="82" t="s">
        <v>872</v>
      </c>
      <c r="W401" s="81">
        <v>43741.8783912037</v>
      </c>
      <c r="X401" s="82" t="s">
        <v>1114</v>
      </c>
      <c r="Y401" s="79"/>
      <c r="Z401" s="79"/>
      <c r="AA401" s="85" t="s">
        <v>1421</v>
      </c>
      <c r="AB401" s="79"/>
      <c r="AC401" s="79" t="b">
        <v>0</v>
      </c>
      <c r="AD401" s="79">
        <v>14</v>
      </c>
      <c r="AE401" s="85" t="s">
        <v>1603</v>
      </c>
      <c r="AF401" s="79" t="b">
        <v>0</v>
      </c>
      <c r="AG401" s="79" t="s">
        <v>1625</v>
      </c>
      <c r="AH401" s="79"/>
      <c r="AI401" s="85" t="s">
        <v>1603</v>
      </c>
      <c r="AJ401" s="79" t="b">
        <v>0</v>
      </c>
      <c r="AK401" s="79">
        <v>1</v>
      </c>
      <c r="AL401" s="85" t="s">
        <v>1603</v>
      </c>
      <c r="AM401" s="79" t="s">
        <v>1635</v>
      </c>
      <c r="AN401" s="79" t="b">
        <v>0</v>
      </c>
      <c r="AO401" s="85" t="s">
        <v>1421</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388</v>
      </c>
      <c r="B402" s="64" t="s">
        <v>480</v>
      </c>
      <c r="C402" s="65" t="s">
        <v>4412</v>
      </c>
      <c r="D402" s="66">
        <v>3</v>
      </c>
      <c r="E402" s="67" t="s">
        <v>132</v>
      </c>
      <c r="F402" s="68">
        <v>35</v>
      </c>
      <c r="G402" s="65"/>
      <c r="H402" s="69"/>
      <c r="I402" s="70"/>
      <c r="J402" s="70"/>
      <c r="K402" s="34" t="s">
        <v>65</v>
      </c>
      <c r="L402" s="77">
        <v>402</v>
      </c>
      <c r="M402" s="77"/>
      <c r="N402" s="72"/>
      <c r="O402" s="79" t="s">
        <v>503</v>
      </c>
      <c r="P402" s="81">
        <v>43744.05556712963</v>
      </c>
      <c r="Q402" s="79" t="s">
        <v>587</v>
      </c>
      <c r="R402" s="79"/>
      <c r="S402" s="79"/>
      <c r="T402" s="79"/>
      <c r="U402" s="79"/>
      <c r="V402" s="82" t="s">
        <v>909</v>
      </c>
      <c r="W402" s="81">
        <v>43744.05556712963</v>
      </c>
      <c r="X402" s="82" t="s">
        <v>1171</v>
      </c>
      <c r="Y402" s="79"/>
      <c r="Z402" s="79"/>
      <c r="AA402" s="85" t="s">
        <v>1478</v>
      </c>
      <c r="AB402" s="79"/>
      <c r="AC402" s="79" t="b">
        <v>0</v>
      </c>
      <c r="AD402" s="79">
        <v>0</v>
      </c>
      <c r="AE402" s="85" t="s">
        <v>1603</v>
      </c>
      <c r="AF402" s="79" t="b">
        <v>0</v>
      </c>
      <c r="AG402" s="79" t="s">
        <v>1625</v>
      </c>
      <c r="AH402" s="79"/>
      <c r="AI402" s="85" t="s">
        <v>1603</v>
      </c>
      <c r="AJ402" s="79" t="b">
        <v>0</v>
      </c>
      <c r="AK402" s="79">
        <v>2</v>
      </c>
      <c r="AL402" s="85" t="s">
        <v>1421</v>
      </c>
      <c r="AM402" s="79" t="s">
        <v>1634</v>
      </c>
      <c r="AN402" s="79" t="b">
        <v>0</v>
      </c>
      <c r="AO402" s="85" t="s">
        <v>1421</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5</v>
      </c>
      <c r="BC402" s="78" t="str">
        <f>REPLACE(INDEX(GroupVertices[Group],MATCH(Edges[[#This Row],[Vertex 2]],GroupVertices[Vertex],0)),1,1,"")</f>
        <v>5</v>
      </c>
      <c r="BD402" s="48"/>
      <c r="BE402" s="49"/>
      <c r="BF402" s="48"/>
      <c r="BG402" s="49"/>
      <c r="BH402" s="48"/>
      <c r="BI402" s="49"/>
      <c r="BJ402" s="48"/>
      <c r="BK402" s="49"/>
      <c r="BL402" s="48"/>
    </row>
    <row r="403" spans="1:64" ht="15">
      <c r="A403" s="64" t="s">
        <v>345</v>
      </c>
      <c r="B403" s="64" t="s">
        <v>340</v>
      </c>
      <c r="C403" s="65" t="s">
        <v>4411</v>
      </c>
      <c r="D403" s="66">
        <v>5.333333333333334</v>
      </c>
      <c r="E403" s="67" t="s">
        <v>136</v>
      </c>
      <c r="F403" s="68">
        <v>27.333333333333332</v>
      </c>
      <c r="G403" s="65"/>
      <c r="H403" s="69"/>
      <c r="I403" s="70"/>
      <c r="J403" s="70"/>
      <c r="K403" s="34" t="s">
        <v>65</v>
      </c>
      <c r="L403" s="77">
        <v>403</v>
      </c>
      <c r="M403" s="77"/>
      <c r="N403" s="72"/>
      <c r="O403" s="79" t="s">
        <v>503</v>
      </c>
      <c r="P403" s="81">
        <v>43741.5909837963</v>
      </c>
      <c r="Q403" s="79" t="s">
        <v>613</v>
      </c>
      <c r="R403" s="79"/>
      <c r="S403" s="79"/>
      <c r="T403" s="79"/>
      <c r="U403" s="79"/>
      <c r="V403" s="82" t="s">
        <v>872</v>
      </c>
      <c r="W403" s="81">
        <v>43741.5909837963</v>
      </c>
      <c r="X403" s="82" t="s">
        <v>1172</v>
      </c>
      <c r="Y403" s="79"/>
      <c r="Z403" s="79"/>
      <c r="AA403" s="85" t="s">
        <v>1479</v>
      </c>
      <c r="AB403" s="79"/>
      <c r="AC403" s="79" t="b">
        <v>0</v>
      </c>
      <c r="AD403" s="79">
        <v>0</v>
      </c>
      <c r="AE403" s="85" t="s">
        <v>1603</v>
      </c>
      <c r="AF403" s="79" t="b">
        <v>0</v>
      </c>
      <c r="AG403" s="79" t="s">
        <v>1625</v>
      </c>
      <c r="AH403" s="79"/>
      <c r="AI403" s="85" t="s">
        <v>1603</v>
      </c>
      <c r="AJ403" s="79" t="b">
        <v>0</v>
      </c>
      <c r="AK403" s="79">
        <v>2</v>
      </c>
      <c r="AL403" s="85" t="s">
        <v>1513</v>
      </c>
      <c r="AM403" s="79" t="s">
        <v>1634</v>
      </c>
      <c r="AN403" s="79" t="b">
        <v>0</v>
      </c>
      <c r="AO403" s="85" t="s">
        <v>1513</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5</v>
      </c>
      <c r="BC403" s="78" t="str">
        <f>REPLACE(INDEX(GroupVertices[Group],MATCH(Edges[[#This Row],[Vertex 2]],GroupVertices[Vertex],0)),1,1,"")</f>
        <v>3</v>
      </c>
      <c r="BD403" s="48">
        <v>0</v>
      </c>
      <c r="BE403" s="49">
        <v>0</v>
      </c>
      <c r="BF403" s="48">
        <v>0</v>
      </c>
      <c r="BG403" s="49">
        <v>0</v>
      </c>
      <c r="BH403" s="48">
        <v>0</v>
      </c>
      <c r="BI403" s="49">
        <v>0</v>
      </c>
      <c r="BJ403" s="48">
        <v>24</v>
      </c>
      <c r="BK403" s="49">
        <v>100</v>
      </c>
      <c r="BL403" s="48">
        <v>24</v>
      </c>
    </row>
    <row r="404" spans="1:64" ht="15">
      <c r="A404" s="64" t="s">
        <v>345</v>
      </c>
      <c r="B404" s="64" t="s">
        <v>449</v>
      </c>
      <c r="C404" s="65" t="s">
        <v>4412</v>
      </c>
      <c r="D404" s="66">
        <v>3</v>
      </c>
      <c r="E404" s="67" t="s">
        <v>132</v>
      </c>
      <c r="F404" s="68">
        <v>35</v>
      </c>
      <c r="G404" s="65"/>
      <c r="H404" s="69"/>
      <c r="I404" s="70"/>
      <c r="J404" s="70"/>
      <c r="K404" s="34" t="s">
        <v>65</v>
      </c>
      <c r="L404" s="77">
        <v>404</v>
      </c>
      <c r="M404" s="77"/>
      <c r="N404" s="72"/>
      <c r="O404" s="79" t="s">
        <v>503</v>
      </c>
      <c r="P404" s="81">
        <v>43741.8783912037</v>
      </c>
      <c r="Q404" s="79" t="s">
        <v>569</v>
      </c>
      <c r="R404" s="79"/>
      <c r="S404" s="79"/>
      <c r="T404" s="79"/>
      <c r="U404" s="79"/>
      <c r="V404" s="82" t="s">
        <v>872</v>
      </c>
      <c r="W404" s="81">
        <v>43741.8783912037</v>
      </c>
      <c r="X404" s="82" t="s">
        <v>1114</v>
      </c>
      <c r="Y404" s="79"/>
      <c r="Z404" s="79"/>
      <c r="AA404" s="85" t="s">
        <v>1421</v>
      </c>
      <c r="AB404" s="79"/>
      <c r="AC404" s="79" t="b">
        <v>0</v>
      </c>
      <c r="AD404" s="79">
        <v>14</v>
      </c>
      <c r="AE404" s="85" t="s">
        <v>1603</v>
      </c>
      <c r="AF404" s="79" t="b">
        <v>0</v>
      </c>
      <c r="AG404" s="79" t="s">
        <v>1625</v>
      </c>
      <c r="AH404" s="79"/>
      <c r="AI404" s="85" t="s">
        <v>1603</v>
      </c>
      <c r="AJ404" s="79" t="b">
        <v>0</v>
      </c>
      <c r="AK404" s="79">
        <v>1</v>
      </c>
      <c r="AL404" s="85" t="s">
        <v>1603</v>
      </c>
      <c r="AM404" s="79" t="s">
        <v>1635</v>
      </c>
      <c r="AN404" s="79" t="b">
        <v>0</v>
      </c>
      <c r="AO404" s="85" t="s">
        <v>1421</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5</v>
      </c>
      <c r="BC404" s="78" t="str">
        <f>REPLACE(INDEX(GroupVertices[Group],MATCH(Edges[[#This Row],[Vertex 2]],GroupVertices[Vertex],0)),1,1,"")</f>
        <v>4</v>
      </c>
      <c r="BD404" s="48"/>
      <c r="BE404" s="49"/>
      <c r="BF404" s="48"/>
      <c r="BG404" s="49"/>
      <c r="BH404" s="48"/>
      <c r="BI404" s="49"/>
      <c r="BJ404" s="48"/>
      <c r="BK404" s="49"/>
      <c r="BL404" s="48"/>
    </row>
    <row r="405" spans="1:64" ht="15">
      <c r="A405" s="64" t="s">
        <v>345</v>
      </c>
      <c r="B405" s="64" t="s">
        <v>340</v>
      </c>
      <c r="C405" s="65" t="s">
        <v>4411</v>
      </c>
      <c r="D405" s="66">
        <v>5.333333333333334</v>
      </c>
      <c r="E405" s="67" t="s">
        <v>136</v>
      </c>
      <c r="F405" s="68">
        <v>27.333333333333332</v>
      </c>
      <c r="G405" s="65"/>
      <c r="H405" s="69"/>
      <c r="I405" s="70"/>
      <c r="J405" s="70"/>
      <c r="K405" s="34" t="s">
        <v>65</v>
      </c>
      <c r="L405" s="77">
        <v>405</v>
      </c>
      <c r="M405" s="77"/>
      <c r="N405" s="72"/>
      <c r="O405" s="79" t="s">
        <v>503</v>
      </c>
      <c r="P405" s="81">
        <v>43741.8783912037</v>
      </c>
      <c r="Q405" s="79" t="s">
        <v>569</v>
      </c>
      <c r="R405" s="79"/>
      <c r="S405" s="79"/>
      <c r="T405" s="79"/>
      <c r="U405" s="79"/>
      <c r="V405" s="82" t="s">
        <v>872</v>
      </c>
      <c r="W405" s="81">
        <v>43741.8783912037</v>
      </c>
      <c r="X405" s="82" t="s">
        <v>1114</v>
      </c>
      <c r="Y405" s="79"/>
      <c r="Z405" s="79"/>
      <c r="AA405" s="85" t="s">
        <v>1421</v>
      </c>
      <c r="AB405" s="79"/>
      <c r="AC405" s="79" t="b">
        <v>0</v>
      </c>
      <c r="AD405" s="79">
        <v>14</v>
      </c>
      <c r="AE405" s="85" t="s">
        <v>1603</v>
      </c>
      <c r="AF405" s="79" t="b">
        <v>0</v>
      </c>
      <c r="AG405" s="79" t="s">
        <v>1625</v>
      </c>
      <c r="AH405" s="79"/>
      <c r="AI405" s="85" t="s">
        <v>1603</v>
      </c>
      <c r="AJ405" s="79" t="b">
        <v>0</v>
      </c>
      <c r="AK405" s="79">
        <v>1</v>
      </c>
      <c r="AL405" s="85" t="s">
        <v>1603</v>
      </c>
      <c r="AM405" s="79" t="s">
        <v>1635</v>
      </c>
      <c r="AN405" s="79" t="b">
        <v>0</v>
      </c>
      <c r="AO405" s="85" t="s">
        <v>1421</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5</v>
      </c>
      <c r="BC405" s="78" t="str">
        <f>REPLACE(INDEX(GroupVertices[Group],MATCH(Edges[[#This Row],[Vertex 2]],GroupVertices[Vertex],0)),1,1,"")</f>
        <v>3</v>
      </c>
      <c r="BD405" s="48"/>
      <c r="BE405" s="49"/>
      <c r="BF405" s="48"/>
      <c r="BG405" s="49"/>
      <c r="BH405" s="48"/>
      <c r="BI405" s="49"/>
      <c r="BJ405" s="48"/>
      <c r="BK405" s="49"/>
      <c r="BL405" s="48"/>
    </row>
    <row r="406" spans="1:64" ht="15">
      <c r="A406" s="64" t="s">
        <v>345</v>
      </c>
      <c r="B406" s="64" t="s">
        <v>394</v>
      </c>
      <c r="C406" s="65" t="s">
        <v>4412</v>
      </c>
      <c r="D406" s="66">
        <v>3</v>
      </c>
      <c r="E406" s="67" t="s">
        <v>132</v>
      </c>
      <c r="F406" s="68">
        <v>35</v>
      </c>
      <c r="G406" s="65"/>
      <c r="H406" s="69"/>
      <c r="I406" s="70"/>
      <c r="J406" s="70"/>
      <c r="K406" s="34" t="s">
        <v>65</v>
      </c>
      <c r="L406" s="77">
        <v>406</v>
      </c>
      <c r="M406" s="77"/>
      <c r="N406" s="72"/>
      <c r="O406" s="79" t="s">
        <v>503</v>
      </c>
      <c r="P406" s="81">
        <v>43741.8783912037</v>
      </c>
      <c r="Q406" s="79" t="s">
        <v>569</v>
      </c>
      <c r="R406" s="79"/>
      <c r="S406" s="79"/>
      <c r="T406" s="79"/>
      <c r="U406" s="79"/>
      <c r="V406" s="82" t="s">
        <v>872</v>
      </c>
      <c r="W406" s="81">
        <v>43741.8783912037</v>
      </c>
      <c r="X406" s="82" t="s">
        <v>1114</v>
      </c>
      <c r="Y406" s="79"/>
      <c r="Z406" s="79"/>
      <c r="AA406" s="85" t="s">
        <v>1421</v>
      </c>
      <c r="AB406" s="79"/>
      <c r="AC406" s="79" t="b">
        <v>0</v>
      </c>
      <c r="AD406" s="79">
        <v>14</v>
      </c>
      <c r="AE406" s="85" t="s">
        <v>1603</v>
      </c>
      <c r="AF406" s="79" t="b">
        <v>0</v>
      </c>
      <c r="AG406" s="79" t="s">
        <v>1625</v>
      </c>
      <c r="AH406" s="79"/>
      <c r="AI406" s="85" t="s">
        <v>1603</v>
      </c>
      <c r="AJ406" s="79" t="b">
        <v>0</v>
      </c>
      <c r="AK406" s="79">
        <v>1</v>
      </c>
      <c r="AL406" s="85" t="s">
        <v>1603</v>
      </c>
      <c r="AM406" s="79" t="s">
        <v>1635</v>
      </c>
      <c r="AN406" s="79" t="b">
        <v>0</v>
      </c>
      <c r="AO406" s="85" t="s">
        <v>1421</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5</v>
      </c>
      <c r="BC406" s="78" t="str">
        <f>REPLACE(INDEX(GroupVertices[Group],MATCH(Edges[[#This Row],[Vertex 2]],GroupVertices[Vertex],0)),1,1,"")</f>
        <v>5</v>
      </c>
      <c r="BD406" s="48"/>
      <c r="BE406" s="49"/>
      <c r="BF406" s="48"/>
      <c r="BG406" s="49"/>
      <c r="BH406" s="48"/>
      <c r="BI406" s="49"/>
      <c r="BJ406" s="48"/>
      <c r="BK406" s="49"/>
      <c r="BL406" s="48"/>
    </row>
    <row r="407" spans="1:64" ht="15">
      <c r="A407" s="64" t="s">
        <v>345</v>
      </c>
      <c r="B407" s="64" t="s">
        <v>388</v>
      </c>
      <c r="C407" s="65" t="s">
        <v>4412</v>
      </c>
      <c r="D407" s="66">
        <v>3</v>
      </c>
      <c r="E407" s="67" t="s">
        <v>132</v>
      </c>
      <c r="F407" s="68">
        <v>35</v>
      </c>
      <c r="G407" s="65"/>
      <c r="H407" s="69"/>
      <c r="I407" s="70"/>
      <c r="J407" s="70"/>
      <c r="K407" s="34" t="s">
        <v>66</v>
      </c>
      <c r="L407" s="77">
        <v>407</v>
      </c>
      <c r="M407" s="77"/>
      <c r="N407" s="72"/>
      <c r="O407" s="79" t="s">
        <v>503</v>
      </c>
      <c r="P407" s="81">
        <v>43741.8783912037</v>
      </c>
      <c r="Q407" s="79" t="s">
        <v>569</v>
      </c>
      <c r="R407" s="79"/>
      <c r="S407" s="79"/>
      <c r="T407" s="79"/>
      <c r="U407" s="79"/>
      <c r="V407" s="82" t="s">
        <v>872</v>
      </c>
      <c r="W407" s="81">
        <v>43741.8783912037</v>
      </c>
      <c r="X407" s="82" t="s">
        <v>1114</v>
      </c>
      <c r="Y407" s="79"/>
      <c r="Z407" s="79"/>
      <c r="AA407" s="85" t="s">
        <v>1421</v>
      </c>
      <c r="AB407" s="79"/>
      <c r="AC407" s="79" t="b">
        <v>0</v>
      </c>
      <c r="AD407" s="79">
        <v>14</v>
      </c>
      <c r="AE407" s="85" t="s">
        <v>1603</v>
      </c>
      <c r="AF407" s="79" t="b">
        <v>0</v>
      </c>
      <c r="AG407" s="79" t="s">
        <v>1625</v>
      </c>
      <c r="AH407" s="79"/>
      <c r="AI407" s="85" t="s">
        <v>1603</v>
      </c>
      <c r="AJ407" s="79" t="b">
        <v>0</v>
      </c>
      <c r="AK407" s="79">
        <v>1</v>
      </c>
      <c r="AL407" s="85" t="s">
        <v>1603</v>
      </c>
      <c r="AM407" s="79" t="s">
        <v>1635</v>
      </c>
      <c r="AN407" s="79" t="b">
        <v>0</v>
      </c>
      <c r="AO407" s="85" t="s">
        <v>1421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5</v>
      </c>
      <c r="BC407" s="78" t="str">
        <f>REPLACE(INDEX(GroupVertices[Group],MATCH(Edges[[#This Row],[Vertex 2]],GroupVertices[Vertex],0)),1,1,"")</f>
        <v>5</v>
      </c>
      <c r="BD407" s="48"/>
      <c r="BE407" s="49"/>
      <c r="BF407" s="48"/>
      <c r="BG407" s="49"/>
      <c r="BH407" s="48"/>
      <c r="BI407" s="49"/>
      <c r="BJ407" s="48"/>
      <c r="BK407" s="49"/>
      <c r="BL407" s="48"/>
    </row>
    <row r="408" spans="1:64" ht="15">
      <c r="A408" s="64" t="s">
        <v>345</v>
      </c>
      <c r="B408" s="64" t="s">
        <v>395</v>
      </c>
      <c r="C408" s="65" t="s">
        <v>4412</v>
      </c>
      <c r="D408" s="66">
        <v>3</v>
      </c>
      <c r="E408" s="67" t="s">
        <v>132</v>
      </c>
      <c r="F408" s="68">
        <v>35</v>
      </c>
      <c r="G408" s="65"/>
      <c r="H408" s="69"/>
      <c r="I408" s="70"/>
      <c r="J408" s="70"/>
      <c r="K408" s="34" t="s">
        <v>65</v>
      </c>
      <c r="L408" s="77">
        <v>408</v>
      </c>
      <c r="M408" s="77"/>
      <c r="N408" s="72"/>
      <c r="O408" s="79" t="s">
        <v>503</v>
      </c>
      <c r="P408" s="81">
        <v>43741.8783912037</v>
      </c>
      <c r="Q408" s="79" t="s">
        <v>569</v>
      </c>
      <c r="R408" s="79"/>
      <c r="S408" s="79"/>
      <c r="T408" s="79"/>
      <c r="U408" s="79"/>
      <c r="V408" s="82" t="s">
        <v>872</v>
      </c>
      <c r="W408" s="81">
        <v>43741.8783912037</v>
      </c>
      <c r="X408" s="82" t="s">
        <v>1114</v>
      </c>
      <c r="Y408" s="79"/>
      <c r="Z408" s="79"/>
      <c r="AA408" s="85" t="s">
        <v>1421</v>
      </c>
      <c r="AB408" s="79"/>
      <c r="AC408" s="79" t="b">
        <v>0</v>
      </c>
      <c r="AD408" s="79">
        <v>14</v>
      </c>
      <c r="AE408" s="85" t="s">
        <v>1603</v>
      </c>
      <c r="AF408" s="79" t="b">
        <v>0</v>
      </c>
      <c r="AG408" s="79" t="s">
        <v>1625</v>
      </c>
      <c r="AH408" s="79"/>
      <c r="AI408" s="85" t="s">
        <v>1603</v>
      </c>
      <c r="AJ408" s="79" t="b">
        <v>0</v>
      </c>
      <c r="AK408" s="79">
        <v>1</v>
      </c>
      <c r="AL408" s="85" t="s">
        <v>1603</v>
      </c>
      <c r="AM408" s="79" t="s">
        <v>1635</v>
      </c>
      <c r="AN408" s="79" t="b">
        <v>0</v>
      </c>
      <c r="AO408" s="85" t="s">
        <v>1421</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5</v>
      </c>
      <c r="BC408" s="78" t="str">
        <f>REPLACE(INDEX(GroupVertices[Group],MATCH(Edges[[#This Row],[Vertex 2]],GroupVertices[Vertex],0)),1,1,"")</f>
        <v>5</v>
      </c>
      <c r="BD408" s="48"/>
      <c r="BE408" s="49"/>
      <c r="BF408" s="48"/>
      <c r="BG408" s="49"/>
      <c r="BH408" s="48"/>
      <c r="BI408" s="49"/>
      <c r="BJ408" s="48"/>
      <c r="BK408" s="49"/>
      <c r="BL408" s="48"/>
    </row>
    <row r="409" spans="1:64" ht="15">
      <c r="A409" s="64" t="s">
        <v>345</v>
      </c>
      <c r="B409" s="64" t="s">
        <v>491</v>
      </c>
      <c r="C409" s="65" t="s">
        <v>4412</v>
      </c>
      <c r="D409" s="66">
        <v>3</v>
      </c>
      <c r="E409" s="67" t="s">
        <v>132</v>
      </c>
      <c r="F409" s="68">
        <v>35</v>
      </c>
      <c r="G409" s="65"/>
      <c r="H409" s="69"/>
      <c r="I409" s="70"/>
      <c r="J409" s="70"/>
      <c r="K409" s="34" t="s">
        <v>65</v>
      </c>
      <c r="L409" s="77">
        <v>409</v>
      </c>
      <c r="M409" s="77"/>
      <c r="N409" s="72"/>
      <c r="O409" s="79" t="s">
        <v>503</v>
      </c>
      <c r="P409" s="81">
        <v>43741.8783912037</v>
      </c>
      <c r="Q409" s="79" t="s">
        <v>569</v>
      </c>
      <c r="R409" s="79"/>
      <c r="S409" s="79"/>
      <c r="T409" s="79"/>
      <c r="U409" s="79"/>
      <c r="V409" s="82" t="s">
        <v>872</v>
      </c>
      <c r="W409" s="81">
        <v>43741.8783912037</v>
      </c>
      <c r="X409" s="82" t="s">
        <v>1114</v>
      </c>
      <c r="Y409" s="79"/>
      <c r="Z409" s="79"/>
      <c r="AA409" s="85" t="s">
        <v>1421</v>
      </c>
      <c r="AB409" s="79"/>
      <c r="AC409" s="79" t="b">
        <v>0</v>
      </c>
      <c r="AD409" s="79">
        <v>14</v>
      </c>
      <c r="AE409" s="85" t="s">
        <v>1603</v>
      </c>
      <c r="AF409" s="79" t="b">
        <v>0</v>
      </c>
      <c r="AG409" s="79" t="s">
        <v>1625</v>
      </c>
      <c r="AH409" s="79"/>
      <c r="AI409" s="85" t="s">
        <v>1603</v>
      </c>
      <c r="AJ409" s="79" t="b">
        <v>0</v>
      </c>
      <c r="AK409" s="79">
        <v>1</v>
      </c>
      <c r="AL409" s="85" t="s">
        <v>1603</v>
      </c>
      <c r="AM409" s="79" t="s">
        <v>1635</v>
      </c>
      <c r="AN409" s="79" t="b">
        <v>0</v>
      </c>
      <c r="AO409" s="85" t="s">
        <v>1421</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5</v>
      </c>
      <c r="BC409" s="78" t="str">
        <f>REPLACE(INDEX(GroupVertices[Group],MATCH(Edges[[#This Row],[Vertex 2]],GroupVertices[Vertex],0)),1,1,"")</f>
        <v>5</v>
      </c>
      <c r="BD409" s="48">
        <v>0</v>
      </c>
      <c r="BE409" s="49">
        <v>0</v>
      </c>
      <c r="BF409" s="48">
        <v>0</v>
      </c>
      <c r="BG409" s="49">
        <v>0</v>
      </c>
      <c r="BH409" s="48">
        <v>0</v>
      </c>
      <c r="BI409" s="49">
        <v>0</v>
      </c>
      <c r="BJ409" s="48">
        <v>20</v>
      </c>
      <c r="BK409" s="49">
        <v>100</v>
      </c>
      <c r="BL409" s="48">
        <v>20</v>
      </c>
    </row>
    <row r="410" spans="1:64" ht="15">
      <c r="A410" s="64" t="s">
        <v>388</v>
      </c>
      <c r="B410" s="64" t="s">
        <v>345</v>
      </c>
      <c r="C410" s="65" t="s">
        <v>4412</v>
      </c>
      <c r="D410" s="66">
        <v>3</v>
      </c>
      <c r="E410" s="67" t="s">
        <v>132</v>
      </c>
      <c r="F410" s="68">
        <v>35</v>
      </c>
      <c r="G410" s="65"/>
      <c r="H410" s="69"/>
      <c r="I410" s="70"/>
      <c r="J410" s="70"/>
      <c r="K410" s="34" t="s">
        <v>66</v>
      </c>
      <c r="L410" s="77">
        <v>410</v>
      </c>
      <c r="M410" s="77"/>
      <c r="N410" s="72"/>
      <c r="O410" s="79" t="s">
        <v>503</v>
      </c>
      <c r="P410" s="81">
        <v>43744.05556712963</v>
      </c>
      <c r="Q410" s="79" t="s">
        <v>587</v>
      </c>
      <c r="R410" s="79"/>
      <c r="S410" s="79"/>
      <c r="T410" s="79"/>
      <c r="U410" s="79"/>
      <c r="V410" s="82" t="s">
        <v>909</v>
      </c>
      <c r="W410" s="81">
        <v>43744.05556712963</v>
      </c>
      <c r="X410" s="82" t="s">
        <v>1171</v>
      </c>
      <c r="Y410" s="79"/>
      <c r="Z410" s="79"/>
      <c r="AA410" s="85" t="s">
        <v>1478</v>
      </c>
      <c r="AB410" s="79"/>
      <c r="AC410" s="79" t="b">
        <v>0</v>
      </c>
      <c r="AD410" s="79">
        <v>0</v>
      </c>
      <c r="AE410" s="85" t="s">
        <v>1603</v>
      </c>
      <c r="AF410" s="79" t="b">
        <v>0</v>
      </c>
      <c r="AG410" s="79" t="s">
        <v>1625</v>
      </c>
      <c r="AH410" s="79"/>
      <c r="AI410" s="85" t="s">
        <v>1603</v>
      </c>
      <c r="AJ410" s="79" t="b">
        <v>0</v>
      </c>
      <c r="AK410" s="79">
        <v>2</v>
      </c>
      <c r="AL410" s="85" t="s">
        <v>1421</v>
      </c>
      <c r="AM410" s="79" t="s">
        <v>1634</v>
      </c>
      <c r="AN410" s="79" t="b">
        <v>0</v>
      </c>
      <c r="AO410" s="85" t="s">
        <v>1421</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5</v>
      </c>
      <c r="BC410" s="78" t="str">
        <f>REPLACE(INDEX(GroupVertices[Group],MATCH(Edges[[#This Row],[Vertex 2]],GroupVertices[Vertex],0)),1,1,"")</f>
        <v>5</v>
      </c>
      <c r="BD410" s="48">
        <v>0</v>
      </c>
      <c r="BE410" s="49">
        <v>0</v>
      </c>
      <c r="BF410" s="48">
        <v>0</v>
      </c>
      <c r="BG410" s="49">
        <v>0</v>
      </c>
      <c r="BH410" s="48">
        <v>0</v>
      </c>
      <c r="BI410" s="49">
        <v>0</v>
      </c>
      <c r="BJ410" s="48">
        <v>12</v>
      </c>
      <c r="BK410" s="49">
        <v>100</v>
      </c>
      <c r="BL410" s="48">
        <v>12</v>
      </c>
    </row>
    <row r="411" spans="1:64" ht="15">
      <c r="A411" s="64" t="s">
        <v>388</v>
      </c>
      <c r="B411" s="64" t="s">
        <v>492</v>
      </c>
      <c r="C411" s="65" t="s">
        <v>4412</v>
      </c>
      <c r="D411" s="66">
        <v>3</v>
      </c>
      <c r="E411" s="67" t="s">
        <v>132</v>
      </c>
      <c r="F411" s="68">
        <v>35</v>
      </c>
      <c r="G411" s="65"/>
      <c r="H411" s="69"/>
      <c r="I411" s="70"/>
      <c r="J411" s="70"/>
      <c r="K411" s="34" t="s">
        <v>65</v>
      </c>
      <c r="L411" s="77">
        <v>411</v>
      </c>
      <c r="M411" s="77"/>
      <c r="N411" s="72"/>
      <c r="O411" s="79" t="s">
        <v>503</v>
      </c>
      <c r="P411" s="81">
        <v>43765.57984953704</v>
      </c>
      <c r="Q411" s="79" t="s">
        <v>614</v>
      </c>
      <c r="R411" s="79"/>
      <c r="S411" s="79"/>
      <c r="T411" s="79"/>
      <c r="U411" s="79"/>
      <c r="V411" s="82" t="s">
        <v>909</v>
      </c>
      <c r="W411" s="81">
        <v>43765.57984953704</v>
      </c>
      <c r="X411" s="82" t="s">
        <v>1173</v>
      </c>
      <c r="Y411" s="79"/>
      <c r="Z411" s="79"/>
      <c r="AA411" s="85" t="s">
        <v>1480</v>
      </c>
      <c r="AB411" s="79"/>
      <c r="AC411" s="79" t="b">
        <v>0</v>
      </c>
      <c r="AD411" s="79">
        <v>0</v>
      </c>
      <c r="AE411" s="85" t="s">
        <v>1603</v>
      </c>
      <c r="AF411" s="79" t="b">
        <v>0</v>
      </c>
      <c r="AG411" s="79" t="s">
        <v>1625</v>
      </c>
      <c r="AH411" s="79"/>
      <c r="AI411" s="85" t="s">
        <v>1603</v>
      </c>
      <c r="AJ411" s="79" t="b">
        <v>0</v>
      </c>
      <c r="AK411" s="79">
        <v>0</v>
      </c>
      <c r="AL411" s="85" t="s">
        <v>1505</v>
      </c>
      <c r="AM411" s="79" t="s">
        <v>1634</v>
      </c>
      <c r="AN411" s="79" t="b">
        <v>0</v>
      </c>
      <c r="AO411" s="85" t="s">
        <v>1505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5</v>
      </c>
      <c r="BC411" s="78" t="str">
        <f>REPLACE(INDEX(GroupVertices[Group],MATCH(Edges[[#This Row],[Vertex 2]],GroupVertices[Vertex],0)),1,1,"")</f>
        <v>5</v>
      </c>
      <c r="BD411" s="48"/>
      <c r="BE411" s="49"/>
      <c r="BF411" s="48"/>
      <c r="BG411" s="49"/>
      <c r="BH411" s="48"/>
      <c r="BI411" s="49"/>
      <c r="BJ411" s="48"/>
      <c r="BK411" s="49"/>
      <c r="BL411" s="48"/>
    </row>
    <row r="412" spans="1:64" ht="15">
      <c r="A412" s="64" t="s">
        <v>388</v>
      </c>
      <c r="B412" s="64" t="s">
        <v>340</v>
      </c>
      <c r="C412" s="65" t="s">
        <v>4412</v>
      </c>
      <c r="D412" s="66">
        <v>3</v>
      </c>
      <c r="E412" s="67" t="s">
        <v>132</v>
      </c>
      <c r="F412" s="68">
        <v>35</v>
      </c>
      <c r="G412" s="65"/>
      <c r="H412" s="69"/>
      <c r="I412" s="70"/>
      <c r="J412" s="70"/>
      <c r="K412" s="34" t="s">
        <v>65</v>
      </c>
      <c r="L412" s="77">
        <v>412</v>
      </c>
      <c r="M412" s="77"/>
      <c r="N412" s="72"/>
      <c r="O412" s="79" t="s">
        <v>503</v>
      </c>
      <c r="P412" s="81">
        <v>43765.57984953704</v>
      </c>
      <c r="Q412" s="79" t="s">
        <v>614</v>
      </c>
      <c r="R412" s="79"/>
      <c r="S412" s="79"/>
      <c r="T412" s="79"/>
      <c r="U412" s="79"/>
      <c r="V412" s="82" t="s">
        <v>909</v>
      </c>
      <c r="W412" s="81">
        <v>43765.57984953704</v>
      </c>
      <c r="X412" s="82" t="s">
        <v>1173</v>
      </c>
      <c r="Y412" s="79"/>
      <c r="Z412" s="79"/>
      <c r="AA412" s="85" t="s">
        <v>1480</v>
      </c>
      <c r="AB412" s="79"/>
      <c r="AC412" s="79" t="b">
        <v>0</v>
      </c>
      <c r="AD412" s="79">
        <v>0</v>
      </c>
      <c r="AE412" s="85" t="s">
        <v>1603</v>
      </c>
      <c r="AF412" s="79" t="b">
        <v>0</v>
      </c>
      <c r="AG412" s="79" t="s">
        <v>1625</v>
      </c>
      <c r="AH412" s="79"/>
      <c r="AI412" s="85" t="s">
        <v>1603</v>
      </c>
      <c r="AJ412" s="79" t="b">
        <v>0</v>
      </c>
      <c r="AK412" s="79">
        <v>0</v>
      </c>
      <c r="AL412" s="85" t="s">
        <v>1505</v>
      </c>
      <c r="AM412" s="79" t="s">
        <v>1634</v>
      </c>
      <c r="AN412" s="79" t="b">
        <v>0</v>
      </c>
      <c r="AO412" s="85" t="s">
        <v>1505</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5</v>
      </c>
      <c r="BC412" s="78" t="str">
        <f>REPLACE(INDEX(GroupVertices[Group],MATCH(Edges[[#This Row],[Vertex 2]],GroupVertices[Vertex],0)),1,1,"")</f>
        <v>3</v>
      </c>
      <c r="BD412" s="48"/>
      <c r="BE412" s="49"/>
      <c r="BF412" s="48"/>
      <c r="BG412" s="49"/>
      <c r="BH412" s="48"/>
      <c r="BI412" s="49"/>
      <c r="BJ412" s="48"/>
      <c r="BK412" s="49"/>
      <c r="BL412" s="48"/>
    </row>
    <row r="413" spans="1:64" ht="15">
      <c r="A413" s="64" t="s">
        <v>388</v>
      </c>
      <c r="B413" s="64" t="s">
        <v>493</v>
      </c>
      <c r="C413" s="65" t="s">
        <v>4412</v>
      </c>
      <c r="D413" s="66">
        <v>3</v>
      </c>
      <c r="E413" s="67" t="s">
        <v>132</v>
      </c>
      <c r="F413" s="68">
        <v>35</v>
      </c>
      <c r="G413" s="65"/>
      <c r="H413" s="69"/>
      <c r="I413" s="70"/>
      <c r="J413" s="70"/>
      <c r="K413" s="34" t="s">
        <v>65</v>
      </c>
      <c r="L413" s="77">
        <v>413</v>
      </c>
      <c r="M413" s="77"/>
      <c r="N413" s="72"/>
      <c r="O413" s="79" t="s">
        <v>503</v>
      </c>
      <c r="P413" s="81">
        <v>43765.57984953704</v>
      </c>
      <c r="Q413" s="79" t="s">
        <v>614</v>
      </c>
      <c r="R413" s="79"/>
      <c r="S413" s="79"/>
      <c r="T413" s="79"/>
      <c r="U413" s="79"/>
      <c r="V413" s="82" t="s">
        <v>909</v>
      </c>
      <c r="W413" s="81">
        <v>43765.57984953704</v>
      </c>
      <c r="X413" s="82" t="s">
        <v>1173</v>
      </c>
      <c r="Y413" s="79"/>
      <c r="Z413" s="79"/>
      <c r="AA413" s="85" t="s">
        <v>1480</v>
      </c>
      <c r="AB413" s="79"/>
      <c r="AC413" s="79" t="b">
        <v>0</v>
      </c>
      <c r="AD413" s="79">
        <v>0</v>
      </c>
      <c r="AE413" s="85" t="s">
        <v>1603</v>
      </c>
      <c r="AF413" s="79" t="b">
        <v>0</v>
      </c>
      <c r="AG413" s="79" t="s">
        <v>1625</v>
      </c>
      <c r="AH413" s="79"/>
      <c r="AI413" s="85" t="s">
        <v>1603</v>
      </c>
      <c r="AJ413" s="79" t="b">
        <v>0</v>
      </c>
      <c r="AK413" s="79">
        <v>0</v>
      </c>
      <c r="AL413" s="85" t="s">
        <v>1505</v>
      </c>
      <c r="AM413" s="79" t="s">
        <v>1634</v>
      </c>
      <c r="AN413" s="79" t="b">
        <v>0</v>
      </c>
      <c r="AO413" s="85" t="s">
        <v>1505</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5</v>
      </c>
      <c r="BC413" s="78" t="str">
        <f>REPLACE(INDEX(GroupVertices[Group],MATCH(Edges[[#This Row],[Vertex 2]],GroupVertices[Vertex],0)),1,1,"")</f>
        <v>5</v>
      </c>
      <c r="BD413" s="48"/>
      <c r="BE413" s="49"/>
      <c r="BF413" s="48"/>
      <c r="BG413" s="49"/>
      <c r="BH413" s="48"/>
      <c r="BI413" s="49"/>
      <c r="BJ413" s="48"/>
      <c r="BK413" s="49"/>
      <c r="BL413" s="48"/>
    </row>
    <row r="414" spans="1:64" ht="15">
      <c r="A414" s="64" t="s">
        <v>388</v>
      </c>
      <c r="B414" s="64" t="s">
        <v>494</v>
      </c>
      <c r="C414" s="65" t="s">
        <v>4412</v>
      </c>
      <c r="D414" s="66">
        <v>3</v>
      </c>
      <c r="E414" s="67" t="s">
        <v>132</v>
      </c>
      <c r="F414" s="68">
        <v>35</v>
      </c>
      <c r="G414" s="65"/>
      <c r="H414" s="69"/>
      <c r="I414" s="70"/>
      <c r="J414" s="70"/>
      <c r="K414" s="34" t="s">
        <v>65</v>
      </c>
      <c r="L414" s="77">
        <v>414</v>
      </c>
      <c r="M414" s="77"/>
      <c r="N414" s="72"/>
      <c r="O414" s="79" t="s">
        <v>503</v>
      </c>
      <c r="P414" s="81">
        <v>43765.57984953704</v>
      </c>
      <c r="Q414" s="79" t="s">
        <v>614</v>
      </c>
      <c r="R414" s="79"/>
      <c r="S414" s="79"/>
      <c r="T414" s="79"/>
      <c r="U414" s="79"/>
      <c r="V414" s="82" t="s">
        <v>909</v>
      </c>
      <c r="W414" s="81">
        <v>43765.57984953704</v>
      </c>
      <c r="X414" s="82" t="s">
        <v>1173</v>
      </c>
      <c r="Y414" s="79"/>
      <c r="Z414" s="79"/>
      <c r="AA414" s="85" t="s">
        <v>1480</v>
      </c>
      <c r="AB414" s="79"/>
      <c r="AC414" s="79" t="b">
        <v>0</v>
      </c>
      <c r="AD414" s="79">
        <v>0</v>
      </c>
      <c r="AE414" s="85" t="s">
        <v>1603</v>
      </c>
      <c r="AF414" s="79" t="b">
        <v>0</v>
      </c>
      <c r="AG414" s="79" t="s">
        <v>1625</v>
      </c>
      <c r="AH414" s="79"/>
      <c r="AI414" s="85" t="s">
        <v>1603</v>
      </c>
      <c r="AJ414" s="79" t="b">
        <v>0</v>
      </c>
      <c r="AK414" s="79">
        <v>0</v>
      </c>
      <c r="AL414" s="85" t="s">
        <v>1505</v>
      </c>
      <c r="AM414" s="79" t="s">
        <v>1634</v>
      </c>
      <c r="AN414" s="79" t="b">
        <v>0</v>
      </c>
      <c r="AO414" s="85" t="s">
        <v>1505</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5</v>
      </c>
      <c r="BC414" s="78" t="str">
        <f>REPLACE(INDEX(GroupVertices[Group],MATCH(Edges[[#This Row],[Vertex 2]],GroupVertices[Vertex],0)),1,1,"")</f>
        <v>5</v>
      </c>
      <c r="BD414" s="48"/>
      <c r="BE414" s="49"/>
      <c r="BF414" s="48"/>
      <c r="BG414" s="49"/>
      <c r="BH414" s="48"/>
      <c r="BI414" s="49"/>
      <c r="BJ414" s="48"/>
      <c r="BK414" s="49"/>
      <c r="BL414" s="48"/>
    </row>
    <row r="415" spans="1:64" ht="15">
      <c r="A415" s="64" t="s">
        <v>388</v>
      </c>
      <c r="B415" s="64" t="s">
        <v>495</v>
      </c>
      <c r="C415" s="65" t="s">
        <v>4412</v>
      </c>
      <c r="D415" s="66">
        <v>3</v>
      </c>
      <c r="E415" s="67" t="s">
        <v>132</v>
      </c>
      <c r="F415" s="68">
        <v>35</v>
      </c>
      <c r="G415" s="65"/>
      <c r="H415" s="69"/>
      <c r="I415" s="70"/>
      <c r="J415" s="70"/>
      <c r="K415" s="34" t="s">
        <v>65</v>
      </c>
      <c r="L415" s="77">
        <v>415</v>
      </c>
      <c r="M415" s="77"/>
      <c r="N415" s="72"/>
      <c r="O415" s="79" t="s">
        <v>503</v>
      </c>
      <c r="P415" s="81">
        <v>43765.57984953704</v>
      </c>
      <c r="Q415" s="79" t="s">
        <v>614</v>
      </c>
      <c r="R415" s="79"/>
      <c r="S415" s="79"/>
      <c r="T415" s="79"/>
      <c r="U415" s="79"/>
      <c r="V415" s="82" t="s">
        <v>909</v>
      </c>
      <c r="W415" s="81">
        <v>43765.57984953704</v>
      </c>
      <c r="X415" s="82" t="s">
        <v>1173</v>
      </c>
      <c r="Y415" s="79"/>
      <c r="Z415" s="79"/>
      <c r="AA415" s="85" t="s">
        <v>1480</v>
      </c>
      <c r="AB415" s="79"/>
      <c r="AC415" s="79" t="b">
        <v>0</v>
      </c>
      <c r="AD415" s="79">
        <v>0</v>
      </c>
      <c r="AE415" s="85" t="s">
        <v>1603</v>
      </c>
      <c r="AF415" s="79" t="b">
        <v>0</v>
      </c>
      <c r="AG415" s="79" t="s">
        <v>1625</v>
      </c>
      <c r="AH415" s="79"/>
      <c r="AI415" s="85" t="s">
        <v>1603</v>
      </c>
      <c r="AJ415" s="79" t="b">
        <v>0</v>
      </c>
      <c r="AK415" s="79">
        <v>0</v>
      </c>
      <c r="AL415" s="85" t="s">
        <v>1505</v>
      </c>
      <c r="AM415" s="79" t="s">
        <v>1634</v>
      </c>
      <c r="AN415" s="79" t="b">
        <v>0</v>
      </c>
      <c r="AO415" s="85" t="s">
        <v>1505</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c r="BE415" s="49"/>
      <c r="BF415" s="48"/>
      <c r="BG415" s="49"/>
      <c r="BH415" s="48"/>
      <c r="BI415" s="49"/>
      <c r="BJ415" s="48"/>
      <c r="BK415" s="49"/>
      <c r="BL415" s="48"/>
    </row>
    <row r="416" spans="1:64" ht="15">
      <c r="A416" s="64" t="s">
        <v>388</v>
      </c>
      <c r="B416" s="64" t="s">
        <v>496</v>
      </c>
      <c r="C416" s="65" t="s">
        <v>4412</v>
      </c>
      <c r="D416" s="66">
        <v>3</v>
      </c>
      <c r="E416" s="67" t="s">
        <v>132</v>
      </c>
      <c r="F416" s="68">
        <v>35</v>
      </c>
      <c r="G416" s="65"/>
      <c r="H416" s="69"/>
      <c r="I416" s="70"/>
      <c r="J416" s="70"/>
      <c r="K416" s="34" t="s">
        <v>65</v>
      </c>
      <c r="L416" s="77">
        <v>416</v>
      </c>
      <c r="M416" s="77"/>
      <c r="N416" s="72"/>
      <c r="O416" s="79" t="s">
        <v>503</v>
      </c>
      <c r="P416" s="81">
        <v>43765.57984953704</v>
      </c>
      <c r="Q416" s="79" t="s">
        <v>614</v>
      </c>
      <c r="R416" s="79"/>
      <c r="S416" s="79"/>
      <c r="T416" s="79"/>
      <c r="U416" s="79"/>
      <c r="V416" s="82" t="s">
        <v>909</v>
      </c>
      <c r="W416" s="81">
        <v>43765.57984953704</v>
      </c>
      <c r="X416" s="82" t="s">
        <v>1173</v>
      </c>
      <c r="Y416" s="79"/>
      <c r="Z416" s="79"/>
      <c r="AA416" s="85" t="s">
        <v>1480</v>
      </c>
      <c r="AB416" s="79"/>
      <c r="AC416" s="79" t="b">
        <v>0</v>
      </c>
      <c r="AD416" s="79">
        <v>0</v>
      </c>
      <c r="AE416" s="85" t="s">
        <v>1603</v>
      </c>
      <c r="AF416" s="79" t="b">
        <v>0</v>
      </c>
      <c r="AG416" s="79" t="s">
        <v>1625</v>
      </c>
      <c r="AH416" s="79"/>
      <c r="AI416" s="85" t="s">
        <v>1603</v>
      </c>
      <c r="AJ416" s="79" t="b">
        <v>0</v>
      </c>
      <c r="AK416" s="79">
        <v>0</v>
      </c>
      <c r="AL416" s="85" t="s">
        <v>1505</v>
      </c>
      <c r="AM416" s="79" t="s">
        <v>1634</v>
      </c>
      <c r="AN416" s="79" t="b">
        <v>0</v>
      </c>
      <c r="AO416" s="85" t="s">
        <v>1505</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c r="BE416" s="49"/>
      <c r="BF416" s="48"/>
      <c r="BG416" s="49"/>
      <c r="BH416" s="48"/>
      <c r="BI416" s="49"/>
      <c r="BJ416" s="48"/>
      <c r="BK416" s="49"/>
      <c r="BL416" s="48"/>
    </row>
    <row r="417" spans="1:64" ht="15">
      <c r="A417" s="64" t="s">
        <v>388</v>
      </c>
      <c r="B417" s="64" t="s">
        <v>449</v>
      </c>
      <c r="C417" s="65" t="s">
        <v>4412</v>
      </c>
      <c r="D417" s="66">
        <v>3</v>
      </c>
      <c r="E417" s="67" t="s">
        <v>132</v>
      </c>
      <c r="F417" s="68">
        <v>35</v>
      </c>
      <c r="G417" s="65"/>
      <c r="H417" s="69"/>
      <c r="I417" s="70"/>
      <c r="J417" s="70"/>
      <c r="K417" s="34" t="s">
        <v>65</v>
      </c>
      <c r="L417" s="77">
        <v>417</v>
      </c>
      <c r="M417" s="77"/>
      <c r="N417" s="72"/>
      <c r="O417" s="79" t="s">
        <v>503</v>
      </c>
      <c r="P417" s="81">
        <v>43765.57984953704</v>
      </c>
      <c r="Q417" s="79" t="s">
        <v>614</v>
      </c>
      <c r="R417" s="79"/>
      <c r="S417" s="79"/>
      <c r="T417" s="79"/>
      <c r="U417" s="79"/>
      <c r="V417" s="82" t="s">
        <v>909</v>
      </c>
      <c r="W417" s="81">
        <v>43765.57984953704</v>
      </c>
      <c r="X417" s="82" t="s">
        <v>1173</v>
      </c>
      <c r="Y417" s="79"/>
      <c r="Z417" s="79"/>
      <c r="AA417" s="85" t="s">
        <v>1480</v>
      </c>
      <c r="AB417" s="79"/>
      <c r="AC417" s="79" t="b">
        <v>0</v>
      </c>
      <c r="AD417" s="79">
        <v>0</v>
      </c>
      <c r="AE417" s="85" t="s">
        <v>1603</v>
      </c>
      <c r="AF417" s="79" t="b">
        <v>0</v>
      </c>
      <c r="AG417" s="79" t="s">
        <v>1625</v>
      </c>
      <c r="AH417" s="79"/>
      <c r="AI417" s="85" t="s">
        <v>1603</v>
      </c>
      <c r="AJ417" s="79" t="b">
        <v>0</v>
      </c>
      <c r="AK417" s="79">
        <v>0</v>
      </c>
      <c r="AL417" s="85" t="s">
        <v>1505</v>
      </c>
      <c r="AM417" s="79" t="s">
        <v>1634</v>
      </c>
      <c r="AN417" s="79" t="b">
        <v>0</v>
      </c>
      <c r="AO417" s="85" t="s">
        <v>1505</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5</v>
      </c>
      <c r="BC417" s="78" t="str">
        <f>REPLACE(INDEX(GroupVertices[Group],MATCH(Edges[[#This Row],[Vertex 2]],GroupVertices[Vertex],0)),1,1,"")</f>
        <v>4</v>
      </c>
      <c r="BD417" s="48"/>
      <c r="BE417" s="49"/>
      <c r="BF417" s="48"/>
      <c r="BG417" s="49"/>
      <c r="BH417" s="48"/>
      <c r="BI417" s="49"/>
      <c r="BJ417" s="48"/>
      <c r="BK417" s="49"/>
      <c r="BL417" s="48"/>
    </row>
    <row r="418" spans="1:64" ht="15">
      <c r="A418" s="64" t="s">
        <v>388</v>
      </c>
      <c r="B418" s="64" t="s">
        <v>349</v>
      </c>
      <c r="C418" s="65" t="s">
        <v>4412</v>
      </c>
      <c r="D418" s="66">
        <v>3</v>
      </c>
      <c r="E418" s="67" t="s">
        <v>132</v>
      </c>
      <c r="F418" s="68">
        <v>35</v>
      </c>
      <c r="G418" s="65"/>
      <c r="H418" s="69"/>
      <c r="I418" s="70"/>
      <c r="J418" s="70"/>
      <c r="K418" s="34" t="s">
        <v>65</v>
      </c>
      <c r="L418" s="77">
        <v>418</v>
      </c>
      <c r="M418" s="77"/>
      <c r="N418" s="72"/>
      <c r="O418" s="79" t="s">
        <v>503</v>
      </c>
      <c r="P418" s="81">
        <v>43765.57984953704</v>
      </c>
      <c r="Q418" s="79" t="s">
        <v>614</v>
      </c>
      <c r="R418" s="79"/>
      <c r="S418" s="79"/>
      <c r="T418" s="79"/>
      <c r="U418" s="79"/>
      <c r="V418" s="82" t="s">
        <v>909</v>
      </c>
      <c r="W418" s="81">
        <v>43765.57984953704</v>
      </c>
      <c r="X418" s="82" t="s">
        <v>1173</v>
      </c>
      <c r="Y418" s="79"/>
      <c r="Z418" s="79"/>
      <c r="AA418" s="85" t="s">
        <v>1480</v>
      </c>
      <c r="AB418" s="79"/>
      <c r="AC418" s="79" t="b">
        <v>0</v>
      </c>
      <c r="AD418" s="79">
        <v>0</v>
      </c>
      <c r="AE418" s="85" t="s">
        <v>1603</v>
      </c>
      <c r="AF418" s="79" t="b">
        <v>0</v>
      </c>
      <c r="AG418" s="79" t="s">
        <v>1625</v>
      </c>
      <c r="AH418" s="79"/>
      <c r="AI418" s="85" t="s">
        <v>1603</v>
      </c>
      <c r="AJ418" s="79" t="b">
        <v>0</v>
      </c>
      <c r="AK418" s="79">
        <v>0</v>
      </c>
      <c r="AL418" s="85" t="s">
        <v>1505</v>
      </c>
      <c r="AM418" s="79" t="s">
        <v>1634</v>
      </c>
      <c r="AN418" s="79" t="b">
        <v>0</v>
      </c>
      <c r="AO418" s="85" t="s">
        <v>1505</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5</v>
      </c>
      <c r="BC418" s="78" t="str">
        <f>REPLACE(INDEX(GroupVertices[Group],MATCH(Edges[[#This Row],[Vertex 2]],GroupVertices[Vertex],0)),1,1,"")</f>
        <v>3</v>
      </c>
      <c r="BD418" s="48"/>
      <c r="BE418" s="49"/>
      <c r="BF418" s="48"/>
      <c r="BG418" s="49"/>
      <c r="BH418" s="48"/>
      <c r="BI418" s="49"/>
      <c r="BJ418" s="48"/>
      <c r="BK418" s="49"/>
      <c r="BL418" s="48"/>
    </row>
    <row r="419" spans="1:64" ht="15">
      <c r="A419" s="64" t="s">
        <v>388</v>
      </c>
      <c r="B419" s="64" t="s">
        <v>497</v>
      </c>
      <c r="C419" s="65" t="s">
        <v>4412</v>
      </c>
      <c r="D419" s="66">
        <v>3</v>
      </c>
      <c r="E419" s="67" t="s">
        <v>132</v>
      </c>
      <c r="F419" s="68">
        <v>35</v>
      </c>
      <c r="G419" s="65"/>
      <c r="H419" s="69"/>
      <c r="I419" s="70"/>
      <c r="J419" s="70"/>
      <c r="K419" s="34" t="s">
        <v>65</v>
      </c>
      <c r="L419" s="77">
        <v>419</v>
      </c>
      <c r="M419" s="77"/>
      <c r="N419" s="72"/>
      <c r="O419" s="79" t="s">
        <v>503</v>
      </c>
      <c r="P419" s="81">
        <v>43765.57984953704</v>
      </c>
      <c r="Q419" s="79" t="s">
        <v>614</v>
      </c>
      <c r="R419" s="79"/>
      <c r="S419" s="79"/>
      <c r="T419" s="79"/>
      <c r="U419" s="79"/>
      <c r="V419" s="82" t="s">
        <v>909</v>
      </c>
      <c r="W419" s="81">
        <v>43765.57984953704</v>
      </c>
      <c r="X419" s="82" t="s">
        <v>1173</v>
      </c>
      <c r="Y419" s="79"/>
      <c r="Z419" s="79"/>
      <c r="AA419" s="85" t="s">
        <v>1480</v>
      </c>
      <c r="AB419" s="79"/>
      <c r="AC419" s="79" t="b">
        <v>0</v>
      </c>
      <c r="AD419" s="79">
        <v>0</v>
      </c>
      <c r="AE419" s="85" t="s">
        <v>1603</v>
      </c>
      <c r="AF419" s="79" t="b">
        <v>0</v>
      </c>
      <c r="AG419" s="79" t="s">
        <v>1625</v>
      </c>
      <c r="AH419" s="79"/>
      <c r="AI419" s="85" t="s">
        <v>1603</v>
      </c>
      <c r="AJ419" s="79" t="b">
        <v>0</v>
      </c>
      <c r="AK419" s="79">
        <v>0</v>
      </c>
      <c r="AL419" s="85" t="s">
        <v>1505</v>
      </c>
      <c r="AM419" s="79" t="s">
        <v>1634</v>
      </c>
      <c r="AN419" s="79" t="b">
        <v>0</v>
      </c>
      <c r="AO419" s="85" t="s">
        <v>1505</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5</v>
      </c>
      <c r="BC419" s="78" t="str">
        <f>REPLACE(INDEX(GroupVertices[Group],MATCH(Edges[[#This Row],[Vertex 2]],GroupVertices[Vertex],0)),1,1,"")</f>
        <v>5</v>
      </c>
      <c r="BD419" s="48"/>
      <c r="BE419" s="49"/>
      <c r="BF419" s="48"/>
      <c r="BG419" s="49"/>
      <c r="BH419" s="48"/>
      <c r="BI419" s="49"/>
      <c r="BJ419" s="48"/>
      <c r="BK419" s="49"/>
      <c r="BL419" s="48"/>
    </row>
    <row r="420" spans="1:64" ht="15">
      <c r="A420" s="64" t="s">
        <v>388</v>
      </c>
      <c r="B420" s="64" t="s">
        <v>396</v>
      </c>
      <c r="C420" s="65" t="s">
        <v>4412</v>
      </c>
      <c r="D420" s="66">
        <v>3</v>
      </c>
      <c r="E420" s="67" t="s">
        <v>132</v>
      </c>
      <c r="F420" s="68">
        <v>35</v>
      </c>
      <c r="G420" s="65"/>
      <c r="H420" s="69"/>
      <c r="I420" s="70"/>
      <c r="J420" s="70"/>
      <c r="K420" s="34" t="s">
        <v>65</v>
      </c>
      <c r="L420" s="77">
        <v>420</v>
      </c>
      <c r="M420" s="77"/>
      <c r="N420" s="72"/>
      <c r="O420" s="79" t="s">
        <v>503</v>
      </c>
      <c r="P420" s="81">
        <v>43765.57984953704</v>
      </c>
      <c r="Q420" s="79" t="s">
        <v>614</v>
      </c>
      <c r="R420" s="79"/>
      <c r="S420" s="79"/>
      <c r="T420" s="79"/>
      <c r="U420" s="79"/>
      <c r="V420" s="82" t="s">
        <v>909</v>
      </c>
      <c r="W420" s="81">
        <v>43765.57984953704</v>
      </c>
      <c r="X420" s="82" t="s">
        <v>1173</v>
      </c>
      <c r="Y420" s="79"/>
      <c r="Z420" s="79"/>
      <c r="AA420" s="85" t="s">
        <v>1480</v>
      </c>
      <c r="AB420" s="79"/>
      <c r="AC420" s="79" t="b">
        <v>0</v>
      </c>
      <c r="AD420" s="79">
        <v>0</v>
      </c>
      <c r="AE420" s="85" t="s">
        <v>1603</v>
      </c>
      <c r="AF420" s="79" t="b">
        <v>0</v>
      </c>
      <c r="AG420" s="79" t="s">
        <v>1625</v>
      </c>
      <c r="AH420" s="79"/>
      <c r="AI420" s="85" t="s">
        <v>1603</v>
      </c>
      <c r="AJ420" s="79" t="b">
        <v>0</v>
      </c>
      <c r="AK420" s="79">
        <v>0</v>
      </c>
      <c r="AL420" s="85" t="s">
        <v>1505</v>
      </c>
      <c r="AM420" s="79" t="s">
        <v>1634</v>
      </c>
      <c r="AN420" s="79" t="b">
        <v>0</v>
      </c>
      <c r="AO420" s="85" t="s">
        <v>1505</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5</v>
      </c>
      <c r="BC420" s="78" t="str">
        <f>REPLACE(INDEX(GroupVertices[Group],MATCH(Edges[[#This Row],[Vertex 2]],GroupVertices[Vertex],0)),1,1,"")</f>
        <v>5</v>
      </c>
      <c r="BD420" s="48">
        <v>0</v>
      </c>
      <c r="BE420" s="49">
        <v>0</v>
      </c>
      <c r="BF420" s="48">
        <v>0</v>
      </c>
      <c r="BG420" s="49">
        <v>0</v>
      </c>
      <c r="BH420" s="48">
        <v>0</v>
      </c>
      <c r="BI420" s="49">
        <v>0</v>
      </c>
      <c r="BJ420" s="48">
        <v>12</v>
      </c>
      <c r="BK420" s="49">
        <v>100</v>
      </c>
      <c r="BL420" s="48">
        <v>12</v>
      </c>
    </row>
    <row r="421" spans="1:64" ht="15">
      <c r="A421" s="64" t="s">
        <v>340</v>
      </c>
      <c r="B421" s="64" t="s">
        <v>498</v>
      </c>
      <c r="C421" s="65" t="s">
        <v>4412</v>
      </c>
      <c r="D421" s="66">
        <v>3</v>
      </c>
      <c r="E421" s="67" t="s">
        <v>132</v>
      </c>
      <c r="F421" s="68">
        <v>35</v>
      </c>
      <c r="G421" s="65"/>
      <c r="H421" s="69"/>
      <c r="I421" s="70"/>
      <c r="J421" s="70"/>
      <c r="K421" s="34" t="s">
        <v>65</v>
      </c>
      <c r="L421" s="77">
        <v>421</v>
      </c>
      <c r="M421" s="77"/>
      <c r="N421" s="72"/>
      <c r="O421" s="79" t="s">
        <v>503</v>
      </c>
      <c r="P421" s="81">
        <v>43714.667025462964</v>
      </c>
      <c r="Q421" s="79" t="s">
        <v>615</v>
      </c>
      <c r="R421" s="82" t="s">
        <v>663</v>
      </c>
      <c r="S421" s="79" t="s">
        <v>704</v>
      </c>
      <c r="T421" s="79"/>
      <c r="U421" s="82" t="s">
        <v>729</v>
      </c>
      <c r="V421" s="82" t="s">
        <v>729</v>
      </c>
      <c r="W421" s="81">
        <v>43714.667025462964</v>
      </c>
      <c r="X421" s="82" t="s">
        <v>1174</v>
      </c>
      <c r="Y421" s="79"/>
      <c r="Z421" s="79"/>
      <c r="AA421" s="85" t="s">
        <v>1481</v>
      </c>
      <c r="AB421" s="79"/>
      <c r="AC421" s="79" t="b">
        <v>0</v>
      </c>
      <c r="AD421" s="79">
        <v>0</v>
      </c>
      <c r="AE421" s="85" t="s">
        <v>1603</v>
      </c>
      <c r="AF421" s="79" t="b">
        <v>0</v>
      </c>
      <c r="AG421" s="79" t="s">
        <v>1625</v>
      </c>
      <c r="AH421" s="79"/>
      <c r="AI421" s="85" t="s">
        <v>1603</v>
      </c>
      <c r="AJ421" s="79" t="b">
        <v>0</v>
      </c>
      <c r="AK421" s="79">
        <v>0</v>
      </c>
      <c r="AL421" s="85" t="s">
        <v>1603</v>
      </c>
      <c r="AM421" s="79" t="s">
        <v>1645</v>
      </c>
      <c r="AN421" s="79" t="b">
        <v>0</v>
      </c>
      <c r="AO421" s="85" t="s">
        <v>1481</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3</v>
      </c>
      <c r="BC421" s="78" t="str">
        <f>REPLACE(INDEX(GroupVertices[Group],MATCH(Edges[[#This Row],[Vertex 2]],GroupVertices[Vertex],0)),1,1,"")</f>
        <v>3</v>
      </c>
      <c r="BD421" s="48">
        <v>3</v>
      </c>
      <c r="BE421" s="49">
        <v>7.894736842105263</v>
      </c>
      <c r="BF421" s="48">
        <v>1</v>
      </c>
      <c r="BG421" s="49">
        <v>2.6315789473684212</v>
      </c>
      <c r="BH421" s="48">
        <v>0</v>
      </c>
      <c r="BI421" s="49">
        <v>0</v>
      </c>
      <c r="BJ421" s="48">
        <v>34</v>
      </c>
      <c r="BK421" s="49">
        <v>89.47368421052632</v>
      </c>
      <c r="BL421" s="48">
        <v>38</v>
      </c>
    </row>
    <row r="422" spans="1:64" ht="15">
      <c r="A422" s="64" t="s">
        <v>389</v>
      </c>
      <c r="B422" s="64" t="s">
        <v>498</v>
      </c>
      <c r="C422" s="65" t="s">
        <v>4411</v>
      </c>
      <c r="D422" s="66">
        <v>5.333333333333334</v>
      </c>
      <c r="E422" s="67" t="s">
        <v>136</v>
      </c>
      <c r="F422" s="68">
        <v>27.333333333333332</v>
      </c>
      <c r="G422" s="65"/>
      <c r="H422" s="69"/>
      <c r="I422" s="70"/>
      <c r="J422" s="70"/>
      <c r="K422" s="34" t="s">
        <v>65</v>
      </c>
      <c r="L422" s="77">
        <v>422</v>
      </c>
      <c r="M422" s="77"/>
      <c r="N422" s="72"/>
      <c r="O422" s="79" t="s">
        <v>503</v>
      </c>
      <c r="P422" s="81">
        <v>43714.87452546296</v>
      </c>
      <c r="Q422" s="79" t="s">
        <v>616</v>
      </c>
      <c r="R422" s="82" t="s">
        <v>663</v>
      </c>
      <c r="S422" s="79" t="s">
        <v>704</v>
      </c>
      <c r="T422" s="79"/>
      <c r="U422" s="82" t="s">
        <v>730</v>
      </c>
      <c r="V422" s="82" t="s">
        <v>730</v>
      </c>
      <c r="W422" s="81">
        <v>43714.87452546296</v>
      </c>
      <c r="X422" s="82" t="s">
        <v>1175</v>
      </c>
      <c r="Y422" s="79"/>
      <c r="Z422" s="79"/>
      <c r="AA422" s="85" t="s">
        <v>1482</v>
      </c>
      <c r="AB422" s="79"/>
      <c r="AC422" s="79" t="b">
        <v>0</v>
      </c>
      <c r="AD422" s="79">
        <v>0</v>
      </c>
      <c r="AE422" s="85" t="s">
        <v>1603</v>
      </c>
      <c r="AF422" s="79" t="b">
        <v>0</v>
      </c>
      <c r="AG422" s="79" t="s">
        <v>1625</v>
      </c>
      <c r="AH422" s="79"/>
      <c r="AI422" s="85" t="s">
        <v>1603</v>
      </c>
      <c r="AJ422" s="79" t="b">
        <v>0</v>
      </c>
      <c r="AK422" s="79">
        <v>0</v>
      </c>
      <c r="AL422" s="85" t="s">
        <v>1603</v>
      </c>
      <c r="AM422" s="79" t="s">
        <v>1635</v>
      </c>
      <c r="AN422" s="79" t="b">
        <v>0</v>
      </c>
      <c r="AO422" s="85" t="s">
        <v>1482</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3</v>
      </c>
      <c r="BC422" s="78" t="str">
        <f>REPLACE(INDEX(GroupVertices[Group],MATCH(Edges[[#This Row],[Vertex 2]],GroupVertices[Vertex],0)),1,1,"")</f>
        <v>3</v>
      </c>
      <c r="BD422" s="48">
        <v>3</v>
      </c>
      <c r="BE422" s="49">
        <v>7.894736842105263</v>
      </c>
      <c r="BF422" s="48">
        <v>1</v>
      </c>
      <c r="BG422" s="49">
        <v>2.6315789473684212</v>
      </c>
      <c r="BH422" s="48">
        <v>0</v>
      </c>
      <c r="BI422" s="49">
        <v>0</v>
      </c>
      <c r="BJ422" s="48">
        <v>34</v>
      </c>
      <c r="BK422" s="49">
        <v>89.47368421052632</v>
      </c>
      <c r="BL422" s="48">
        <v>38</v>
      </c>
    </row>
    <row r="423" spans="1:64" ht="15">
      <c r="A423" s="64" t="s">
        <v>389</v>
      </c>
      <c r="B423" s="64" t="s">
        <v>498</v>
      </c>
      <c r="C423" s="65" t="s">
        <v>4411</v>
      </c>
      <c r="D423" s="66">
        <v>5.333333333333334</v>
      </c>
      <c r="E423" s="67" t="s">
        <v>136</v>
      </c>
      <c r="F423" s="68">
        <v>27.333333333333332</v>
      </c>
      <c r="G423" s="65"/>
      <c r="H423" s="69"/>
      <c r="I423" s="70"/>
      <c r="J423" s="70"/>
      <c r="K423" s="34" t="s">
        <v>65</v>
      </c>
      <c r="L423" s="77">
        <v>423</v>
      </c>
      <c r="M423" s="77"/>
      <c r="N423" s="72"/>
      <c r="O423" s="79" t="s">
        <v>503</v>
      </c>
      <c r="P423" s="81">
        <v>43718.81265046296</v>
      </c>
      <c r="Q423" s="79" t="s">
        <v>617</v>
      </c>
      <c r="R423" s="82" t="s">
        <v>687</v>
      </c>
      <c r="S423" s="79" t="s">
        <v>704</v>
      </c>
      <c r="T423" s="79"/>
      <c r="U423" s="82" t="s">
        <v>731</v>
      </c>
      <c r="V423" s="82" t="s">
        <v>731</v>
      </c>
      <c r="W423" s="81">
        <v>43718.81265046296</v>
      </c>
      <c r="X423" s="82" t="s">
        <v>1176</v>
      </c>
      <c r="Y423" s="79"/>
      <c r="Z423" s="79"/>
      <c r="AA423" s="85" t="s">
        <v>1483</v>
      </c>
      <c r="AB423" s="79"/>
      <c r="AC423" s="79" t="b">
        <v>0</v>
      </c>
      <c r="AD423" s="79">
        <v>0</v>
      </c>
      <c r="AE423" s="85" t="s">
        <v>1603</v>
      </c>
      <c r="AF423" s="79" t="b">
        <v>0</v>
      </c>
      <c r="AG423" s="79" t="s">
        <v>1625</v>
      </c>
      <c r="AH423" s="79"/>
      <c r="AI423" s="85" t="s">
        <v>1603</v>
      </c>
      <c r="AJ423" s="79" t="b">
        <v>0</v>
      </c>
      <c r="AK423" s="79">
        <v>0</v>
      </c>
      <c r="AL423" s="85" t="s">
        <v>1603</v>
      </c>
      <c r="AM423" s="79" t="s">
        <v>1645</v>
      </c>
      <c r="AN423" s="79" t="b">
        <v>0</v>
      </c>
      <c r="AO423" s="85" t="s">
        <v>1483</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3</v>
      </c>
      <c r="BC423" s="78" t="str">
        <f>REPLACE(INDEX(GroupVertices[Group],MATCH(Edges[[#This Row],[Vertex 2]],GroupVertices[Vertex],0)),1,1,"")</f>
        <v>3</v>
      </c>
      <c r="BD423" s="48">
        <v>1</v>
      </c>
      <c r="BE423" s="49">
        <v>2.5641025641025643</v>
      </c>
      <c r="BF423" s="48">
        <v>0</v>
      </c>
      <c r="BG423" s="49">
        <v>0</v>
      </c>
      <c r="BH423" s="48">
        <v>0</v>
      </c>
      <c r="BI423" s="49">
        <v>0</v>
      </c>
      <c r="BJ423" s="48">
        <v>38</v>
      </c>
      <c r="BK423" s="49">
        <v>97.43589743589743</v>
      </c>
      <c r="BL423" s="48">
        <v>39</v>
      </c>
    </row>
    <row r="424" spans="1:64" ht="15">
      <c r="A424" s="64" t="s">
        <v>340</v>
      </c>
      <c r="B424" s="64" t="s">
        <v>453</v>
      </c>
      <c r="C424" s="65" t="s">
        <v>4411</v>
      </c>
      <c r="D424" s="66">
        <v>5.333333333333334</v>
      </c>
      <c r="E424" s="67" t="s">
        <v>136</v>
      </c>
      <c r="F424" s="68">
        <v>27.333333333333332</v>
      </c>
      <c r="G424" s="65"/>
      <c r="H424" s="69"/>
      <c r="I424" s="70"/>
      <c r="J424" s="70"/>
      <c r="K424" s="34" t="s">
        <v>65</v>
      </c>
      <c r="L424" s="77">
        <v>424</v>
      </c>
      <c r="M424" s="77"/>
      <c r="N424" s="72"/>
      <c r="O424" s="79" t="s">
        <v>503</v>
      </c>
      <c r="P424" s="81">
        <v>43699.62913194444</v>
      </c>
      <c r="Q424" s="79" t="s">
        <v>618</v>
      </c>
      <c r="R424" s="82" t="s">
        <v>688</v>
      </c>
      <c r="S424" s="79" t="s">
        <v>712</v>
      </c>
      <c r="T424" s="79"/>
      <c r="U424" s="82" t="s">
        <v>732</v>
      </c>
      <c r="V424" s="82" t="s">
        <v>732</v>
      </c>
      <c r="W424" s="81">
        <v>43699.62913194444</v>
      </c>
      <c r="X424" s="82" t="s">
        <v>1177</v>
      </c>
      <c r="Y424" s="79"/>
      <c r="Z424" s="79"/>
      <c r="AA424" s="85" t="s">
        <v>1484</v>
      </c>
      <c r="AB424" s="79"/>
      <c r="AC424" s="79" t="b">
        <v>0</v>
      </c>
      <c r="AD424" s="79">
        <v>12</v>
      </c>
      <c r="AE424" s="85" t="s">
        <v>1603</v>
      </c>
      <c r="AF424" s="79" t="b">
        <v>0</v>
      </c>
      <c r="AG424" s="79" t="s">
        <v>1625</v>
      </c>
      <c r="AH424" s="79"/>
      <c r="AI424" s="85" t="s">
        <v>1603</v>
      </c>
      <c r="AJ424" s="79" t="b">
        <v>0</v>
      </c>
      <c r="AK424" s="79">
        <v>5</v>
      </c>
      <c r="AL424" s="85" t="s">
        <v>1603</v>
      </c>
      <c r="AM424" s="79" t="s">
        <v>1635</v>
      </c>
      <c r="AN424" s="79" t="b">
        <v>0</v>
      </c>
      <c r="AO424" s="85" t="s">
        <v>1484</v>
      </c>
      <c r="AP424" s="79" t="s">
        <v>1649</v>
      </c>
      <c r="AQ424" s="79">
        <v>0</v>
      </c>
      <c r="AR424" s="79">
        <v>0</v>
      </c>
      <c r="AS424" s="79"/>
      <c r="AT424" s="79"/>
      <c r="AU424" s="79"/>
      <c r="AV424" s="79"/>
      <c r="AW424" s="79"/>
      <c r="AX424" s="79"/>
      <c r="AY424" s="79"/>
      <c r="AZ424" s="79"/>
      <c r="BA424">
        <v>2</v>
      </c>
      <c r="BB424" s="78" t="str">
        <f>REPLACE(INDEX(GroupVertices[Group],MATCH(Edges[[#This Row],[Vertex 1]],GroupVertices[Vertex],0)),1,1,"")</f>
        <v>3</v>
      </c>
      <c r="BC424" s="78" t="str">
        <f>REPLACE(INDEX(GroupVertices[Group],MATCH(Edges[[#This Row],[Vertex 2]],GroupVertices[Vertex],0)),1,1,"")</f>
        <v>3</v>
      </c>
      <c r="BD424" s="48"/>
      <c r="BE424" s="49"/>
      <c r="BF424" s="48"/>
      <c r="BG424" s="49"/>
      <c r="BH424" s="48"/>
      <c r="BI424" s="49"/>
      <c r="BJ424" s="48"/>
      <c r="BK424" s="49"/>
      <c r="BL424" s="48"/>
    </row>
    <row r="425" spans="1:64" ht="15">
      <c r="A425" s="64" t="s">
        <v>340</v>
      </c>
      <c r="B425" s="64" t="s">
        <v>453</v>
      </c>
      <c r="C425" s="65" t="s">
        <v>4411</v>
      </c>
      <c r="D425" s="66">
        <v>5.333333333333334</v>
      </c>
      <c r="E425" s="67" t="s">
        <v>136</v>
      </c>
      <c r="F425" s="68">
        <v>27.333333333333332</v>
      </c>
      <c r="G425" s="65"/>
      <c r="H425" s="69"/>
      <c r="I425" s="70"/>
      <c r="J425" s="70"/>
      <c r="K425" s="34" t="s">
        <v>65</v>
      </c>
      <c r="L425" s="77">
        <v>425</v>
      </c>
      <c r="M425" s="77"/>
      <c r="N425" s="72"/>
      <c r="O425" s="79" t="s">
        <v>503</v>
      </c>
      <c r="P425" s="81">
        <v>43714.667025462964</v>
      </c>
      <c r="Q425" s="79" t="s">
        <v>615</v>
      </c>
      <c r="R425" s="82" t="s">
        <v>663</v>
      </c>
      <c r="S425" s="79" t="s">
        <v>704</v>
      </c>
      <c r="T425" s="79"/>
      <c r="U425" s="82" t="s">
        <v>729</v>
      </c>
      <c r="V425" s="82" t="s">
        <v>729</v>
      </c>
      <c r="W425" s="81">
        <v>43714.667025462964</v>
      </c>
      <c r="X425" s="82" t="s">
        <v>1174</v>
      </c>
      <c r="Y425" s="79"/>
      <c r="Z425" s="79"/>
      <c r="AA425" s="85" t="s">
        <v>1481</v>
      </c>
      <c r="AB425" s="79"/>
      <c r="AC425" s="79" t="b">
        <v>0</v>
      </c>
      <c r="AD425" s="79">
        <v>0</v>
      </c>
      <c r="AE425" s="85" t="s">
        <v>1603</v>
      </c>
      <c r="AF425" s="79" t="b">
        <v>0</v>
      </c>
      <c r="AG425" s="79" t="s">
        <v>1625</v>
      </c>
      <c r="AH425" s="79"/>
      <c r="AI425" s="85" t="s">
        <v>1603</v>
      </c>
      <c r="AJ425" s="79" t="b">
        <v>0</v>
      </c>
      <c r="AK425" s="79">
        <v>0</v>
      </c>
      <c r="AL425" s="85" t="s">
        <v>1603</v>
      </c>
      <c r="AM425" s="79" t="s">
        <v>1645</v>
      </c>
      <c r="AN425" s="79" t="b">
        <v>0</v>
      </c>
      <c r="AO425" s="85" t="s">
        <v>1481</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3</v>
      </c>
      <c r="BC425" s="78" t="str">
        <f>REPLACE(INDEX(GroupVertices[Group],MATCH(Edges[[#This Row],[Vertex 2]],GroupVertices[Vertex],0)),1,1,"")</f>
        <v>3</v>
      </c>
      <c r="BD425" s="48"/>
      <c r="BE425" s="49"/>
      <c r="BF425" s="48"/>
      <c r="BG425" s="49"/>
      <c r="BH425" s="48"/>
      <c r="BI425" s="49"/>
      <c r="BJ425" s="48"/>
      <c r="BK425" s="49"/>
      <c r="BL425" s="48"/>
    </row>
    <row r="426" spans="1:64" ht="15">
      <c r="A426" s="64" t="s">
        <v>349</v>
      </c>
      <c r="B426" s="64" t="s">
        <v>453</v>
      </c>
      <c r="C426" s="65" t="s">
        <v>4413</v>
      </c>
      <c r="D426" s="66">
        <v>10</v>
      </c>
      <c r="E426" s="67" t="s">
        <v>136</v>
      </c>
      <c r="F426" s="68">
        <v>12</v>
      </c>
      <c r="G426" s="65"/>
      <c r="H426" s="69"/>
      <c r="I426" s="70"/>
      <c r="J426" s="70"/>
      <c r="K426" s="34" t="s">
        <v>65</v>
      </c>
      <c r="L426" s="77">
        <v>426</v>
      </c>
      <c r="M426" s="77"/>
      <c r="N426" s="72"/>
      <c r="O426" s="79" t="s">
        <v>503</v>
      </c>
      <c r="P426" s="81">
        <v>43709.62917824074</v>
      </c>
      <c r="Q426" s="79" t="s">
        <v>574</v>
      </c>
      <c r="R426" s="79"/>
      <c r="S426" s="79"/>
      <c r="T426" s="79"/>
      <c r="U426" s="79"/>
      <c r="V426" s="82" t="s">
        <v>876</v>
      </c>
      <c r="W426" s="81">
        <v>43709.62917824074</v>
      </c>
      <c r="X426" s="82" t="s">
        <v>1119</v>
      </c>
      <c r="Y426" s="79"/>
      <c r="Z426" s="79"/>
      <c r="AA426" s="85" t="s">
        <v>1426</v>
      </c>
      <c r="AB426" s="85" t="s">
        <v>1425</v>
      </c>
      <c r="AC426" s="79" t="b">
        <v>0</v>
      </c>
      <c r="AD426" s="79">
        <v>0</v>
      </c>
      <c r="AE426" s="85" t="s">
        <v>1614</v>
      </c>
      <c r="AF426" s="79" t="b">
        <v>0</v>
      </c>
      <c r="AG426" s="79" t="s">
        <v>1625</v>
      </c>
      <c r="AH426" s="79"/>
      <c r="AI426" s="85" t="s">
        <v>1603</v>
      </c>
      <c r="AJ426" s="79" t="b">
        <v>0</v>
      </c>
      <c r="AK426" s="79">
        <v>0</v>
      </c>
      <c r="AL426" s="85" t="s">
        <v>1603</v>
      </c>
      <c r="AM426" s="79" t="s">
        <v>1635</v>
      </c>
      <c r="AN426" s="79" t="b">
        <v>0</v>
      </c>
      <c r="AO426" s="85" t="s">
        <v>1425</v>
      </c>
      <c r="AP426" s="79" t="s">
        <v>176</v>
      </c>
      <c r="AQ426" s="79">
        <v>0</v>
      </c>
      <c r="AR426" s="79">
        <v>0</v>
      </c>
      <c r="AS426" s="79"/>
      <c r="AT426" s="79"/>
      <c r="AU426" s="79"/>
      <c r="AV426" s="79"/>
      <c r="AW426" s="79"/>
      <c r="AX426" s="79"/>
      <c r="AY426" s="79"/>
      <c r="AZ426" s="79"/>
      <c r="BA426">
        <v>5</v>
      </c>
      <c r="BB426" s="78" t="str">
        <f>REPLACE(INDEX(GroupVertices[Group],MATCH(Edges[[#This Row],[Vertex 1]],GroupVertices[Vertex],0)),1,1,"")</f>
        <v>3</v>
      </c>
      <c r="BC426" s="78" t="str">
        <f>REPLACE(INDEX(GroupVertices[Group],MATCH(Edges[[#This Row],[Vertex 2]],GroupVertices[Vertex],0)),1,1,"")</f>
        <v>3</v>
      </c>
      <c r="BD426" s="48"/>
      <c r="BE426" s="49"/>
      <c r="BF426" s="48"/>
      <c r="BG426" s="49"/>
      <c r="BH426" s="48"/>
      <c r="BI426" s="49"/>
      <c r="BJ426" s="48"/>
      <c r="BK426" s="49"/>
      <c r="BL426" s="48"/>
    </row>
    <row r="427" spans="1:64" ht="15">
      <c r="A427" s="64" t="s">
        <v>349</v>
      </c>
      <c r="B427" s="64" t="s">
        <v>453</v>
      </c>
      <c r="C427" s="65" t="s">
        <v>4413</v>
      </c>
      <c r="D427" s="66">
        <v>10</v>
      </c>
      <c r="E427" s="67" t="s">
        <v>136</v>
      </c>
      <c r="F427" s="68">
        <v>12</v>
      </c>
      <c r="G427" s="65"/>
      <c r="H427" s="69"/>
      <c r="I427" s="70"/>
      <c r="J427" s="70"/>
      <c r="K427" s="34" t="s">
        <v>65</v>
      </c>
      <c r="L427" s="77">
        <v>427</v>
      </c>
      <c r="M427" s="77"/>
      <c r="N427" s="72"/>
      <c r="O427" s="79" t="s">
        <v>503</v>
      </c>
      <c r="P427" s="81">
        <v>43712.750706018516</v>
      </c>
      <c r="Q427" s="79" t="s">
        <v>575</v>
      </c>
      <c r="R427" s="79"/>
      <c r="S427" s="79"/>
      <c r="T427" s="79"/>
      <c r="U427" s="79"/>
      <c r="V427" s="82" t="s">
        <v>876</v>
      </c>
      <c r="W427" s="81">
        <v>43712.750706018516</v>
      </c>
      <c r="X427" s="82" t="s">
        <v>1120</v>
      </c>
      <c r="Y427" s="79"/>
      <c r="Z427" s="79"/>
      <c r="AA427" s="85" t="s">
        <v>1427</v>
      </c>
      <c r="AB427" s="85" t="s">
        <v>1425</v>
      </c>
      <c r="AC427" s="79" t="b">
        <v>0</v>
      </c>
      <c r="AD427" s="79">
        <v>0</v>
      </c>
      <c r="AE427" s="85" t="s">
        <v>1614</v>
      </c>
      <c r="AF427" s="79" t="b">
        <v>0</v>
      </c>
      <c r="AG427" s="79" t="s">
        <v>1625</v>
      </c>
      <c r="AH427" s="79"/>
      <c r="AI427" s="85" t="s">
        <v>1603</v>
      </c>
      <c r="AJ427" s="79" t="b">
        <v>0</v>
      </c>
      <c r="AK427" s="79">
        <v>0</v>
      </c>
      <c r="AL427" s="85" t="s">
        <v>1603</v>
      </c>
      <c r="AM427" s="79" t="s">
        <v>1635</v>
      </c>
      <c r="AN427" s="79" t="b">
        <v>0</v>
      </c>
      <c r="AO427" s="85" t="s">
        <v>1425</v>
      </c>
      <c r="AP427" s="79" t="s">
        <v>176</v>
      </c>
      <c r="AQ427" s="79">
        <v>0</v>
      </c>
      <c r="AR427" s="79">
        <v>0</v>
      </c>
      <c r="AS427" s="79"/>
      <c r="AT427" s="79"/>
      <c r="AU427" s="79"/>
      <c r="AV427" s="79"/>
      <c r="AW427" s="79"/>
      <c r="AX427" s="79"/>
      <c r="AY427" s="79"/>
      <c r="AZ427" s="79"/>
      <c r="BA427">
        <v>5</v>
      </c>
      <c r="BB427" s="78" t="str">
        <f>REPLACE(INDEX(GroupVertices[Group],MATCH(Edges[[#This Row],[Vertex 1]],GroupVertices[Vertex],0)),1,1,"")</f>
        <v>3</v>
      </c>
      <c r="BC427" s="78" t="str">
        <f>REPLACE(INDEX(GroupVertices[Group],MATCH(Edges[[#This Row],[Vertex 2]],GroupVertices[Vertex],0)),1,1,"")</f>
        <v>3</v>
      </c>
      <c r="BD427" s="48"/>
      <c r="BE427" s="49"/>
      <c r="BF427" s="48"/>
      <c r="BG427" s="49"/>
      <c r="BH427" s="48"/>
      <c r="BI427" s="49"/>
      <c r="BJ427" s="48"/>
      <c r="BK427" s="49"/>
      <c r="BL427" s="48"/>
    </row>
    <row r="428" spans="1:64" ht="15">
      <c r="A428" s="64" t="s">
        <v>349</v>
      </c>
      <c r="B428" s="64" t="s">
        <v>453</v>
      </c>
      <c r="C428" s="65" t="s">
        <v>4413</v>
      </c>
      <c r="D428" s="66">
        <v>10</v>
      </c>
      <c r="E428" s="67" t="s">
        <v>136</v>
      </c>
      <c r="F428" s="68">
        <v>12</v>
      </c>
      <c r="G428" s="65"/>
      <c r="H428" s="69"/>
      <c r="I428" s="70"/>
      <c r="J428" s="70"/>
      <c r="K428" s="34" t="s">
        <v>65</v>
      </c>
      <c r="L428" s="77">
        <v>428</v>
      </c>
      <c r="M428" s="77"/>
      <c r="N428" s="72"/>
      <c r="O428" s="79" t="s">
        <v>503</v>
      </c>
      <c r="P428" s="81">
        <v>43717.90267361111</v>
      </c>
      <c r="Q428" s="79" t="s">
        <v>579</v>
      </c>
      <c r="R428" s="82" t="s">
        <v>678</v>
      </c>
      <c r="S428" s="79" t="s">
        <v>703</v>
      </c>
      <c r="T428" s="79"/>
      <c r="U428" s="79"/>
      <c r="V428" s="82" t="s">
        <v>876</v>
      </c>
      <c r="W428" s="81">
        <v>43717.90267361111</v>
      </c>
      <c r="X428" s="82" t="s">
        <v>1124</v>
      </c>
      <c r="Y428" s="79"/>
      <c r="Z428" s="79"/>
      <c r="AA428" s="85" t="s">
        <v>1431</v>
      </c>
      <c r="AB428" s="79"/>
      <c r="AC428" s="79" t="b">
        <v>0</v>
      </c>
      <c r="AD428" s="79">
        <v>7</v>
      </c>
      <c r="AE428" s="85" t="s">
        <v>1603</v>
      </c>
      <c r="AF428" s="79" t="b">
        <v>1</v>
      </c>
      <c r="AG428" s="79" t="s">
        <v>1625</v>
      </c>
      <c r="AH428" s="79"/>
      <c r="AI428" s="85" t="s">
        <v>1631</v>
      </c>
      <c r="AJ428" s="79" t="b">
        <v>0</v>
      </c>
      <c r="AK428" s="79">
        <v>2</v>
      </c>
      <c r="AL428" s="85" t="s">
        <v>1603</v>
      </c>
      <c r="AM428" s="79" t="s">
        <v>1635</v>
      </c>
      <c r="AN428" s="79" t="b">
        <v>0</v>
      </c>
      <c r="AO428" s="85" t="s">
        <v>1431</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3</v>
      </c>
      <c r="BC428" s="78" t="str">
        <f>REPLACE(INDEX(GroupVertices[Group],MATCH(Edges[[#This Row],[Vertex 2]],GroupVertices[Vertex],0)),1,1,"")</f>
        <v>3</v>
      </c>
      <c r="BD428" s="48"/>
      <c r="BE428" s="49"/>
      <c r="BF428" s="48"/>
      <c r="BG428" s="49"/>
      <c r="BH428" s="48"/>
      <c r="BI428" s="49"/>
      <c r="BJ428" s="48"/>
      <c r="BK428" s="49"/>
      <c r="BL428" s="48"/>
    </row>
    <row r="429" spans="1:64" ht="15">
      <c r="A429" s="64" t="s">
        <v>349</v>
      </c>
      <c r="B429" s="64" t="s">
        <v>453</v>
      </c>
      <c r="C429" s="65" t="s">
        <v>4413</v>
      </c>
      <c r="D429" s="66">
        <v>10</v>
      </c>
      <c r="E429" s="67" t="s">
        <v>136</v>
      </c>
      <c r="F429" s="68">
        <v>12</v>
      </c>
      <c r="G429" s="65"/>
      <c r="H429" s="69"/>
      <c r="I429" s="70"/>
      <c r="J429" s="70"/>
      <c r="K429" s="34" t="s">
        <v>65</v>
      </c>
      <c r="L429" s="77">
        <v>429</v>
      </c>
      <c r="M429" s="77"/>
      <c r="N429" s="72"/>
      <c r="O429" s="79" t="s">
        <v>503</v>
      </c>
      <c r="P429" s="81">
        <v>43719.90869212963</v>
      </c>
      <c r="Q429" s="79" t="s">
        <v>580</v>
      </c>
      <c r="R429" s="82" t="s">
        <v>679</v>
      </c>
      <c r="S429" s="79" t="s">
        <v>712</v>
      </c>
      <c r="T429" s="79"/>
      <c r="U429" s="79"/>
      <c r="V429" s="82" t="s">
        <v>876</v>
      </c>
      <c r="W429" s="81">
        <v>43719.90869212963</v>
      </c>
      <c r="X429" s="82" t="s">
        <v>1125</v>
      </c>
      <c r="Y429" s="79"/>
      <c r="Z429" s="79"/>
      <c r="AA429" s="85" t="s">
        <v>1432</v>
      </c>
      <c r="AB429" s="79"/>
      <c r="AC429" s="79" t="b">
        <v>0</v>
      </c>
      <c r="AD429" s="79">
        <v>2</v>
      </c>
      <c r="AE429" s="85" t="s">
        <v>1603</v>
      </c>
      <c r="AF429" s="79" t="b">
        <v>0</v>
      </c>
      <c r="AG429" s="79" t="s">
        <v>1625</v>
      </c>
      <c r="AH429" s="79"/>
      <c r="AI429" s="85" t="s">
        <v>1603</v>
      </c>
      <c r="AJ429" s="79" t="b">
        <v>0</v>
      </c>
      <c r="AK429" s="79">
        <v>1</v>
      </c>
      <c r="AL429" s="85" t="s">
        <v>1603</v>
      </c>
      <c r="AM429" s="79" t="s">
        <v>1635</v>
      </c>
      <c r="AN429" s="79" t="b">
        <v>0</v>
      </c>
      <c r="AO429" s="85" t="s">
        <v>1432</v>
      </c>
      <c r="AP429" s="79" t="s">
        <v>176</v>
      </c>
      <c r="AQ429" s="79">
        <v>0</v>
      </c>
      <c r="AR429" s="79">
        <v>0</v>
      </c>
      <c r="AS429" s="79"/>
      <c r="AT429" s="79"/>
      <c r="AU429" s="79"/>
      <c r="AV429" s="79"/>
      <c r="AW429" s="79"/>
      <c r="AX429" s="79"/>
      <c r="AY429" s="79"/>
      <c r="AZ429" s="79"/>
      <c r="BA429">
        <v>5</v>
      </c>
      <c r="BB429" s="78" t="str">
        <f>REPLACE(INDEX(GroupVertices[Group],MATCH(Edges[[#This Row],[Vertex 1]],GroupVertices[Vertex],0)),1,1,"")</f>
        <v>3</v>
      </c>
      <c r="BC429" s="78" t="str">
        <f>REPLACE(INDEX(GroupVertices[Group],MATCH(Edges[[#This Row],[Vertex 2]],GroupVertices[Vertex],0)),1,1,"")</f>
        <v>3</v>
      </c>
      <c r="BD429" s="48"/>
      <c r="BE429" s="49"/>
      <c r="BF429" s="48"/>
      <c r="BG429" s="49"/>
      <c r="BH429" s="48"/>
      <c r="BI429" s="49"/>
      <c r="BJ429" s="48"/>
      <c r="BK429" s="49"/>
      <c r="BL429" s="48"/>
    </row>
    <row r="430" spans="1:64" ht="15">
      <c r="A430" s="64" t="s">
        <v>349</v>
      </c>
      <c r="B430" s="64" t="s">
        <v>453</v>
      </c>
      <c r="C430" s="65" t="s">
        <v>4413</v>
      </c>
      <c r="D430" s="66">
        <v>10</v>
      </c>
      <c r="E430" s="67" t="s">
        <v>136</v>
      </c>
      <c r="F430" s="68">
        <v>12</v>
      </c>
      <c r="G430" s="65"/>
      <c r="H430" s="69"/>
      <c r="I430" s="70"/>
      <c r="J430" s="70"/>
      <c r="K430" s="34" t="s">
        <v>65</v>
      </c>
      <c r="L430" s="77">
        <v>430</v>
      </c>
      <c r="M430" s="77"/>
      <c r="N430" s="72"/>
      <c r="O430" s="79" t="s">
        <v>503</v>
      </c>
      <c r="P430" s="81">
        <v>43725.24353009259</v>
      </c>
      <c r="Q430" s="79" t="s">
        <v>581</v>
      </c>
      <c r="R430" s="82" t="s">
        <v>680</v>
      </c>
      <c r="S430" s="79" t="s">
        <v>703</v>
      </c>
      <c r="T430" s="79"/>
      <c r="U430" s="79"/>
      <c r="V430" s="82" t="s">
        <v>876</v>
      </c>
      <c r="W430" s="81">
        <v>43725.24353009259</v>
      </c>
      <c r="X430" s="82" t="s">
        <v>1126</v>
      </c>
      <c r="Y430" s="79"/>
      <c r="Z430" s="79"/>
      <c r="AA430" s="85" t="s">
        <v>1433</v>
      </c>
      <c r="AB430" s="85" t="s">
        <v>1430</v>
      </c>
      <c r="AC430" s="79" t="b">
        <v>0</v>
      </c>
      <c r="AD430" s="79">
        <v>0</v>
      </c>
      <c r="AE430" s="85" t="s">
        <v>1616</v>
      </c>
      <c r="AF430" s="79" t="b">
        <v>0</v>
      </c>
      <c r="AG430" s="79" t="s">
        <v>1625</v>
      </c>
      <c r="AH430" s="79"/>
      <c r="AI430" s="85" t="s">
        <v>1603</v>
      </c>
      <c r="AJ430" s="79" t="b">
        <v>0</v>
      </c>
      <c r="AK430" s="79">
        <v>0</v>
      </c>
      <c r="AL430" s="85" t="s">
        <v>1603</v>
      </c>
      <c r="AM430" s="79" t="s">
        <v>1635</v>
      </c>
      <c r="AN430" s="79" t="b">
        <v>1</v>
      </c>
      <c r="AO430" s="85" t="s">
        <v>1430</v>
      </c>
      <c r="AP430" s="79" t="s">
        <v>176</v>
      </c>
      <c r="AQ430" s="79">
        <v>0</v>
      </c>
      <c r="AR430" s="79">
        <v>0</v>
      </c>
      <c r="AS430" s="79"/>
      <c r="AT430" s="79"/>
      <c r="AU430" s="79"/>
      <c r="AV430" s="79"/>
      <c r="AW430" s="79"/>
      <c r="AX430" s="79"/>
      <c r="AY430" s="79"/>
      <c r="AZ430" s="79"/>
      <c r="BA430">
        <v>5</v>
      </c>
      <c r="BB430" s="78" t="str">
        <f>REPLACE(INDEX(GroupVertices[Group],MATCH(Edges[[#This Row],[Vertex 1]],GroupVertices[Vertex],0)),1,1,"")</f>
        <v>3</v>
      </c>
      <c r="BC430" s="78" t="str">
        <f>REPLACE(INDEX(GroupVertices[Group],MATCH(Edges[[#This Row],[Vertex 2]],GroupVertices[Vertex],0)),1,1,"")</f>
        <v>3</v>
      </c>
      <c r="BD430" s="48"/>
      <c r="BE430" s="49"/>
      <c r="BF430" s="48"/>
      <c r="BG430" s="49"/>
      <c r="BH430" s="48"/>
      <c r="BI430" s="49"/>
      <c r="BJ430" s="48"/>
      <c r="BK430" s="49"/>
      <c r="BL430" s="48"/>
    </row>
    <row r="431" spans="1:64" ht="15">
      <c r="A431" s="64" t="s">
        <v>389</v>
      </c>
      <c r="B431" s="64" t="s">
        <v>453</v>
      </c>
      <c r="C431" s="65" t="s">
        <v>4413</v>
      </c>
      <c r="D431" s="66">
        <v>10</v>
      </c>
      <c r="E431" s="67" t="s">
        <v>136</v>
      </c>
      <c r="F431" s="68">
        <v>12</v>
      </c>
      <c r="G431" s="65"/>
      <c r="H431" s="69"/>
      <c r="I431" s="70"/>
      <c r="J431" s="70"/>
      <c r="K431" s="34" t="s">
        <v>65</v>
      </c>
      <c r="L431" s="77">
        <v>431</v>
      </c>
      <c r="M431" s="77"/>
      <c r="N431" s="72"/>
      <c r="O431" s="79" t="s">
        <v>503</v>
      </c>
      <c r="P431" s="81">
        <v>43713.79262731481</v>
      </c>
      <c r="Q431" s="79" t="s">
        <v>619</v>
      </c>
      <c r="R431" s="82" t="s">
        <v>679</v>
      </c>
      <c r="S431" s="79" t="s">
        <v>712</v>
      </c>
      <c r="T431" s="79"/>
      <c r="U431" s="82" t="s">
        <v>733</v>
      </c>
      <c r="V431" s="82" t="s">
        <v>733</v>
      </c>
      <c r="W431" s="81">
        <v>43713.79262731481</v>
      </c>
      <c r="X431" s="82" t="s">
        <v>1178</v>
      </c>
      <c r="Y431" s="79"/>
      <c r="Z431" s="79"/>
      <c r="AA431" s="85" t="s">
        <v>1485</v>
      </c>
      <c r="AB431" s="79"/>
      <c r="AC431" s="79" t="b">
        <v>0</v>
      </c>
      <c r="AD431" s="79">
        <v>0</v>
      </c>
      <c r="AE431" s="85" t="s">
        <v>1603</v>
      </c>
      <c r="AF431" s="79" t="b">
        <v>0</v>
      </c>
      <c r="AG431" s="79" t="s">
        <v>1625</v>
      </c>
      <c r="AH431" s="79"/>
      <c r="AI431" s="85" t="s">
        <v>1603</v>
      </c>
      <c r="AJ431" s="79" t="b">
        <v>0</v>
      </c>
      <c r="AK431" s="79">
        <v>0</v>
      </c>
      <c r="AL431" s="85" t="s">
        <v>1603</v>
      </c>
      <c r="AM431" s="79" t="s">
        <v>1645</v>
      </c>
      <c r="AN431" s="79" t="b">
        <v>0</v>
      </c>
      <c r="AO431" s="85" t="s">
        <v>1485</v>
      </c>
      <c r="AP431" s="79" t="s">
        <v>176</v>
      </c>
      <c r="AQ431" s="79">
        <v>0</v>
      </c>
      <c r="AR431" s="79">
        <v>0</v>
      </c>
      <c r="AS431" s="79"/>
      <c r="AT431" s="79"/>
      <c r="AU431" s="79"/>
      <c r="AV431" s="79"/>
      <c r="AW431" s="79"/>
      <c r="AX431" s="79"/>
      <c r="AY431" s="79"/>
      <c r="AZ431" s="79"/>
      <c r="BA431">
        <v>4</v>
      </c>
      <c r="BB431" s="78" t="str">
        <f>REPLACE(INDEX(GroupVertices[Group],MATCH(Edges[[#This Row],[Vertex 1]],GroupVertices[Vertex],0)),1,1,"")</f>
        <v>3</v>
      </c>
      <c r="BC431" s="78" t="str">
        <f>REPLACE(INDEX(GroupVertices[Group],MATCH(Edges[[#This Row],[Vertex 2]],GroupVertices[Vertex],0)),1,1,"")</f>
        <v>3</v>
      </c>
      <c r="BD431" s="48"/>
      <c r="BE431" s="49"/>
      <c r="BF431" s="48"/>
      <c r="BG431" s="49"/>
      <c r="BH431" s="48"/>
      <c r="BI431" s="49"/>
      <c r="BJ431" s="48"/>
      <c r="BK431" s="49"/>
      <c r="BL431" s="48"/>
    </row>
    <row r="432" spans="1:64" ht="15">
      <c r="A432" s="64" t="s">
        <v>389</v>
      </c>
      <c r="B432" s="64" t="s">
        <v>453</v>
      </c>
      <c r="C432" s="65" t="s">
        <v>4413</v>
      </c>
      <c r="D432" s="66">
        <v>10</v>
      </c>
      <c r="E432" s="67" t="s">
        <v>136</v>
      </c>
      <c r="F432" s="68">
        <v>12</v>
      </c>
      <c r="G432" s="65"/>
      <c r="H432" s="69"/>
      <c r="I432" s="70"/>
      <c r="J432" s="70"/>
      <c r="K432" s="34" t="s">
        <v>65</v>
      </c>
      <c r="L432" s="77">
        <v>432</v>
      </c>
      <c r="M432" s="77"/>
      <c r="N432" s="72"/>
      <c r="O432" s="79" t="s">
        <v>503</v>
      </c>
      <c r="P432" s="81">
        <v>43714.87452546296</v>
      </c>
      <c r="Q432" s="79" t="s">
        <v>616</v>
      </c>
      <c r="R432" s="82" t="s">
        <v>663</v>
      </c>
      <c r="S432" s="79" t="s">
        <v>704</v>
      </c>
      <c r="T432" s="79"/>
      <c r="U432" s="82" t="s">
        <v>730</v>
      </c>
      <c r="V432" s="82" t="s">
        <v>730</v>
      </c>
      <c r="W432" s="81">
        <v>43714.87452546296</v>
      </c>
      <c r="X432" s="82" t="s">
        <v>1175</v>
      </c>
      <c r="Y432" s="79"/>
      <c r="Z432" s="79"/>
      <c r="AA432" s="85" t="s">
        <v>1482</v>
      </c>
      <c r="AB432" s="79"/>
      <c r="AC432" s="79" t="b">
        <v>0</v>
      </c>
      <c r="AD432" s="79">
        <v>0</v>
      </c>
      <c r="AE432" s="85" t="s">
        <v>1603</v>
      </c>
      <c r="AF432" s="79" t="b">
        <v>0</v>
      </c>
      <c r="AG432" s="79" t="s">
        <v>1625</v>
      </c>
      <c r="AH432" s="79"/>
      <c r="AI432" s="85" t="s">
        <v>1603</v>
      </c>
      <c r="AJ432" s="79" t="b">
        <v>0</v>
      </c>
      <c r="AK432" s="79">
        <v>0</v>
      </c>
      <c r="AL432" s="85" t="s">
        <v>1603</v>
      </c>
      <c r="AM432" s="79" t="s">
        <v>1635</v>
      </c>
      <c r="AN432" s="79" t="b">
        <v>0</v>
      </c>
      <c r="AO432" s="85" t="s">
        <v>1482</v>
      </c>
      <c r="AP432" s="79" t="s">
        <v>176</v>
      </c>
      <c r="AQ432" s="79">
        <v>0</v>
      </c>
      <c r="AR432" s="79">
        <v>0</v>
      </c>
      <c r="AS432" s="79"/>
      <c r="AT432" s="79"/>
      <c r="AU432" s="79"/>
      <c r="AV432" s="79"/>
      <c r="AW432" s="79"/>
      <c r="AX432" s="79"/>
      <c r="AY432" s="79"/>
      <c r="AZ432" s="79"/>
      <c r="BA432">
        <v>4</v>
      </c>
      <c r="BB432" s="78" t="str">
        <f>REPLACE(INDEX(GroupVertices[Group],MATCH(Edges[[#This Row],[Vertex 1]],GroupVertices[Vertex],0)),1,1,"")</f>
        <v>3</v>
      </c>
      <c r="BC432" s="78" t="str">
        <f>REPLACE(INDEX(GroupVertices[Group],MATCH(Edges[[#This Row],[Vertex 2]],GroupVertices[Vertex],0)),1,1,"")</f>
        <v>3</v>
      </c>
      <c r="BD432" s="48"/>
      <c r="BE432" s="49"/>
      <c r="BF432" s="48"/>
      <c r="BG432" s="49"/>
      <c r="BH432" s="48"/>
      <c r="BI432" s="49"/>
      <c r="BJ432" s="48"/>
      <c r="BK432" s="49"/>
      <c r="BL432" s="48"/>
    </row>
    <row r="433" spans="1:64" ht="15">
      <c r="A433" s="64" t="s">
        <v>389</v>
      </c>
      <c r="B433" s="64" t="s">
        <v>453</v>
      </c>
      <c r="C433" s="65" t="s">
        <v>4413</v>
      </c>
      <c r="D433" s="66">
        <v>10</v>
      </c>
      <c r="E433" s="67" t="s">
        <v>136</v>
      </c>
      <c r="F433" s="68">
        <v>12</v>
      </c>
      <c r="G433" s="65"/>
      <c r="H433" s="69"/>
      <c r="I433" s="70"/>
      <c r="J433" s="70"/>
      <c r="K433" s="34" t="s">
        <v>65</v>
      </c>
      <c r="L433" s="77">
        <v>433</v>
      </c>
      <c r="M433" s="77"/>
      <c r="N433" s="72"/>
      <c r="O433" s="79" t="s">
        <v>503</v>
      </c>
      <c r="P433" s="81">
        <v>43715.79866898148</v>
      </c>
      <c r="Q433" s="79" t="s">
        <v>620</v>
      </c>
      <c r="R433" s="79"/>
      <c r="S433" s="79"/>
      <c r="T433" s="79"/>
      <c r="U433" s="79"/>
      <c r="V433" s="82" t="s">
        <v>910</v>
      </c>
      <c r="W433" s="81">
        <v>43715.79866898148</v>
      </c>
      <c r="X433" s="82" t="s">
        <v>1179</v>
      </c>
      <c r="Y433" s="79"/>
      <c r="Z433" s="79"/>
      <c r="AA433" s="85" t="s">
        <v>1486</v>
      </c>
      <c r="AB433" s="79"/>
      <c r="AC433" s="79" t="b">
        <v>0</v>
      </c>
      <c r="AD433" s="79">
        <v>0</v>
      </c>
      <c r="AE433" s="85" t="s">
        <v>1603</v>
      </c>
      <c r="AF433" s="79" t="b">
        <v>0</v>
      </c>
      <c r="AG433" s="79" t="s">
        <v>1625</v>
      </c>
      <c r="AH433" s="79"/>
      <c r="AI433" s="85" t="s">
        <v>1603</v>
      </c>
      <c r="AJ433" s="79" t="b">
        <v>0</v>
      </c>
      <c r="AK433" s="79">
        <v>0</v>
      </c>
      <c r="AL433" s="85" t="s">
        <v>1481</v>
      </c>
      <c r="AM433" s="79" t="s">
        <v>1634</v>
      </c>
      <c r="AN433" s="79" t="b">
        <v>0</v>
      </c>
      <c r="AO433" s="85" t="s">
        <v>1481</v>
      </c>
      <c r="AP433" s="79" t="s">
        <v>176</v>
      </c>
      <c r="AQ433" s="79">
        <v>0</v>
      </c>
      <c r="AR433" s="79">
        <v>0</v>
      </c>
      <c r="AS433" s="79"/>
      <c r="AT433" s="79"/>
      <c r="AU433" s="79"/>
      <c r="AV433" s="79"/>
      <c r="AW433" s="79"/>
      <c r="AX433" s="79"/>
      <c r="AY433" s="79"/>
      <c r="AZ433" s="79"/>
      <c r="BA433">
        <v>4</v>
      </c>
      <c r="BB433" s="78" t="str">
        <f>REPLACE(INDEX(GroupVertices[Group],MATCH(Edges[[#This Row],[Vertex 1]],GroupVertices[Vertex],0)),1,1,"")</f>
        <v>3</v>
      </c>
      <c r="BC433" s="78" t="str">
        <f>REPLACE(INDEX(GroupVertices[Group],MATCH(Edges[[#This Row],[Vertex 2]],GroupVertices[Vertex],0)),1,1,"")</f>
        <v>3</v>
      </c>
      <c r="BD433" s="48"/>
      <c r="BE433" s="49"/>
      <c r="BF433" s="48"/>
      <c r="BG433" s="49"/>
      <c r="BH433" s="48"/>
      <c r="BI433" s="49"/>
      <c r="BJ433" s="48"/>
      <c r="BK433" s="49"/>
      <c r="BL433" s="48"/>
    </row>
    <row r="434" spans="1:64" ht="15">
      <c r="A434" s="64" t="s">
        <v>389</v>
      </c>
      <c r="B434" s="64" t="s">
        <v>453</v>
      </c>
      <c r="C434" s="65" t="s">
        <v>4413</v>
      </c>
      <c r="D434" s="66">
        <v>10</v>
      </c>
      <c r="E434" s="67" t="s">
        <v>136</v>
      </c>
      <c r="F434" s="68">
        <v>12</v>
      </c>
      <c r="G434" s="65"/>
      <c r="H434" s="69"/>
      <c r="I434" s="70"/>
      <c r="J434" s="70"/>
      <c r="K434" s="34" t="s">
        <v>65</v>
      </c>
      <c r="L434" s="77">
        <v>434</v>
      </c>
      <c r="M434" s="77"/>
      <c r="N434" s="72"/>
      <c r="O434" s="79" t="s">
        <v>503</v>
      </c>
      <c r="P434" s="81">
        <v>43718.81265046296</v>
      </c>
      <c r="Q434" s="79" t="s">
        <v>617</v>
      </c>
      <c r="R434" s="82" t="s">
        <v>687</v>
      </c>
      <c r="S434" s="79" t="s">
        <v>704</v>
      </c>
      <c r="T434" s="79"/>
      <c r="U434" s="82" t="s">
        <v>731</v>
      </c>
      <c r="V434" s="82" t="s">
        <v>731</v>
      </c>
      <c r="W434" s="81">
        <v>43718.81265046296</v>
      </c>
      <c r="X434" s="82" t="s">
        <v>1176</v>
      </c>
      <c r="Y434" s="79"/>
      <c r="Z434" s="79"/>
      <c r="AA434" s="85" t="s">
        <v>1483</v>
      </c>
      <c r="AB434" s="79"/>
      <c r="AC434" s="79" t="b">
        <v>0</v>
      </c>
      <c r="AD434" s="79">
        <v>0</v>
      </c>
      <c r="AE434" s="85" t="s">
        <v>1603</v>
      </c>
      <c r="AF434" s="79" t="b">
        <v>0</v>
      </c>
      <c r="AG434" s="79" t="s">
        <v>1625</v>
      </c>
      <c r="AH434" s="79"/>
      <c r="AI434" s="85" t="s">
        <v>1603</v>
      </c>
      <c r="AJ434" s="79" t="b">
        <v>0</v>
      </c>
      <c r="AK434" s="79">
        <v>0</v>
      </c>
      <c r="AL434" s="85" t="s">
        <v>1603</v>
      </c>
      <c r="AM434" s="79" t="s">
        <v>1645</v>
      </c>
      <c r="AN434" s="79" t="b">
        <v>0</v>
      </c>
      <c r="AO434" s="85" t="s">
        <v>1483</v>
      </c>
      <c r="AP434" s="79" t="s">
        <v>176</v>
      </c>
      <c r="AQ434" s="79">
        <v>0</v>
      </c>
      <c r="AR434" s="79">
        <v>0</v>
      </c>
      <c r="AS434" s="79"/>
      <c r="AT434" s="79"/>
      <c r="AU434" s="79"/>
      <c r="AV434" s="79"/>
      <c r="AW434" s="79"/>
      <c r="AX434" s="79"/>
      <c r="AY434" s="79"/>
      <c r="AZ434" s="79"/>
      <c r="BA434">
        <v>4</v>
      </c>
      <c r="BB434" s="78" t="str">
        <f>REPLACE(INDEX(GroupVertices[Group],MATCH(Edges[[#This Row],[Vertex 1]],GroupVertices[Vertex],0)),1,1,"")</f>
        <v>3</v>
      </c>
      <c r="BC434" s="78" t="str">
        <f>REPLACE(INDEX(GroupVertices[Group],MATCH(Edges[[#This Row],[Vertex 2]],GroupVertices[Vertex],0)),1,1,"")</f>
        <v>3</v>
      </c>
      <c r="BD434" s="48"/>
      <c r="BE434" s="49"/>
      <c r="BF434" s="48"/>
      <c r="BG434" s="49"/>
      <c r="BH434" s="48"/>
      <c r="BI434" s="49"/>
      <c r="BJ434" s="48"/>
      <c r="BK434" s="49"/>
      <c r="BL434" s="48"/>
    </row>
    <row r="435" spans="1:64" ht="15">
      <c r="A435" s="64" t="s">
        <v>390</v>
      </c>
      <c r="B435" s="64" t="s">
        <v>391</v>
      </c>
      <c r="C435" s="65" t="s">
        <v>4412</v>
      </c>
      <c r="D435" s="66">
        <v>3</v>
      </c>
      <c r="E435" s="67" t="s">
        <v>132</v>
      </c>
      <c r="F435" s="68">
        <v>35</v>
      </c>
      <c r="G435" s="65"/>
      <c r="H435" s="69"/>
      <c r="I435" s="70"/>
      <c r="J435" s="70"/>
      <c r="K435" s="34" t="s">
        <v>66</v>
      </c>
      <c r="L435" s="77">
        <v>435</v>
      </c>
      <c r="M435" s="77"/>
      <c r="N435" s="72"/>
      <c r="O435" s="79" t="s">
        <v>503</v>
      </c>
      <c r="P435" s="81">
        <v>43725.6840625</v>
      </c>
      <c r="Q435" s="79" t="s">
        <v>621</v>
      </c>
      <c r="R435" s="82" t="s">
        <v>689</v>
      </c>
      <c r="S435" s="79" t="s">
        <v>703</v>
      </c>
      <c r="T435" s="79"/>
      <c r="U435" s="79"/>
      <c r="V435" s="82" t="s">
        <v>911</v>
      </c>
      <c r="W435" s="81">
        <v>43725.6840625</v>
      </c>
      <c r="X435" s="82" t="s">
        <v>1180</v>
      </c>
      <c r="Y435" s="79"/>
      <c r="Z435" s="79"/>
      <c r="AA435" s="85" t="s">
        <v>1487</v>
      </c>
      <c r="AB435" s="79"/>
      <c r="AC435" s="79" t="b">
        <v>0</v>
      </c>
      <c r="AD435" s="79">
        <v>0</v>
      </c>
      <c r="AE435" s="85" t="s">
        <v>1603</v>
      </c>
      <c r="AF435" s="79" t="b">
        <v>0</v>
      </c>
      <c r="AG435" s="79" t="s">
        <v>1625</v>
      </c>
      <c r="AH435" s="79"/>
      <c r="AI435" s="85" t="s">
        <v>1603</v>
      </c>
      <c r="AJ435" s="79" t="b">
        <v>0</v>
      </c>
      <c r="AK435" s="79">
        <v>0</v>
      </c>
      <c r="AL435" s="85" t="s">
        <v>1603</v>
      </c>
      <c r="AM435" s="79" t="s">
        <v>1645</v>
      </c>
      <c r="AN435" s="79" t="b">
        <v>1</v>
      </c>
      <c r="AO435" s="85" t="s">
        <v>1487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3</v>
      </c>
      <c r="BC435" s="78" t="str">
        <f>REPLACE(INDEX(GroupVertices[Group],MATCH(Edges[[#This Row],[Vertex 2]],GroupVertices[Vertex],0)),1,1,"")</f>
        <v>3</v>
      </c>
      <c r="BD435" s="48"/>
      <c r="BE435" s="49"/>
      <c r="BF435" s="48"/>
      <c r="BG435" s="49"/>
      <c r="BH435" s="48"/>
      <c r="BI435" s="49"/>
      <c r="BJ435" s="48"/>
      <c r="BK435" s="49"/>
      <c r="BL435" s="48"/>
    </row>
    <row r="436" spans="1:64" ht="15">
      <c r="A436" s="64" t="s">
        <v>391</v>
      </c>
      <c r="B436" s="64" t="s">
        <v>392</v>
      </c>
      <c r="C436" s="65" t="s">
        <v>4414</v>
      </c>
      <c r="D436" s="66">
        <v>7.666666666666667</v>
      </c>
      <c r="E436" s="67" t="s">
        <v>136</v>
      </c>
      <c r="F436" s="68">
        <v>19.666666666666664</v>
      </c>
      <c r="G436" s="65"/>
      <c r="H436" s="69"/>
      <c r="I436" s="70"/>
      <c r="J436" s="70"/>
      <c r="K436" s="34" t="s">
        <v>65</v>
      </c>
      <c r="L436" s="77">
        <v>436</v>
      </c>
      <c r="M436" s="77"/>
      <c r="N436" s="72"/>
      <c r="O436" s="79" t="s">
        <v>503</v>
      </c>
      <c r="P436" s="81">
        <v>43725.69258101852</v>
      </c>
      <c r="Q436" s="79" t="s">
        <v>622</v>
      </c>
      <c r="R436" s="79"/>
      <c r="S436" s="79"/>
      <c r="T436" s="79"/>
      <c r="U436" s="79"/>
      <c r="V436" s="82" t="s">
        <v>912</v>
      </c>
      <c r="W436" s="81">
        <v>43725.69258101852</v>
      </c>
      <c r="X436" s="82" t="s">
        <v>1181</v>
      </c>
      <c r="Y436" s="79"/>
      <c r="Z436" s="79"/>
      <c r="AA436" s="85" t="s">
        <v>1488</v>
      </c>
      <c r="AB436" s="79"/>
      <c r="AC436" s="79" t="b">
        <v>0</v>
      </c>
      <c r="AD436" s="79">
        <v>0</v>
      </c>
      <c r="AE436" s="85" t="s">
        <v>1603</v>
      </c>
      <c r="AF436" s="79" t="b">
        <v>0</v>
      </c>
      <c r="AG436" s="79" t="s">
        <v>1625</v>
      </c>
      <c r="AH436" s="79"/>
      <c r="AI436" s="85" t="s">
        <v>1603</v>
      </c>
      <c r="AJ436" s="79" t="b">
        <v>0</v>
      </c>
      <c r="AK436" s="79">
        <v>0</v>
      </c>
      <c r="AL436" s="85" t="s">
        <v>1487</v>
      </c>
      <c r="AM436" s="79" t="s">
        <v>1634</v>
      </c>
      <c r="AN436" s="79" t="b">
        <v>0</v>
      </c>
      <c r="AO436" s="85" t="s">
        <v>1487</v>
      </c>
      <c r="AP436" s="79" t="s">
        <v>176</v>
      </c>
      <c r="AQ436" s="79">
        <v>0</v>
      </c>
      <c r="AR436" s="79">
        <v>0</v>
      </c>
      <c r="AS436" s="79"/>
      <c r="AT436" s="79"/>
      <c r="AU436" s="79"/>
      <c r="AV436" s="79"/>
      <c r="AW436" s="79"/>
      <c r="AX436" s="79"/>
      <c r="AY436" s="79"/>
      <c r="AZ436" s="79"/>
      <c r="BA436">
        <v>3</v>
      </c>
      <c r="BB436" s="78" t="str">
        <f>REPLACE(INDEX(GroupVertices[Group],MATCH(Edges[[#This Row],[Vertex 1]],GroupVertices[Vertex],0)),1,1,"")</f>
        <v>3</v>
      </c>
      <c r="BC436" s="78" t="str">
        <f>REPLACE(INDEX(GroupVertices[Group],MATCH(Edges[[#This Row],[Vertex 2]],GroupVertices[Vertex],0)),1,1,"")</f>
        <v>3</v>
      </c>
      <c r="BD436" s="48"/>
      <c r="BE436" s="49"/>
      <c r="BF436" s="48"/>
      <c r="BG436" s="49"/>
      <c r="BH436" s="48"/>
      <c r="BI436" s="49"/>
      <c r="BJ436" s="48"/>
      <c r="BK436" s="49"/>
      <c r="BL436" s="48"/>
    </row>
    <row r="437" spans="1:64" ht="15">
      <c r="A437" s="64" t="s">
        <v>391</v>
      </c>
      <c r="B437" s="64" t="s">
        <v>340</v>
      </c>
      <c r="C437" s="65" t="s">
        <v>4411</v>
      </c>
      <c r="D437" s="66">
        <v>5.333333333333334</v>
      </c>
      <c r="E437" s="67" t="s">
        <v>136</v>
      </c>
      <c r="F437" s="68">
        <v>27.333333333333332</v>
      </c>
      <c r="G437" s="65"/>
      <c r="H437" s="69"/>
      <c r="I437" s="70"/>
      <c r="J437" s="70"/>
      <c r="K437" s="34" t="s">
        <v>65</v>
      </c>
      <c r="L437" s="77">
        <v>437</v>
      </c>
      <c r="M437" s="77"/>
      <c r="N437" s="72"/>
      <c r="O437" s="79" t="s">
        <v>503</v>
      </c>
      <c r="P437" s="81">
        <v>43725.69258101852</v>
      </c>
      <c r="Q437" s="79" t="s">
        <v>622</v>
      </c>
      <c r="R437" s="79"/>
      <c r="S437" s="79"/>
      <c r="T437" s="79"/>
      <c r="U437" s="79"/>
      <c r="V437" s="82" t="s">
        <v>912</v>
      </c>
      <c r="W437" s="81">
        <v>43725.69258101852</v>
      </c>
      <c r="X437" s="82" t="s">
        <v>1181</v>
      </c>
      <c r="Y437" s="79"/>
      <c r="Z437" s="79"/>
      <c r="AA437" s="85" t="s">
        <v>1488</v>
      </c>
      <c r="AB437" s="79"/>
      <c r="AC437" s="79" t="b">
        <v>0</v>
      </c>
      <c r="AD437" s="79">
        <v>0</v>
      </c>
      <c r="AE437" s="85" t="s">
        <v>1603</v>
      </c>
      <c r="AF437" s="79" t="b">
        <v>0</v>
      </c>
      <c r="AG437" s="79" t="s">
        <v>1625</v>
      </c>
      <c r="AH437" s="79"/>
      <c r="AI437" s="85" t="s">
        <v>1603</v>
      </c>
      <c r="AJ437" s="79" t="b">
        <v>0</v>
      </c>
      <c r="AK437" s="79">
        <v>0</v>
      </c>
      <c r="AL437" s="85" t="s">
        <v>1487</v>
      </c>
      <c r="AM437" s="79" t="s">
        <v>1634</v>
      </c>
      <c r="AN437" s="79" t="b">
        <v>0</v>
      </c>
      <c r="AO437" s="85" t="s">
        <v>1487</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3</v>
      </c>
      <c r="BC437" s="78" t="str">
        <f>REPLACE(INDEX(GroupVertices[Group],MATCH(Edges[[#This Row],[Vertex 2]],GroupVertices[Vertex],0)),1,1,"")</f>
        <v>3</v>
      </c>
      <c r="BD437" s="48"/>
      <c r="BE437" s="49"/>
      <c r="BF437" s="48"/>
      <c r="BG437" s="49"/>
      <c r="BH437" s="48"/>
      <c r="BI437" s="49"/>
      <c r="BJ437" s="48"/>
      <c r="BK437" s="49"/>
      <c r="BL437" s="48"/>
    </row>
    <row r="438" spans="1:64" ht="15">
      <c r="A438" s="64" t="s">
        <v>391</v>
      </c>
      <c r="B438" s="64" t="s">
        <v>449</v>
      </c>
      <c r="C438" s="65" t="s">
        <v>4414</v>
      </c>
      <c r="D438" s="66">
        <v>7.666666666666667</v>
      </c>
      <c r="E438" s="67" t="s">
        <v>136</v>
      </c>
      <c r="F438" s="68">
        <v>19.666666666666664</v>
      </c>
      <c r="G438" s="65"/>
      <c r="H438" s="69"/>
      <c r="I438" s="70"/>
      <c r="J438" s="70"/>
      <c r="K438" s="34" t="s">
        <v>65</v>
      </c>
      <c r="L438" s="77">
        <v>438</v>
      </c>
      <c r="M438" s="77"/>
      <c r="N438" s="72"/>
      <c r="O438" s="79" t="s">
        <v>503</v>
      </c>
      <c r="P438" s="81">
        <v>43725.69258101852</v>
      </c>
      <c r="Q438" s="79" t="s">
        <v>622</v>
      </c>
      <c r="R438" s="79"/>
      <c r="S438" s="79"/>
      <c r="T438" s="79"/>
      <c r="U438" s="79"/>
      <c r="V438" s="82" t="s">
        <v>912</v>
      </c>
      <c r="W438" s="81">
        <v>43725.69258101852</v>
      </c>
      <c r="X438" s="82" t="s">
        <v>1181</v>
      </c>
      <c r="Y438" s="79"/>
      <c r="Z438" s="79"/>
      <c r="AA438" s="85" t="s">
        <v>1488</v>
      </c>
      <c r="AB438" s="79"/>
      <c r="AC438" s="79" t="b">
        <v>0</v>
      </c>
      <c r="AD438" s="79">
        <v>0</v>
      </c>
      <c r="AE438" s="85" t="s">
        <v>1603</v>
      </c>
      <c r="AF438" s="79" t="b">
        <v>0</v>
      </c>
      <c r="AG438" s="79" t="s">
        <v>1625</v>
      </c>
      <c r="AH438" s="79"/>
      <c r="AI438" s="85" t="s">
        <v>1603</v>
      </c>
      <c r="AJ438" s="79" t="b">
        <v>0</v>
      </c>
      <c r="AK438" s="79">
        <v>0</v>
      </c>
      <c r="AL438" s="85" t="s">
        <v>1487</v>
      </c>
      <c r="AM438" s="79" t="s">
        <v>1634</v>
      </c>
      <c r="AN438" s="79" t="b">
        <v>0</v>
      </c>
      <c r="AO438" s="85" t="s">
        <v>1487</v>
      </c>
      <c r="AP438" s="79" t="s">
        <v>176</v>
      </c>
      <c r="AQ438" s="79">
        <v>0</v>
      </c>
      <c r="AR438" s="79">
        <v>0</v>
      </c>
      <c r="AS438" s="79"/>
      <c r="AT438" s="79"/>
      <c r="AU438" s="79"/>
      <c r="AV438" s="79"/>
      <c r="AW438" s="79"/>
      <c r="AX438" s="79"/>
      <c r="AY438" s="79"/>
      <c r="AZ438" s="79"/>
      <c r="BA438">
        <v>3</v>
      </c>
      <c r="BB438" s="78" t="str">
        <f>REPLACE(INDEX(GroupVertices[Group],MATCH(Edges[[#This Row],[Vertex 1]],GroupVertices[Vertex],0)),1,1,"")</f>
        <v>3</v>
      </c>
      <c r="BC438" s="78" t="str">
        <f>REPLACE(INDEX(GroupVertices[Group],MATCH(Edges[[#This Row],[Vertex 2]],GroupVertices[Vertex],0)),1,1,"")</f>
        <v>4</v>
      </c>
      <c r="BD438" s="48"/>
      <c r="BE438" s="49"/>
      <c r="BF438" s="48"/>
      <c r="BG438" s="49"/>
      <c r="BH438" s="48"/>
      <c r="BI438" s="49"/>
      <c r="BJ438" s="48"/>
      <c r="BK438" s="49"/>
      <c r="BL438" s="48"/>
    </row>
    <row r="439" spans="1:64" ht="15">
      <c r="A439" s="64" t="s">
        <v>391</v>
      </c>
      <c r="B439" s="64" t="s">
        <v>390</v>
      </c>
      <c r="C439" s="65" t="s">
        <v>4412</v>
      </c>
      <c r="D439" s="66">
        <v>3</v>
      </c>
      <c r="E439" s="67" t="s">
        <v>132</v>
      </c>
      <c r="F439" s="68">
        <v>35</v>
      </c>
      <c r="G439" s="65"/>
      <c r="H439" s="69"/>
      <c r="I439" s="70"/>
      <c r="J439" s="70"/>
      <c r="K439" s="34" t="s">
        <v>66</v>
      </c>
      <c r="L439" s="77">
        <v>439</v>
      </c>
      <c r="M439" s="77"/>
      <c r="N439" s="72"/>
      <c r="O439" s="79" t="s">
        <v>503</v>
      </c>
      <c r="P439" s="81">
        <v>43725.69258101852</v>
      </c>
      <c r="Q439" s="79" t="s">
        <v>622</v>
      </c>
      <c r="R439" s="79"/>
      <c r="S439" s="79"/>
      <c r="T439" s="79"/>
      <c r="U439" s="79"/>
      <c r="V439" s="82" t="s">
        <v>912</v>
      </c>
      <c r="W439" s="81">
        <v>43725.69258101852</v>
      </c>
      <c r="X439" s="82" t="s">
        <v>1181</v>
      </c>
      <c r="Y439" s="79"/>
      <c r="Z439" s="79"/>
      <c r="AA439" s="85" t="s">
        <v>1488</v>
      </c>
      <c r="AB439" s="79"/>
      <c r="AC439" s="79" t="b">
        <v>0</v>
      </c>
      <c r="AD439" s="79">
        <v>0</v>
      </c>
      <c r="AE439" s="85" t="s">
        <v>1603</v>
      </c>
      <c r="AF439" s="79" t="b">
        <v>0</v>
      </c>
      <c r="AG439" s="79" t="s">
        <v>1625</v>
      </c>
      <c r="AH439" s="79"/>
      <c r="AI439" s="85" t="s">
        <v>1603</v>
      </c>
      <c r="AJ439" s="79" t="b">
        <v>0</v>
      </c>
      <c r="AK439" s="79">
        <v>0</v>
      </c>
      <c r="AL439" s="85" t="s">
        <v>1487</v>
      </c>
      <c r="AM439" s="79" t="s">
        <v>1634</v>
      </c>
      <c r="AN439" s="79" t="b">
        <v>0</v>
      </c>
      <c r="AO439" s="85" t="s">
        <v>1487</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3</v>
      </c>
      <c r="BC439" s="78" t="str">
        <f>REPLACE(INDEX(GroupVertices[Group],MATCH(Edges[[#This Row],[Vertex 2]],GroupVertices[Vertex],0)),1,1,"")</f>
        <v>3</v>
      </c>
      <c r="BD439" s="48">
        <v>0</v>
      </c>
      <c r="BE439" s="49">
        <v>0</v>
      </c>
      <c r="BF439" s="48">
        <v>0</v>
      </c>
      <c r="BG439" s="49">
        <v>0</v>
      </c>
      <c r="BH439" s="48">
        <v>0</v>
      </c>
      <c r="BI439" s="49">
        <v>0</v>
      </c>
      <c r="BJ439" s="48">
        <v>16</v>
      </c>
      <c r="BK439" s="49">
        <v>100</v>
      </c>
      <c r="BL439" s="48">
        <v>16</v>
      </c>
    </row>
    <row r="440" spans="1:64" ht="15">
      <c r="A440" s="64" t="s">
        <v>391</v>
      </c>
      <c r="B440" s="64" t="s">
        <v>449</v>
      </c>
      <c r="C440" s="65" t="s">
        <v>4414</v>
      </c>
      <c r="D440" s="66">
        <v>7.666666666666667</v>
      </c>
      <c r="E440" s="67" t="s">
        <v>136</v>
      </c>
      <c r="F440" s="68">
        <v>19.666666666666664</v>
      </c>
      <c r="G440" s="65"/>
      <c r="H440" s="69"/>
      <c r="I440" s="70"/>
      <c r="J440" s="70"/>
      <c r="K440" s="34" t="s">
        <v>65</v>
      </c>
      <c r="L440" s="77">
        <v>440</v>
      </c>
      <c r="M440" s="77"/>
      <c r="N440" s="72"/>
      <c r="O440" s="79" t="s">
        <v>503</v>
      </c>
      <c r="P440" s="81">
        <v>43725.837430555555</v>
      </c>
      <c r="Q440" s="79" t="s">
        <v>623</v>
      </c>
      <c r="R440" s="82" t="s">
        <v>690</v>
      </c>
      <c r="S440" s="79" t="s">
        <v>703</v>
      </c>
      <c r="T440" s="79"/>
      <c r="U440" s="79"/>
      <c r="V440" s="82" t="s">
        <v>912</v>
      </c>
      <c r="W440" s="81">
        <v>43725.837430555555</v>
      </c>
      <c r="X440" s="82" t="s">
        <v>1182</v>
      </c>
      <c r="Y440" s="79"/>
      <c r="Z440" s="79"/>
      <c r="AA440" s="85" t="s">
        <v>1489</v>
      </c>
      <c r="AB440" s="79"/>
      <c r="AC440" s="79" t="b">
        <v>0</v>
      </c>
      <c r="AD440" s="79">
        <v>0</v>
      </c>
      <c r="AE440" s="85" t="s">
        <v>1603</v>
      </c>
      <c r="AF440" s="79" t="b">
        <v>1</v>
      </c>
      <c r="AG440" s="79" t="s">
        <v>1625</v>
      </c>
      <c r="AH440" s="79"/>
      <c r="AI440" s="85" t="s">
        <v>1487</v>
      </c>
      <c r="AJ440" s="79" t="b">
        <v>0</v>
      </c>
      <c r="AK440" s="79">
        <v>0</v>
      </c>
      <c r="AL440" s="85" t="s">
        <v>1492</v>
      </c>
      <c r="AM440" s="79" t="s">
        <v>1634</v>
      </c>
      <c r="AN440" s="79" t="b">
        <v>0</v>
      </c>
      <c r="AO440" s="85" t="s">
        <v>1492</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3</v>
      </c>
      <c r="BC440" s="78" t="str">
        <f>REPLACE(INDEX(GroupVertices[Group],MATCH(Edges[[#This Row],[Vertex 2]],GroupVertices[Vertex],0)),1,1,"")</f>
        <v>4</v>
      </c>
      <c r="BD440" s="48"/>
      <c r="BE440" s="49"/>
      <c r="BF440" s="48"/>
      <c r="BG440" s="49"/>
      <c r="BH440" s="48"/>
      <c r="BI440" s="49"/>
      <c r="BJ440" s="48"/>
      <c r="BK440" s="49"/>
      <c r="BL440" s="48"/>
    </row>
    <row r="441" spans="1:64" ht="15">
      <c r="A441" s="64" t="s">
        <v>391</v>
      </c>
      <c r="B441" s="64" t="s">
        <v>392</v>
      </c>
      <c r="C441" s="65" t="s">
        <v>4414</v>
      </c>
      <c r="D441" s="66">
        <v>7.666666666666667</v>
      </c>
      <c r="E441" s="67" t="s">
        <v>136</v>
      </c>
      <c r="F441" s="68">
        <v>19.666666666666664</v>
      </c>
      <c r="G441" s="65"/>
      <c r="H441" s="69"/>
      <c r="I441" s="70"/>
      <c r="J441" s="70"/>
      <c r="K441" s="34" t="s">
        <v>65</v>
      </c>
      <c r="L441" s="77">
        <v>441</v>
      </c>
      <c r="M441" s="77"/>
      <c r="N441" s="72"/>
      <c r="O441" s="79" t="s">
        <v>503</v>
      </c>
      <c r="P441" s="81">
        <v>43725.837430555555</v>
      </c>
      <c r="Q441" s="79" t="s">
        <v>623</v>
      </c>
      <c r="R441" s="82" t="s">
        <v>690</v>
      </c>
      <c r="S441" s="79" t="s">
        <v>703</v>
      </c>
      <c r="T441" s="79"/>
      <c r="U441" s="79"/>
      <c r="V441" s="82" t="s">
        <v>912</v>
      </c>
      <c r="W441" s="81">
        <v>43725.837430555555</v>
      </c>
      <c r="X441" s="82" t="s">
        <v>1182</v>
      </c>
      <c r="Y441" s="79"/>
      <c r="Z441" s="79"/>
      <c r="AA441" s="85" t="s">
        <v>1489</v>
      </c>
      <c r="AB441" s="79"/>
      <c r="AC441" s="79" t="b">
        <v>0</v>
      </c>
      <c r="AD441" s="79">
        <v>0</v>
      </c>
      <c r="AE441" s="85" t="s">
        <v>1603</v>
      </c>
      <c r="AF441" s="79" t="b">
        <v>1</v>
      </c>
      <c r="AG441" s="79" t="s">
        <v>1625</v>
      </c>
      <c r="AH441" s="79"/>
      <c r="AI441" s="85" t="s">
        <v>1487</v>
      </c>
      <c r="AJ441" s="79" t="b">
        <v>0</v>
      </c>
      <c r="AK441" s="79">
        <v>0</v>
      </c>
      <c r="AL441" s="85" t="s">
        <v>1492</v>
      </c>
      <c r="AM441" s="79" t="s">
        <v>1634</v>
      </c>
      <c r="AN441" s="79" t="b">
        <v>0</v>
      </c>
      <c r="AO441" s="85" t="s">
        <v>1492</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3</v>
      </c>
      <c r="BC441" s="78" t="str">
        <f>REPLACE(INDEX(GroupVertices[Group],MATCH(Edges[[#This Row],[Vertex 2]],GroupVertices[Vertex],0)),1,1,"")</f>
        <v>3</v>
      </c>
      <c r="BD441" s="48">
        <v>1</v>
      </c>
      <c r="BE441" s="49">
        <v>5</v>
      </c>
      <c r="BF441" s="48">
        <v>1</v>
      </c>
      <c r="BG441" s="49">
        <v>5</v>
      </c>
      <c r="BH441" s="48">
        <v>0</v>
      </c>
      <c r="BI441" s="49">
        <v>0</v>
      </c>
      <c r="BJ441" s="48">
        <v>18</v>
      </c>
      <c r="BK441" s="49">
        <v>90</v>
      </c>
      <c r="BL441" s="48">
        <v>20</v>
      </c>
    </row>
    <row r="442" spans="1:64" ht="15">
      <c r="A442" s="64" t="s">
        <v>391</v>
      </c>
      <c r="B442" s="64" t="s">
        <v>392</v>
      </c>
      <c r="C442" s="65" t="s">
        <v>4414</v>
      </c>
      <c r="D442" s="66">
        <v>7.666666666666667</v>
      </c>
      <c r="E442" s="67" t="s">
        <v>136</v>
      </c>
      <c r="F442" s="68">
        <v>19.666666666666664</v>
      </c>
      <c r="G442" s="65"/>
      <c r="H442" s="69"/>
      <c r="I442" s="70"/>
      <c r="J442" s="70"/>
      <c r="K442" s="34" t="s">
        <v>65</v>
      </c>
      <c r="L442" s="77">
        <v>442</v>
      </c>
      <c r="M442" s="77"/>
      <c r="N442" s="72"/>
      <c r="O442" s="79" t="s">
        <v>503</v>
      </c>
      <c r="P442" s="81">
        <v>43726.97222222222</v>
      </c>
      <c r="Q442" s="79" t="s">
        <v>624</v>
      </c>
      <c r="R442" s="82" t="s">
        <v>691</v>
      </c>
      <c r="S442" s="79" t="s">
        <v>703</v>
      </c>
      <c r="T442" s="79"/>
      <c r="U442" s="79"/>
      <c r="V442" s="82" t="s">
        <v>912</v>
      </c>
      <c r="W442" s="81">
        <v>43726.97222222222</v>
      </c>
      <c r="X442" s="82" t="s">
        <v>1183</v>
      </c>
      <c r="Y442" s="79"/>
      <c r="Z442" s="79"/>
      <c r="AA442" s="85" t="s">
        <v>1490</v>
      </c>
      <c r="AB442" s="79"/>
      <c r="AC442" s="79" t="b">
        <v>0</v>
      </c>
      <c r="AD442" s="79">
        <v>0</v>
      </c>
      <c r="AE442" s="85" t="s">
        <v>1603</v>
      </c>
      <c r="AF442" s="79" t="b">
        <v>0</v>
      </c>
      <c r="AG442" s="79" t="s">
        <v>1625</v>
      </c>
      <c r="AH442" s="79"/>
      <c r="AI442" s="85" t="s">
        <v>1603</v>
      </c>
      <c r="AJ442" s="79" t="b">
        <v>0</v>
      </c>
      <c r="AK442" s="79">
        <v>0</v>
      </c>
      <c r="AL442" s="85" t="s">
        <v>1603</v>
      </c>
      <c r="AM442" s="79" t="s">
        <v>1637</v>
      </c>
      <c r="AN442" s="79" t="b">
        <v>1</v>
      </c>
      <c r="AO442" s="85" t="s">
        <v>1490</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3</v>
      </c>
      <c r="BC442" s="78" t="str">
        <f>REPLACE(INDEX(GroupVertices[Group],MATCH(Edges[[#This Row],[Vertex 2]],GroupVertices[Vertex],0)),1,1,"")</f>
        <v>3</v>
      </c>
      <c r="BD442" s="48">
        <v>0</v>
      </c>
      <c r="BE442" s="49">
        <v>0</v>
      </c>
      <c r="BF442" s="48">
        <v>0</v>
      </c>
      <c r="BG442" s="49">
        <v>0</v>
      </c>
      <c r="BH442" s="48">
        <v>0</v>
      </c>
      <c r="BI442" s="49">
        <v>0</v>
      </c>
      <c r="BJ442" s="48">
        <v>17</v>
      </c>
      <c r="BK442" s="49">
        <v>100</v>
      </c>
      <c r="BL442" s="48">
        <v>17</v>
      </c>
    </row>
    <row r="443" spans="1:64" ht="15">
      <c r="A443" s="64" t="s">
        <v>391</v>
      </c>
      <c r="B443" s="64" t="s">
        <v>449</v>
      </c>
      <c r="C443" s="65" t="s">
        <v>4414</v>
      </c>
      <c r="D443" s="66">
        <v>7.666666666666667</v>
      </c>
      <c r="E443" s="67" t="s">
        <v>136</v>
      </c>
      <c r="F443" s="68">
        <v>19.666666666666664</v>
      </c>
      <c r="G443" s="65"/>
      <c r="H443" s="69"/>
      <c r="I443" s="70"/>
      <c r="J443" s="70"/>
      <c r="K443" s="34" t="s">
        <v>65</v>
      </c>
      <c r="L443" s="77">
        <v>443</v>
      </c>
      <c r="M443" s="77"/>
      <c r="N443" s="72"/>
      <c r="O443" s="79" t="s">
        <v>503</v>
      </c>
      <c r="P443" s="81">
        <v>43726.97222222222</v>
      </c>
      <c r="Q443" s="79" t="s">
        <v>624</v>
      </c>
      <c r="R443" s="82" t="s">
        <v>691</v>
      </c>
      <c r="S443" s="79" t="s">
        <v>703</v>
      </c>
      <c r="T443" s="79"/>
      <c r="U443" s="79"/>
      <c r="V443" s="82" t="s">
        <v>912</v>
      </c>
      <c r="W443" s="81">
        <v>43726.97222222222</v>
      </c>
      <c r="X443" s="82" t="s">
        <v>1183</v>
      </c>
      <c r="Y443" s="79"/>
      <c r="Z443" s="79"/>
      <c r="AA443" s="85" t="s">
        <v>1490</v>
      </c>
      <c r="AB443" s="79"/>
      <c r="AC443" s="79" t="b">
        <v>0</v>
      </c>
      <c r="AD443" s="79">
        <v>0</v>
      </c>
      <c r="AE443" s="85" t="s">
        <v>1603</v>
      </c>
      <c r="AF443" s="79" t="b">
        <v>0</v>
      </c>
      <c r="AG443" s="79" t="s">
        <v>1625</v>
      </c>
      <c r="AH443" s="79"/>
      <c r="AI443" s="85" t="s">
        <v>1603</v>
      </c>
      <c r="AJ443" s="79" t="b">
        <v>0</v>
      </c>
      <c r="AK443" s="79">
        <v>0</v>
      </c>
      <c r="AL443" s="85" t="s">
        <v>1603</v>
      </c>
      <c r="AM443" s="79" t="s">
        <v>1637</v>
      </c>
      <c r="AN443" s="79" t="b">
        <v>1</v>
      </c>
      <c r="AO443" s="85" t="s">
        <v>1490</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3</v>
      </c>
      <c r="BC443" s="78" t="str">
        <f>REPLACE(INDEX(GroupVertices[Group],MATCH(Edges[[#This Row],[Vertex 2]],GroupVertices[Vertex],0)),1,1,"")</f>
        <v>4</v>
      </c>
      <c r="BD443" s="48"/>
      <c r="BE443" s="49"/>
      <c r="BF443" s="48"/>
      <c r="BG443" s="49"/>
      <c r="BH443" s="48"/>
      <c r="BI443" s="49"/>
      <c r="BJ443" s="48"/>
      <c r="BK443" s="49"/>
      <c r="BL443" s="48"/>
    </row>
    <row r="444" spans="1:64" ht="15">
      <c r="A444" s="64" t="s">
        <v>391</v>
      </c>
      <c r="B444" s="64" t="s">
        <v>340</v>
      </c>
      <c r="C444" s="65" t="s">
        <v>4411</v>
      </c>
      <c r="D444" s="66">
        <v>5.333333333333334</v>
      </c>
      <c r="E444" s="67" t="s">
        <v>136</v>
      </c>
      <c r="F444" s="68">
        <v>27.333333333333332</v>
      </c>
      <c r="G444" s="65"/>
      <c r="H444" s="69"/>
      <c r="I444" s="70"/>
      <c r="J444" s="70"/>
      <c r="K444" s="34" t="s">
        <v>65</v>
      </c>
      <c r="L444" s="77">
        <v>444</v>
      </c>
      <c r="M444" s="77"/>
      <c r="N444" s="72"/>
      <c r="O444" s="79" t="s">
        <v>503</v>
      </c>
      <c r="P444" s="81">
        <v>43726.97222222222</v>
      </c>
      <c r="Q444" s="79" t="s">
        <v>624</v>
      </c>
      <c r="R444" s="82" t="s">
        <v>691</v>
      </c>
      <c r="S444" s="79" t="s">
        <v>703</v>
      </c>
      <c r="T444" s="79"/>
      <c r="U444" s="79"/>
      <c r="V444" s="82" t="s">
        <v>912</v>
      </c>
      <c r="W444" s="81">
        <v>43726.97222222222</v>
      </c>
      <c r="X444" s="82" t="s">
        <v>1183</v>
      </c>
      <c r="Y444" s="79"/>
      <c r="Z444" s="79"/>
      <c r="AA444" s="85" t="s">
        <v>1490</v>
      </c>
      <c r="AB444" s="79"/>
      <c r="AC444" s="79" t="b">
        <v>0</v>
      </c>
      <c r="AD444" s="79">
        <v>0</v>
      </c>
      <c r="AE444" s="85" t="s">
        <v>1603</v>
      </c>
      <c r="AF444" s="79" t="b">
        <v>0</v>
      </c>
      <c r="AG444" s="79" t="s">
        <v>1625</v>
      </c>
      <c r="AH444" s="79"/>
      <c r="AI444" s="85" t="s">
        <v>1603</v>
      </c>
      <c r="AJ444" s="79" t="b">
        <v>0</v>
      </c>
      <c r="AK444" s="79">
        <v>0</v>
      </c>
      <c r="AL444" s="85" t="s">
        <v>1603</v>
      </c>
      <c r="AM444" s="79" t="s">
        <v>1637</v>
      </c>
      <c r="AN444" s="79" t="b">
        <v>1</v>
      </c>
      <c r="AO444" s="85" t="s">
        <v>1490</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3</v>
      </c>
      <c r="BC444" s="78" t="str">
        <f>REPLACE(INDEX(GroupVertices[Group],MATCH(Edges[[#This Row],[Vertex 2]],GroupVertices[Vertex],0)),1,1,"")</f>
        <v>3</v>
      </c>
      <c r="BD444" s="48"/>
      <c r="BE444" s="49"/>
      <c r="BF444" s="48"/>
      <c r="BG444" s="49"/>
      <c r="BH444" s="48"/>
      <c r="BI444" s="49"/>
      <c r="BJ444" s="48"/>
      <c r="BK444" s="49"/>
      <c r="BL444" s="48"/>
    </row>
    <row r="445" spans="1:64" ht="15">
      <c r="A445" s="64" t="s">
        <v>389</v>
      </c>
      <c r="B445" s="64" t="s">
        <v>391</v>
      </c>
      <c r="C445" s="65" t="s">
        <v>4412</v>
      </c>
      <c r="D445" s="66">
        <v>3</v>
      </c>
      <c r="E445" s="67" t="s">
        <v>132</v>
      </c>
      <c r="F445" s="68">
        <v>35</v>
      </c>
      <c r="G445" s="65"/>
      <c r="H445" s="69"/>
      <c r="I445" s="70"/>
      <c r="J445" s="70"/>
      <c r="K445" s="34" t="s">
        <v>65</v>
      </c>
      <c r="L445" s="77">
        <v>445</v>
      </c>
      <c r="M445" s="77"/>
      <c r="N445" s="72"/>
      <c r="O445" s="79" t="s">
        <v>503</v>
      </c>
      <c r="P445" s="81">
        <v>43725.76105324074</v>
      </c>
      <c r="Q445" s="79" t="s">
        <v>622</v>
      </c>
      <c r="R445" s="79"/>
      <c r="S445" s="79"/>
      <c r="T445" s="79"/>
      <c r="U445" s="79"/>
      <c r="V445" s="82" t="s">
        <v>910</v>
      </c>
      <c r="W445" s="81">
        <v>43725.76105324074</v>
      </c>
      <c r="X445" s="82" t="s">
        <v>1184</v>
      </c>
      <c r="Y445" s="79"/>
      <c r="Z445" s="79"/>
      <c r="AA445" s="85" t="s">
        <v>1491</v>
      </c>
      <c r="AB445" s="79"/>
      <c r="AC445" s="79" t="b">
        <v>0</v>
      </c>
      <c r="AD445" s="79">
        <v>0</v>
      </c>
      <c r="AE445" s="85" t="s">
        <v>1603</v>
      </c>
      <c r="AF445" s="79" t="b">
        <v>0</v>
      </c>
      <c r="AG445" s="79" t="s">
        <v>1625</v>
      </c>
      <c r="AH445" s="79"/>
      <c r="AI445" s="85" t="s">
        <v>1603</v>
      </c>
      <c r="AJ445" s="79" t="b">
        <v>0</v>
      </c>
      <c r="AK445" s="79">
        <v>0</v>
      </c>
      <c r="AL445" s="85" t="s">
        <v>1487</v>
      </c>
      <c r="AM445" s="79" t="s">
        <v>1635</v>
      </c>
      <c r="AN445" s="79" t="b">
        <v>0</v>
      </c>
      <c r="AO445" s="85" t="s">
        <v>1487</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3</v>
      </c>
      <c r="BC445" s="78" t="str">
        <f>REPLACE(INDEX(GroupVertices[Group],MATCH(Edges[[#This Row],[Vertex 2]],GroupVertices[Vertex],0)),1,1,"")</f>
        <v>3</v>
      </c>
      <c r="BD445" s="48"/>
      <c r="BE445" s="49"/>
      <c r="BF445" s="48"/>
      <c r="BG445" s="49"/>
      <c r="BH445" s="48"/>
      <c r="BI445" s="49"/>
      <c r="BJ445" s="48"/>
      <c r="BK445" s="49"/>
      <c r="BL445" s="48"/>
    </row>
    <row r="446" spans="1:64" ht="15">
      <c r="A446" s="64" t="s">
        <v>390</v>
      </c>
      <c r="B446" s="64" t="s">
        <v>392</v>
      </c>
      <c r="C446" s="65" t="s">
        <v>4412</v>
      </c>
      <c r="D446" s="66">
        <v>3</v>
      </c>
      <c r="E446" s="67" t="s">
        <v>132</v>
      </c>
      <c r="F446" s="68">
        <v>35</v>
      </c>
      <c r="G446" s="65"/>
      <c r="H446" s="69"/>
      <c r="I446" s="70"/>
      <c r="J446" s="70"/>
      <c r="K446" s="34" t="s">
        <v>65</v>
      </c>
      <c r="L446" s="77">
        <v>446</v>
      </c>
      <c r="M446" s="77"/>
      <c r="N446" s="72"/>
      <c r="O446" s="79" t="s">
        <v>503</v>
      </c>
      <c r="P446" s="81">
        <v>43725.6840625</v>
      </c>
      <c r="Q446" s="79" t="s">
        <v>621</v>
      </c>
      <c r="R446" s="82" t="s">
        <v>689</v>
      </c>
      <c r="S446" s="79" t="s">
        <v>703</v>
      </c>
      <c r="T446" s="79"/>
      <c r="U446" s="79"/>
      <c r="V446" s="82" t="s">
        <v>911</v>
      </c>
      <c r="W446" s="81">
        <v>43725.6840625</v>
      </c>
      <c r="X446" s="82" t="s">
        <v>1180</v>
      </c>
      <c r="Y446" s="79"/>
      <c r="Z446" s="79"/>
      <c r="AA446" s="85" t="s">
        <v>1487</v>
      </c>
      <c r="AB446" s="79"/>
      <c r="AC446" s="79" t="b">
        <v>0</v>
      </c>
      <c r="AD446" s="79">
        <v>0</v>
      </c>
      <c r="AE446" s="85" t="s">
        <v>1603</v>
      </c>
      <c r="AF446" s="79" t="b">
        <v>0</v>
      </c>
      <c r="AG446" s="79" t="s">
        <v>1625</v>
      </c>
      <c r="AH446" s="79"/>
      <c r="AI446" s="85" t="s">
        <v>1603</v>
      </c>
      <c r="AJ446" s="79" t="b">
        <v>0</v>
      </c>
      <c r="AK446" s="79">
        <v>0</v>
      </c>
      <c r="AL446" s="85" t="s">
        <v>1603</v>
      </c>
      <c r="AM446" s="79" t="s">
        <v>1645</v>
      </c>
      <c r="AN446" s="79" t="b">
        <v>1</v>
      </c>
      <c r="AO446" s="85" t="s">
        <v>1487</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3</v>
      </c>
      <c r="BC446" s="78" t="str">
        <f>REPLACE(INDEX(GroupVertices[Group],MATCH(Edges[[#This Row],[Vertex 2]],GroupVertices[Vertex],0)),1,1,"")</f>
        <v>3</v>
      </c>
      <c r="BD446" s="48"/>
      <c r="BE446" s="49"/>
      <c r="BF446" s="48"/>
      <c r="BG446" s="49"/>
      <c r="BH446" s="48"/>
      <c r="BI446" s="49"/>
      <c r="BJ446" s="48"/>
      <c r="BK446" s="49"/>
      <c r="BL446" s="48"/>
    </row>
    <row r="447" spans="1:64" ht="15">
      <c r="A447" s="64" t="s">
        <v>390</v>
      </c>
      <c r="B447" s="64" t="s">
        <v>340</v>
      </c>
      <c r="C447" s="65" t="s">
        <v>4412</v>
      </c>
      <c r="D447" s="66">
        <v>3</v>
      </c>
      <c r="E447" s="67" t="s">
        <v>132</v>
      </c>
      <c r="F447" s="68">
        <v>35</v>
      </c>
      <c r="G447" s="65"/>
      <c r="H447" s="69"/>
      <c r="I447" s="70"/>
      <c r="J447" s="70"/>
      <c r="K447" s="34" t="s">
        <v>65</v>
      </c>
      <c r="L447" s="77">
        <v>447</v>
      </c>
      <c r="M447" s="77"/>
      <c r="N447" s="72"/>
      <c r="O447" s="79" t="s">
        <v>503</v>
      </c>
      <c r="P447" s="81">
        <v>43725.6840625</v>
      </c>
      <c r="Q447" s="79" t="s">
        <v>621</v>
      </c>
      <c r="R447" s="82" t="s">
        <v>689</v>
      </c>
      <c r="S447" s="79" t="s">
        <v>703</v>
      </c>
      <c r="T447" s="79"/>
      <c r="U447" s="79"/>
      <c r="V447" s="82" t="s">
        <v>911</v>
      </c>
      <c r="W447" s="81">
        <v>43725.6840625</v>
      </c>
      <c r="X447" s="82" t="s">
        <v>1180</v>
      </c>
      <c r="Y447" s="79"/>
      <c r="Z447" s="79"/>
      <c r="AA447" s="85" t="s">
        <v>1487</v>
      </c>
      <c r="AB447" s="79"/>
      <c r="AC447" s="79" t="b">
        <v>0</v>
      </c>
      <c r="AD447" s="79">
        <v>0</v>
      </c>
      <c r="AE447" s="85" t="s">
        <v>1603</v>
      </c>
      <c r="AF447" s="79" t="b">
        <v>0</v>
      </c>
      <c r="AG447" s="79" t="s">
        <v>1625</v>
      </c>
      <c r="AH447" s="79"/>
      <c r="AI447" s="85" t="s">
        <v>1603</v>
      </c>
      <c r="AJ447" s="79" t="b">
        <v>0</v>
      </c>
      <c r="AK447" s="79">
        <v>0</v>
      </c>
      <c r="AL447" s="85" t="s">
        <v>1603</v>
      </c>
      <c r="AM447" s="79" t="s">
        <v>1645</v>
      </c>
      <c r="AN447" s="79" t="b">
        <v>1</v>
      </c>
      <c r="AO447" s="85" t="s">
        <v>1487</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3</v>
      </c>
      <c r="BC447" s="78" t="str">
        <f>REPLACE(INDEX(GroupVertices[Group],MATCH(Edges[[#This Row],[Vertex 2]],GroupVertices[Vertex],0)),1,1,"")</f>
        <v>3</v>
      </c>
      <c r="BD447" s="48"/>
      <c r="BE447" s="49"/>
      <c r="BF447" s="48"/>
      <c r="BG447" s="49"/>
      <c r="BH447" s="48"/>
      <c r="BI447" s="49"/>
      <c r="BJ447" s="48"/>
      <c r="BK447" s="49"/>
      <c r="BL447" s="48"/>
    </row>
    <row r="448" spans="1:64" ht="15">
      <c r="A448" s="64" t="s">
        <v>390</v>
      </c>
      <c r="B448" s="64" t="s">
        <v>449</v>
      </c>
      <c r="C448" s="65" t="s">
        <v>4412</v>
      </c>
      <c r="D448" s="66">
        <v>3</v>
      </c>
      <c r="E448" s="67" t="s">
        <v>132</v>
      </c>
      <c r="F448" s="68">
        <v>35</v>
      </c>
      <c r="G448" s="65"/>
      <c r="H448" s="69"/>
      <c r="I448" s="70"/>
      <c r="J448" s="70"/>
      <c r="K448" s="34" t="s">
        <v>65</v>
      </c>
      <c r="L448" s="77">
        <v>448</v>
      </c>
      <c r="M448" s="77"/>
      <c r="N448" s="72"/>
      <c r="O448" s="79" t="s">
        <v>503</v>
      </c>
      <c r="P448" s="81">
        <v>43725.6840625</v>
      </c>
      <c r="Q448" s="79" t="s">
        <v>621</v>
      </c>
      <c r="R448" s="82" t="s">
        <v>689</v>
      </c>
      <c r="S448" s="79" t="s">
        <v>703</v>
      </c>
      <c r="T448" s="79"/>
      <c r="U448" s="79"/>
      <c r="V448" s="82" t="s">
        <v>911</v>
      </c>
      <c r="W448" s="81">
        <v>43725.6840625</v>
      </c>
      <c r="X448" s="82" t="s">
        <v>1180</v>
      </c>
      <c r="Y448" s="79"/>
      <c r="Z448" s="79"/>
      <c r="AA448" s="85" t="s">
        <v>1487</v>
      </c>
      <c r="AB448" s="79"/>
      <c r="AC448" s="79" t="b">
        <v>0</v>
      </c>
      <c r="AD448" s="79">
        <v>0</v>
      </c>
      <c r="AE448" s="85" t="s">
        <v>1603</v>
      </c>
      <c r="AF448" s="79" t="b">
        <v>0</v>
      </c>
      <c r="AG448" s="79" t="s">
        <v>1625</v>
      </c>
      <c r="AH448" s="79"/>
      <c r="AI448" s="85" t="s">
        <v>1603</v>
      </c>
      <c r="AJ448" s="79" t="b">
        <v>0</v>
      </c>
      <c r="AK448" s="79">
        <v>0</v>
      </c>
      <c r="AL448" s="85" t="s">
        <v>1603</v>
      </c>
      <c r="AM448" s="79" t="s">
        <v>1645</v>
      </c>
      <c r="AN448" s="79" t="b">
        <v>1</v>
      </c>
      <c r="AO448" s="85" t="s">
        <v>1487</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3</v>
      </c>
      <c r="BC448" s="78" t="str">
        <f>REPLACE(INDEX(GroupVertices[Group],MATCH(Edges[[#This Row],[Vertex 2]],GroupVertices[Vertex],0)),1,1,"")</f>
        <v>4</v>
      </c>
      <c r="BD448" s="48">
        <v>0</v>
      </c>
      <c r="BE448" s="49">
        <v>0</v>
      </c>
      <c r="BF448" s="48">
        <v>0</v>
      </c>
      <c r="BG448" s="49">
        <v>0</v>
      </c>
      <c r="BH448" s="48">
        <v>0</v>
      </c>
      <c r="BI448" s="49">
        <v>0</v>
      </c>
      <c r="BJ448" s="48">
        <v>14</v>
      </c>
      <c r="BK448" s="49">
        <v>100</v>
      </c>
      <c r="BL448" s="48">
        <v>14</v>
      </c>
    </row>
    <row r="449" spans="1:64" ht="15">
      <c r="A449" s="64" t="s">
        <v>389</v>
      </c>
      <c r="B449" s="64" t="s">
        <v>390</v>
      </c>
      <c r="C449" s="65" t="s">
        <v>4412</v>
      </c>
      <c r="D449" s="66">
        <v>3</v>
      </c>
      <c r="E449" s="67" t="s">
        <v>132</v>
      </c>
      <c r="F449" s="68">
        <v>35</v>
      </c>
      <c r="G449" s="65"/>
      <c r="H449" s="69"/>
      <c r="I449" s="70"/>
      <c r="J449" s="70"/>
      <c r="K449" s="34" t="s">
        <v>65</v>
      </c>
      <c r="L449" s="77">
        <v>449</v>
      </c>
      <c r="M449" s="77"/>
      <c r="N449" s="72"/>
      <c r="O449" s="79" t="s">
        <v>503</v>
      </c>
      <c r="P449" s="81">
        <v>43725.76105324074</v>
      </c>
      <c r="Q449" s="79" t="s">
        <v>622</v>
      </c>
      <c r="R449" s="79"/>
      <c r="S449" s="79"/>
      <c r="T449" s="79"/>
      <c r="U449" s="79"/>
      <c r="V449" s="82" t="s">
        <v>910</v>
      </c>
      <c r="W449" s="81">
        <v>43725.76105324074</v>
      </c>
      <c r="X449" s="82" t="s">
        <v>1184</v>
      </c>
      <c r="Y449" s="79"/>
      <c r="Z449" s="79"/>
      <c r="AA449" s="85" t="s">
        <v>1491</v>
      </c>
      <c r="AB449" s="79"/>
      <c r="AC449" s="79" t="b">
        <v>0</v>
      </c>
      <c r="AD449" s="79">
        <v>0</v>
      </c>
      <c r="AE449" s="85" t="s">
        <v>1603</v>
      </c>
      <c r="AF449" s="79" t="b">
        <v>0</v>
      </c>
      <c r="AG449" s="79" t="s">
        <v>1625</v>
      </c>
      <c r="AH449" s="79"/>
      <c r="AI449" s="85" t="s">
        <v>1603</v>
      </c>
      <c r="AJ449" s="79" t="b">
        <v>0</v>
      </c>
      <c r="AK449" s="79">
        <v>0</v>
      </c>
      <c r="AL449" s="85" t="s">
        <v>1487</v>
      </c>
      <c r="AM449" s="79" t="s">
        <v>1635</v>
      </c>
      <c r="AN449" s="79" t="b">
        <v>0</v>
      </c>
      <c r="AO449" s="85" t="s">
        <v>1487</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3</v>
      </c>
      <c r="BC449" s="78" t="str">
        <f>REPLACE(INDEX(GroupVertices[Group],MATCH(Edges[[#This Row],[Vertex 2]],GroupVertices[Vertex],0)),1,1,"")</f>
        <v>3</v>
      </c>
      <c r="BD449" s="48">
        <v>0</v>
      </c>
      <c r="BE449" s="49">
        <v>0</v>
      </c>
      <c r="BF449" s="48">
        <v>0</v>
      </c>
      <c r="BG449" s="49">
        <v>0</v>
      </c>
      <c r="BH449" s="48">
        <v>0</v>
      </c>
      <c r="BI449" s="49">
        <v>0</v>
      </c>
      <c r="BJ449" s="48">
        <v>16</v>
      </c>
      <c r="BK449" s="49">
        <v>100</v>
      </c>
      <c r="BL449" s="48">
        <v>16</v>
      </c>
    </row>
    <row r="450" spans="1:64" ht="15">
      <c r="A450" s="64" t="s">
        <v>392</v>
      </c>
      <c r="B450" s="64" t="s">
        <v>449</v>
      </c>
      <c r="C450" s="65" t="s">
        <v>4412</v>
      </c>
      <c r="D450" s="66">
        <v>3</v>
      </c>
      <c r="E450" s="67" t="s">
        <v>132</v>
      </c>
      <c r="F450" s="68">
        <v>35</v>
      </c>
      <c r="G450" s="65"/>
      <c r="H450" s="69"/>
      <c r="I450" s="70"/>
      <c r="J450" s="70"/>
      <c r="K450" s="34" t="s">
        <v>65</v>
      </c>
      <c r="L450" s="77">
        <v>450</v>
      </c>
      <c r="M450" s="77"/>
      <c r="N450" s="72"/>
      <c r="O450" s="79" t="s">
        <v>503</v>
      </c>
      <c r="P450" s="81">
        <v>43725.703668981485</v>
      </c>
      <c r="Q450" s="79" t="s">
        <v>625</v>
      </c>
      <c r="R450" s="82" t="s">
        <v>690</v>
      </c>
      <c r="S450" s="79" t="s">
        <v>703</v>
      </c>
      <c r="T450" s="79"/>
      <c r="U450" s="79"/>
      <c r="V450" s="82" t="s">
        <v>913</v>
      </c>
      <c r="W450" s="81">
        <v>43725.703668981485</v>
      </c>
      <c r="X450" s="82" t="s">
        <v>1185</v>
      </c>
      <c r="Y450" s="79"/>
      <c r="Z450" s="79"/>
      <c r="AA450" s="85" t="s">
        <v>1492</v>
      </c>
      <c r="AB450" s="79"/>
      <c r="AC450" s="79" t="b">
        <v>0</v>
      </c>
      <c r="AD450" s="79">
        <v>2</v>
      </c>
      <c r="AE450" s="85" t="s">
        <v>1603</v>
      </c>
      <c r="AF450" s="79" t="b">
        <v>1</v>
      </c>
      <c r="AG450" s="79" t="s">
        <v>1625</v>
      </c>
      <c r="AH450" s="79"/>
      <c r="AI450" s="85" t="s">
        <v>1487</v>
      </c>
      <c r="AJ450" s="79" t="b">
        <v>0</v>
      </c>
      <c r="AK450" s="79">
        <v>0</v>
      </c>
      <c r="AL450" s="85" t="s">
        <v>1603</v>
      </c>
      <c r="AM450" s="79" t="s">
        <v>1634</v>
      </c>
      <c r="AN450" s="79" t="b">
        <v>0</v>
      </c>
      <c r="AO450" s="85" t="s">
        <v>1492</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3</v>
      </c>
      <c r="BC450" s="78" t="str">
        <f>REPLACE(INDEX(GroupVertices[Group],MATCH(Edges[[#This Row],[Vertex 2]],GroupVertices[Vertex],0)),1,1,"")</f>
        <v>4</v>
      </c>
      <c r="BD450" s="48">
        <v>1</v>
      </c>
      <c r="BE450" s="49">
        <v>5.555555555555555</v>
      </c>
      <c r="BF450" s="48">
        <v>1</v>
      </c>
      <c r="BG450" s="49">
        <v>5.555555555555555</v>
      </c>
      <c r="BH450" s="48">
        <v>0</v>
      </c>
      <c r="BI450" s="49">
        <v>0</v>
      </c>
      <c r="BJ450" s="48">
        <v>16</v>
      </c>
      <c r="BK450" s="49">
        <v>88.88888888888889</v>
      </c>
      <c r="BL450" s="48">
        <v>18</v>
      </c>
    </row>
    <row r="451" spans="1:64" ht="15">
      <c r="A451" s="64" t="s">
        <v>389</v>
      </c>
      <c r="B451" s="64" t="s">
        <v>392</v>
      </c>
      <c r="C451" s="65" t="s">
        <v>4411</v>
      </c>
      <c r="D451" s="66">
        <v>5.333333333333334</v>
      </c>
      <c r="E451" s="67" t="s">
        <v>136</v>
      </c>
      <c r="F451" s="68">
        <v>27.333333333333332</v>
      </c>
      <c r="G451" s="65"/>
      <c r="H451" s="69"/>
      <c r="I451" s="70"/>
      <c r="J451" s="70"/>
      <c r="K451" s="34" t="s">
        <v>65</v>
      </c>
      <c r="L451" s="77">
        <v>451</v>
      </c>
      <c r="M451" s="77"/>
      <c r="N451" s="72"/>
      <c r="O451" s="79" t="s">
        <v>503</v>
      </c>
      <c r="P451" s="81">
        <v>43725.76105324074</v>
      </c>
      <c r="Q451" s="79" t="s">
        <v>622</v>
      </c>
      <c r="R451" s="79"/>
      <c r="S451" s="79"/>
      <c r="T451" s="79"/>
      <c r="U451" s="79"/>
      <c r="V451" s="82" t="s">
        <v>910</v>
      </c>
      <c r="W451" s="81">
        <v>43725.76105324074</v>
      </c>
      <c r="X451" s="82" t="s">
        <v>1184</v>
      </c>
      <c r="Y451" s="79"/>
      <c r="Z451" s="79"/>
      <c r="AA451" s="85" t="s">
        <v>1491</v>
      </c>
      <c r="AB451" s="79"/>
      <c r="AC451" s="79" t="b">
        <v>0</v>
      </c>
      <c r="AD451" s="79">
        <v>0</v>
      </c>
      <c r="AE451" s="85" t="s">
        <v>1603</v>
      </c>
      <c r="AF451" s="79" t="b">
        <v>0</v>
      </c>
      <c r="AG451" s="79" t="s">
        <v>1625</v>
      </c>
      <c r="AH451" s="79"/>
      <c r="AI451" s="85" t="s">
        <v>1603</v>
      </c>
      <c r="AJ451" s="79" t="b">
        <v>0</v>
      </c>
      <c r="AK451" s="79">
        <v>0</v>
      </c>
      <c r="AL451" s="85" t="s">
        <v>1487</v>
      </c>
      <c r="AM451" s="79" t="s">
        <v>1635</v>
      </c>
      <c r="AN451" s="79" t="b">
        <v>0</v>
      </c>
      <c r="AO451" s="85" t="s">
        <v>1487</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3</v>
      </c>
      <c r="BC451" s="78" t="str">
        <f>REPLACE(INDEX(GroupVertices[Group],MATCH(Edges[[#This Row],[Vertex 2]],GroupVertices[Vertex],0)),1,1,"")</f>
        <v>3</v>
      </c>
      <c r="BD451" s="48"/>
      <c r="BE451" s="49"/>
      <c r="BF451" s="48"/>
      <c r="BG451" s="49"/>
      <c r="BH451" s="48"/>
      <c r="BI451" s="49"/>
      <c r="BJ451" s="48"/>
      <c r="BK451" s="49"/>
      <c r="BL451" s="48"/>
    </row>
    <row r="452" spans="1:64" ht="15">
      <c r="A452" s="64" t="s">
        <v>389</v>
      </c>
      <c r="B452" s="64" t="s">
        <v>392</v>
      </c>
      <c r="C452" s="65" t="s">
        <v>4411</v>
      </c>
      <c r="D452" s="66">
        <v>5.333333333333334</v>
      </c>
      <c r="E452" s="67" t="s">
        <v>136</v>
      </c>
      <c r="F452" s="68">
        <v>27.333333333333332</v>
      </c>
      <c r="G452" s="65"/>
      <c r="H452" s="69"/>
      <c r="I452" s="70"/>
      <c r="J452" s="70"/>
      <c r="K452" s="34" t="s">
        <v>65</v>
      </c>
      <c r="L452" s="77">
        <v>452</v>
      </c>
      <c r="M452" s="77"/>
      <c r="N452" s="72"/>
      <c r="O452" s="79" t="s">
        <v>503</v>
      </c>
      <c r="P452" s="81">
        <v>43726.577418981484</v>
      </c>
      <c r="Q452" s="79" t="s">
        <v>623</v>
      </c>
      <c r="R452" s="82" t="s">
        <v>690</v>
      </c>
      <c r="S452" s="79" t="s">
        <v>703</v>
      </c>
      <c r="T452" s="79"/>
      <c r="U452" s="79"/>
      <c r="V452" s="82" t="s">
        <v>910</v>
      </c>
      <c r="W452" s="81">
        <v>43726.577418981484</v>
      </c>
      <c r="X452" s="82" t="s">
        <v>1186</v>
      </c>
      <c r="Y452" s="79"/>
      <c r="Z452" s="79"/>
      <c r="AA452" s="85" t="s">
        <v>1493</v>
      </c>
      <c r="AB452" s="79"/>
      <c r="AC452" s="79" t="b">
        <v>0</v>
      </c>
      <c r="AD452" s="79">
        <v>0</v>
      </c>
      <c r="AE452" s="85" t="s">
        <v>1603</v>
      </c>
      <c r="AF452" s="79" t="b">
        <v>1</v>
      </c>
      <c r="AG452" s="79" t="s">
        <v>1625</v>
      </c>
      <c r="AH452" s="79"/>
      <c r="AI452" s="85" t="s">
        <v>1487</v>
      </c>
      <c r="AJ452" s="79" t="b">
        <v>0</v>
      </c>
      <c r="AK452" s="79">
        <v>2</v>
      </c>
      <c r="AL452" s="85" t="s">
        <v>1492</v>
      </c>
      <c r="AM452" s="79" t="s">
        <v>1635</v>
      </c>
      <c r="AN452" s="79" t="b">
        <v>0</v>
      </c>
      <c r="AO452" s="85" t="s">
        <v>1492</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3</v>
      </c>
      <c r="BC452" s="78" t="str">
        <f>REPLACE(INDEX(GroupVertices[Group],MATCH(Edges[[#This Row],[Vertex 2]],GroupVertices[Vertex],0)),1,1,"")</f>
        <v>3</v>
      </c>
      <c r="BD452" s="48">
        <v>1</v>
      </c>
      <c r="BE452" s="49">
        <v>5</v>
      </c>
      <c r="BF452" s="48">
        <v>1</v>
      </c>
      <c r="BG452" s="49">
        <v>5</v>
      </c>
      <c r="BH452" s="48">
        <v>0</v>
      </c>
      <c r="BI452" s="49">
        <v>0</v>
      </c>
      <c r="BJ452" s="48">
        <v>18</v>
      </c>
      <c r="BK452" s="49">
        <v>90</v>
      </c>
      <c r="BL452" s="48">
        <v>20</v>
      </c>
    </row>
    <row r="453" spans="1:64" ht="15">
      <c r="A453" s="64" t="s">
        <v>389</v>
      </c>
      <c r="B453" s="64" t="s">
        <v>499</v>
      </c>
      <c r="C453" s="65" t="s">
        <v>4412</v>
      </c>
      <c r="D453" s="66">
        <v>3</v>
      </c>
      <c r="E453" s="67" t="s">
        <v>132</v>
      </c>
      <c r="F453" s="68">
        <v>35</v>
      </c>
      <c r="G453" s="65"/>
      <c r="H453" s="69"/>
      <c r="I453" s="70"/>
      <c r="J453" s="70"/>
      <c r="K453" s="34" t="s">
        <v>65</v>
      </c>
      <c r="L453" s="77">
        <v>453</v>
      </c>
      <c r="M453" s="77"/>
      <c r="N453" s="72"/>
      <c r="O453" s="79" t="s">
        <v>503</v>
      </c>
      <c r="P453" s="81">
        <v>43730.66724537037</v>
      </c>
      <c r="Q453" s="79" t="s">
        <v>626</v>
      </c>
      <c r="R453" s="82" t="s">
        <v>692</v>
      </c>
      <c r="S453" s="79" t="s">
        <v>712</v>
      </c>
      <c r="T453" s="79"/>
      <c r="U453" s="82" t="s">
        <v>734</v>
      </c>
      <c r="V453" s="82" t="s">
        <v>734</v>
      </c>
      <c r="W453" s="81">
        <v>43730.66724537037</v>
      </c>
      <c r="X453" s="82" t="s">
        <v>1187</v>
      </c>
      <c r="Y453" s="79"/>
      <c r="Z453" s="79"/>
      <c r="AA453" s="85" t="s">
        <v>1494</v>
      </c>
      <c r="AB453" s="79"/>
      <c r="AC453" s="79" t="b">
        <v>0</v>
      </c>
      <c r="AD453" s="79">
        <v>0</v>
      </c>
      <c r="AE453" s="85" t="s">
        <v>1603</v>
      </c>
      <c r="AF453" s="79" t="b">
        <v>0</v>
      </c>
      <c r="AG453" s="79" t="s">
        <v>1625</v>
      </c>
      <c r="AH453" s="79"/>
      <c r="AI453" s="85" t="s">
        <v>1603</v>
      </c>
      <c r="AJ453" s="79" t="b">
        <v>0</v>
      </c>
      <c r="AK453" s="79">
        <v>0</v>
      </c>
      <c r="AL453" s="85" t="s">
        <v>1603</v>
      </c>
      <c r="AM453" s="79" t="s">
        <v>1645</v>
      </c>
      <c r="AN453" s="79" t="b">
        <v>0</v>
      </c>
      <c r="AO453" s="85" t="s">
        <v>1494</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3</v>
      </c>
      <c r="BC453" s="78" t="str">
        <f>REPLACE(INDEX(GroupVertices[Group],MATCH(Edges[[#This Row],[Vertex 2]],GroupVertices[Vertex],0)),1,1,"")</f>
        <v>3</v>
      </c>
      <c r="BD453" s="48">
        <v>1</v>
      </c>
      <c r="BE453" s="49">
        <v>3.5714285714285716</v>
      </c>
      <c r="BF453" s="48">
        <v>1</v>
      </c>
      <c r="BG453" s="49">
        <v>3.5714285714285716</v>
      </c>
      <c r="BH453" s="48">
        <v>0</v>
      </c>
      <c r="BI453" s="49">
        <v>0</v>
      </c>
      <c r="BJ453" s="48">
        <v>26</v>
      </c>
      <c r="BK453" s="49">
        <v>92.85714285714286</v>
      </c>
      <c r="BL453" s="48">
        <v>28</v>
      </c>
    </row>
    <row r="454" spans="1:64" ht="15">
      <c r="A454" s="64" t="s">
        <v>389</v>
      </c>
      <c r="B454" s="64" t="s">
        <v>469</v>
      </c>
      <c r="C454" s="65" t="s">
        <v>4412</v>
      </c>
      <c r="D454" s="66">
        <v>3</v>
      </c>
      <c r="E454" s="67" t="s">
        <v>132</v>
      </c>
      <c r="F454" s="68">
        <v>35</v>
      </c>
      <c r="G454" s="65"/>
      <c r="H454" s="69"/>
      <c r="I454" s="70"/>
      <c r="J454" s="70"/>
      <c r="K454" s="34" t="s">
        <v>65</v>
      </c>
      <c r="L454" s="77">
        <v>454</v>
      </c>
      <c r="M454" s="77"/>
      <c r="N454" s="72"/>
      <c r="O454" s="79" t="s">
        <v>503</v>
      </c>
      <c r="P454" s="81">
        <v>43730.66724537037</v>
      </c>
      <c r="Q454" s="79" t="s">
        <v>626</v>
      </c>
      <c r="R454" s="82" t="s">
        <v>692</v>
      </c>
      <c r="S454" s="79" t="s">
        <v>712</v>
      </c>
      <c r="T454" s="79"/>
      <c r="U454" s="82" t="s">
        <v>734</v>
      </c>
      <c r="V454" s="82" t="s">
        <v>734</v>
      </c>
      <c r="W454" s="81">
        <v>43730.66724537037</v>
      </c>
      <c r="X454" s="82" t="s">
        <v>1187</v>
      </c>
      <c r="Y454" s="79"/>
      <c r="Z454" s="79"/>
      <c r="AA454" s="85" t="s">
        <v>1494</v>
      </c>
      <c r="AB454" s="79"/>
      <c r="AC454" s="79" t="b">
        <v>0</v>
      </c>
      <c r="AD454" s="79">
        <v>0</v>
      </c>
      <c r="AE454" s="85" t="s">
        <v>1603</v>
      </c>
      <c r="AF454" s="79" t="b">
        <v>0</v>
      </c>
      <c r="AG454" s="79" t="s">
        <v>1625</v>
      </c>
      <c r="AH454" s="79"/>
      <c r="AI454" s="85" t="s">
        <v>1603</v>
      </c>
      <c r="AJ454" s="79" t="b">
        <v>0</v>
      </c>
      <c r="AK454" s="79">
        <v>0</v>
      </c>
      <c r="AL454" s="85" t="s">
        <v>1603</v>
      </c>
      <c r="AM454" s="79" t="s">
        <v>1645</v>
      </c>
      <c r="AN454" s="79" t="b">
        <v>0</v>
      </c>
      <c r="AO454" s="85" t="s">
        <v>1494</v>
      </c>
      <c r="AP454" s="79" t="s">
        <v>176</v>
      </c>
      <c r="AQ454" s="79">
        <v>0</v>
      </c>
      <c r="AR454" s="79">
        <v>0</v>
      </c>
      <c r="AS454" s="79"/>
      <c r="AT454" s="79"/>
      <c r="AU454" s="79"/>
      <c r="AV454" s="79"/>
      <c r="AW454" s="79"/>
      <c r="AX454" s="79"/>
      <c r="AY454" s="79"/>
      <c r="AZ454" s="79"/>
      <c r="BA454">
        <v>1</v>
      </c>
      <c r="BB454" s="78" t="str">
        <f>REPLACE(INDEX(GroupVertices[Group],MATCH(Edges[[#This Row],[Vertex 1]],GroupVertices[Vertex],0)),1,1,"")</f>
        <v>3</v>
      </c>
      <c r="BC454" s="78" t="str">
        <f>REPLACE(INDEX(GroupVertices[Group],MATCH(Edges[[#This Row],[Vertex 2]],GroupVertices[Vertex],0)),1,1,"")</f>
        <v>3</v>
      </c>
      <c r="BD454" s="48"/>
      <c r="BE454" s="49"/>
      <c r="BF454" s="48"/>
      <c r="BG454" s="49"/>
      <c r="BH454" s="48"/>
      <c r="BI454" s="49"/>
      <c r="BJ454" s="48"/>
      <c r="BK454" s="49"/>
      <c r="BL454" s="48"/>
    </row>
    <row r="455" spans="1:64" ht="15">
      <c r="A455" s="64" t="s">
        <v>393</v>
      </c>
      <c r="B455" s="64" t="s">
        <v>449</v>
      </c>
      <c r="C455" s="65" t="s">
        <v>4412</v>
      </c>
      <c r="D455" s="66">
        <v>3</v>
      </c>
      <c r="E455" s="67" t="s">
        <v>132</v>
      </c>
      <c r="F455" s="68">
        <v>35</v>
      </c>
      <c r="G455" s="65"/>
      <c r="H455" s="69"/>
      <c r="I455" s="70"/>
      <c r="J455" s="70"/>
      <c r="K455" s="34" t="s">
        <v>65</v>
      </c>
      <c r="L455" s="77">
        <v>455</v>
      </c>
      <c r="M455" s="77"/>
      <c r="N455" s="72"/>
      <c r="O455" s="79" t="s">
        <v>503</v>
      </c>
      <c r="P455" s="81">
        <v>43733.17408564815</v>
      </c>
      <c r="Q455" s="79" t="s">
        <v>582</v>
      </c>
      <c r="R455" s="79"/>
      <c r="S455" s="79"/>
      <c r="T455" s="79"/>
      <c r="U455" s="79"/>
      <c r="V455" s="82" t="s">
        <v>914</v>
      </c>
      <c r="W455" s="81">
        <v>43733.17408564815</v>
      </c>
      <c r="X455" s="82" t="s">
        <v>1188</v>
      </c>
      <c r="Y455" s="79"/>
      <c r="Z455" s="79"/>
      <c r="AA455" s="85" t="s">
        <v>1495</v>
      </c>
      <c r="AB455" s="79"/>
      <c r="AC455" s="79" t="b">
        <v>0</v>
      </c>
      <c r="AD455" s="79">
        <v>0</v>
      </c>
      <c r="AE455" s="85" t="s">
        <v>1603</v>
      </c>
      <c r="AF455" s="79" t="b">
        <v>0</v>
      </c>
      <c r="AG455" s="79" t="s">
        <v>1625</v>
      </c>
      <c r="AH455" s="79"/>
      <c r="AI455" s="85" t="s">
        <v>1603</v>
      </c>
      <c r="AJ455" s="79" t="b">
        <v>0</v>
      </c>
      <c r="AK455" s="79">
        <v>0</v>
      </c>
      <c r="AL455" s="85" t="s">
        <v>1516</v>
      </c>
      <c r="AM455" s="79" t="s">
        <v>1635</v>
      </c>
      <c r="AN455" s="79" t="b">
        <v>0</v>
      </c>
      <c r="AO455" s="85" t="s">
        <v>1516</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3</v>
      </c>
      <c r="BC455" s="78" t="str">
        <f>REPLACE(INDEX(GroupVertices[Group],MATCH(Edges[[#This Row],[Vertex 2]],GroupVertices[Vertex],0)),1,1,"")</f>
        <v>4</v>
      </c>
      <c r="BD455" s="48"/>
      <c r="BE455" s="49"/>
      <c r="BF455" s="48"/>
      <c r="BG455" s="49"/>
      <c r="BH455" s="48"/>
      <c r="BI455" s="49"/>
      <c r="BJ455" s="48"/>
      <c r="BK455" s="49"/>
      <c r="BL455" s="48"/>
    </row>
    <row r="456" spans="1:64" ht="15">
      <c r="A456" s="64" t="s">
        <v>393</v>
      </c>
      <c r="B456" s="64" t="s">
        <v>349</v>
      </c>
      <c r="C456" s="65" t="s">
        <v>4412</v>
      </c>
      <c r="D456" s="66">
        <v>3</v>
      </c>
      <c r="E456" s="67" t="s">
        <v>132</v>
      </c>
      <c r="F456" s="68">
        <v>35</v>
      </c>
      <c r="G456" s="65"/>
      <c r="H456" s="69"/>
      <c r="I456" s="70"/>
      <c r="J456" s="70"/>
      <c r="K456" s="34" t="s">
        <v>65</v>
      </c>
      <c r="L456" s="77">
        <v>456</v>
      </c>
      <c r="M456" s="77"/>
      <c r="N456" s="72"/>
      <c r="O456" s="79" t="s">
        <v>503</v>
      </c>
      <c r="P456" s="81">
        <v>43733.17408564815</v>
      </c>
      <c r="Q456" s="79" t="s">
        <v>582</v>
      </c>
      <c r="R456" s="79"/>
      <c r="S456" s="79"/>
      <c r="T456" s="79"/>
      <c r="U456" s="79"/>
      <c r="V456" s="82" t="s">
        <v>914</v>
      </c>
      <c r="W456" s="81">
        <v>43733.17408564815</v>
      </c>
      <c r="X456" s="82" t="s">
        <v>1188</v>
      </c>
      <c r="Y456" s="79"/>
      <c r="Z456" s="79"/>
      <c r="AA456" s="85" t="s">
        <v>1495</v>
      </c>
      <c r="AB456" s="79"/>
      <c r="AC456" s="79" t="b">
        <v>0</v>
      </c>
      <c r="AD456" s="79">
        <v>0</v>
      </c>
      <c r="AE456" s="85" t="s">
        <v>1603</v>
      </c>
      <c r="AF456" s="79" t="b">
        <v>0</v>
      </c>
      <c r="AG456" s="79" t="s">
        <v>1625</v>
      </c>
      <c r="AH456" s="79"/>
      <c r="AI456" s="85" t="s">
        <v>1603</v>
      </c>
      <c r="AJ456" s="79" t="b">
        <v>0</v>
      </c>
      <c r="AK456" s="79">
        <v>0</v>
      </c>
      <c r="AL456" s="85" t="s">
        <v>1516</v>
      </c>
      <c r="AM456" s="79" t="s">
        <v>1635</v>
      </c>
      <c r="AN456" s="79" t="b">
        <v>0</v>
      </c>
      <c r="AO456" s="85" t="s">
        <v>1516</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3</v>
      </c>
      <c r="BC456" s="78" t="str">
        <f>REPLACE(INDEX(GroupVertices[Group],MATCH(Edges[[#This Row],[Vertex 2]],GroupVertices[Vertex],0)),1,1,"")</f>
        <v>3</v>
      </c>
      <c r="BD456" s="48">
        <v>1</v>
      </c>
      <c r="BE456" s="49">
        <v>5.2631578947368425</v>
      </c>
      <c r="BF456" s="48">
        <v>1</v>
      </c>
      <c r="BG456" s="49">
        <v>5.2631578947368425</v>
      </c>
      <c r="BH456" s="48">
        <v>0</v>
      </c>
      <c r="BI456" s="49">
        <v>0</v>
      </c>
      <c r="BJ456" s="48">
        <v>17</v>
      </c>
      <c r="BK456" s="49">
        <v>89.47368421052632</v>
      </c>
      <c r="BL456" s="48">
        <v>19</v>
      </c>
    </row>
    <row r="457" spans="1:64" ht="15">
      <c r="A457" s="64" t="s">
        <v>340</v>
      </c>
      <c r="B457" s="64" t="s">
        <v>393</v>
      </c>
      <c r="C457" s="65" t="s">
        <v>4412</v>
      </c>
      <c r="D457" s="66">
        <v>3</v>
      </c>
      <c r="E457" s="67" t="s">
        <v>132</v>
      </c>
      <c r="F457" s="68">
        <v>35</v>
      </c>
      <c r="G457" s="65"/>
      <c r="H457" s="69"/>
      <c r="I457" s="70"/>
      <c r="J457" s="70"/>
      <c r="K457" s="34" t="s">
        <v>65</v>
      </c>
      <c r="L457" s="77">
        <v>457</v>
      </c>
      <c r="M457" s="77"/>
      <c r="N457" s="72"/>
      <c r="O457" s="79" t="s">
        <v>503</v>
      </c>
      <c r="P457" s="81">
        <v>43733.92805555555</v>
      </c>
      <c r="Q457" s="79" t="s">
        <v>627</v>
      </c>
      <c r="R457" s="82" t="s">
        <v>693</v>
      </c>
      <c r="S457" s="79" t="s">
        <v>704</v>
      </c>
      <c r="T457" s="79" t="s">
        <v>722</v>
      </c>
      <c r="U457" s="82" t="s">
        <v>735</v>
      </c>
      <c r="V457" s="82" t="s">
        <v>735</v>
      </c>
      <c r="W457" s="81">
        <v>43733.92805555555</v>
      </c>
      <c r="X457" s="82" t="s">
        <v>1189</v>
      </c>
      <c r="Y457" s="79"/>
      <c r="Z457" s="79"/>
      <c r="AA457" s="85" t="s">
        <v>1496</v>
      </c>
      <c r="AB457" s="79"/>
      <c r="AC457" s="79" t="b">
        <v>0</v>
      </c>
      <c r="AD457" s="79">
        <v>7</v>
      </c>
      <c r="AE457" s="85" t="s">
        <v>1603</v>
      </c>
      <c r="AF457" s="79" t="b">
        <v>0</v>
      </c>
      <c r="AG457" s="79" t="s">
        <v>1625</v>
      </c>
      <c r="AH457" s="79"/>
      <c r="AI457" s="85" t="s">
        <v>1603</v>
      </c>
      <c r="AJ457" s="79" t="b">
        <v>0</v>
      </c>
      <c r="AK457" s="79">
        <v>1</v>
      </c>
      <c r="AL457" s="85" t="s">
        <v>1603</v>
      </c>
      <c r="AM457" s="79" t="s">
        <v>1645</v>
      </c>
      <c r="AN457" s="79" t="b">
        <v>0</v>
      </c>
      <c r="AO457" s="85" t="s">
        <v>1496</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3</v>
      </c>
      <c r="BC457" s="78" t="str">
        <f>REPLACE(INDEX(GroupVertices[Group],MATCH(Edges[[#This Row],[Vertex 2]],GroupVertices[Vertex],0)),1,1,"")</f>
        <v>3</v>
      </c>
      <c r="BD457" s="48">
        <v>0</v>
      </c>
      <c r="BE457" s="49">
        <v>0</v>
      </c>
      <c r="BF457" s="48">
        <v>0</v>
      </c>
      <c r="BG457" s="49">
        <v>0</v>
      </c>
      <c r="BH457" s="48">
        <v>0</v>
      </c>
      <c r="BI457" s="49">
        <v>0</v>
      </c>
      <c r="BJ457" s="48">
        <v>18</v>
      </c>
      <c r="BK457" s="49">
        <v>100</v>
      </c>
      <c r="BL457" s="48">
        <v>18</v>
      </c>
    </row>
    <row r="458" spans="1:64" ht="15">
      <c r="A458" s="64" t="s">
        <v>389</v>
      </c>
      <c r="B458" s="64" t="s">
        <v>393</v>
      </c>
      <c r="C458" s="65" t="s">
        <v>4412</v>
      </c>
      <c r="D458" s="66">
        <v>3</v>
      </c>
      <c r="E458" s="67" t="s">
        <v>132</v>
      </c>
      <c r="F458" s="68">
        <v>35</v>
      </c>
      <c r="G458" s="65"/>
      <c r="H458" s="69"/>
      <c r="I458" s="70"/>
      <c r="J458" s="70"/>
      <c r="K458" s="34" t="s">
        <v>65</v>
      </c>
      <c r="L458" s="77">
        <v>458</v>
      </c>
      <c r="M458" s="77"/>
      <c r="N458" s="72"/>
      <c r="O458" s="79" t="s">
        <v>503</v>
      </c>
      <c r="P458" s="81">
        <v>43733.92481481482</v>
      </c>
      <c r="Q458" s="79" t="s">
        <v>628</v>
      </c>
      <c r="R458" s="82" t="s">
        <v>693</v>
      </c>
      <c r="S458" s="79" t="s">
        <v>704</v>
      </c>
      <c r="T458" s="79" t="s">
        <v>722</v>
      </c>
      <c r="U458" s="82" t="s">
        <v>736</v>
      </c>
      <c r="V458" s="82" t="s">
        <v>736</v>
      </c>
      <c r="W458" s="81">
        <v>43733.92481481482</v>
      </c>
      <c r="X458" s="82" t="s">
        <v>1190</v>
      </c>
      <c r="Y458" s="79"/>
      <c r="Z458" s="79"/>
      <c r="AA458" s="85" t="s">
        <v>1497</v>
      </c>
      <c r="AB458" s="79"/>
      <c r="AC458" s="79" t="b">
        <v>0</v>
      </c>
      <c r="AD458" s="79">
        <v>0</v>
      </c>
      <c r="AE458" s="85" t="s">
        <v>1603</v>
      </c>
      <c r="AF458" s="79" t="b">
        <v>0</v>
      </c>
      <c r="AG458" s="79" t="s">
        <v>1625</v>
      </c>
      <c r="AH458" s="79"/>
      <c r="AI458" s="85" t="s">
        <v>1603</v>
      </c>
      <c r="AJ458" s="79" t="b">
        <v>0</v>
      </c>
      <c r="AK458" s="79">
        <v>0</v>
      </c>
      <c r="AL458" s="85" t="s">
        <v>1603</v>
      </c>
      <c r="AM458" s="79" t="s">
        <v>1645</v>
      </c>
      <c r="AN458" s="79" t="b">
        <v>0</v>
      </c>
      <c r="AO458" s="85" t="s">
        <v>1497</v>
      </c>
      <c r="AP458" s="79" t="s">
        <v>176</v>
      </c>
      <c r="AQ458" s="79">
        <v>0</v>
      </c>
      <c r="AR458" s="79">
        <v>0</v>
      </c>
      <c r="AS458" s="79"/>
      <c r="AT458" s="79"/>
      <c r="AU458" s="79"/>
      <c r="AV458" s="79"/>
      <c r="AW458" s="79"/>
      <c r="AX458" s="79"/>
      <c r="AY458" s="79"/>
      <c r="AZ458" s="79"/>
      <c r="BA458">
        <v>1</v>
      </c>
      <c r="BB458" s="78" t="str">
        <f>REPLACE(INDEX(GroupVertices[Group],MATCH(Edges[[#This Row],[Vertex 1]],GroupVertices[Vertex],0)),1,1,"")</f>
        <v>3</v>
      </c>
      <c r="BC458" s="78" t="str">
        <f>REPLACE(INDEX(GroupVertices[Group],MATCH(Edges[[#This Row],[Vertex 2]],GroupVertices[Vertex],0)),1,1,"")</f>
        <v>3</v>
      </c>
      <c r="BD458" s="48">
        <v>0</v>
      </c>
      <c r="BE458" s="49">
        <v>0</v>
      </c>
      <c r="BF458" s="48">
        <v>0</v>
      </c>
      <c r="BG458" s="49">
        <v>0</v>
      </c>
      <c r="BH458" s="48">
        <v>0</v>
      </c>
      <c r="BI458" s="49">
        <v>0</v>
      </c>
      <c r="BJ458" s="48">
        <v>17</v>
      </c>
      <c r="BK458" s="49">
        <v>100</v>
      </c>
      <c r="BL458" s="48">
        <v>17</v>
      </c>
    </row>
    <row r="459" spans="1:64" ht="15">
      <c r="A459" s="64" t="s">
        <v>370</v>
      </c>
      <c r="B459" s="64" t="s">
        <v>349</v>
      </c>
      <c r="C459" s="65" t="s">
        <v>4414</v>
      </c>
      <c r="D459" s="66">
        <v>7.666666666666667</v>
      </c>
      <c r="E459" s="67" t="s">
        <v>136</v>
      </c>
      <c r="F459" s="68">
        <v>19.666666666666664</v>
      </c>
      <c r="G459" s="65"/>
      <c r="H459" s="69"/>
      <c r="I459" s="70"/>
      <c r="J459" s="70"/>
      <c r="K459" s="34" t="s">
        <v>65</v>
      </c>
      <c r="L459" s="77">
        <v>459</v>
      </c>
      <c r="M459" s="77"/>
      <c r="N459" s="72"/>
      <c r="O459" s="79" t="s">
        <v>503</v>
      </c>
      <c r="P459" s="81">
        <v>43748.672685185185</v>
      </c>
      <c r="Q459" s="79" t="s">
        <v>629</v>
      </c>
      <c r="R459" s="82" t="s">
        <v>684</v>
      </c>
      <c r="S459" s="79" t="s">
        <v>713</v>
      </c>
      <c r="T459" s="79" t="s">
        <v>719</v>
      </c>
      <c r="U459" s="79"/>
      <c r="V459" s="82" t="s">
        <v>896</v>
      </c>
      <c r="W459" s="81">
        <v>43748.672685185185</v>
      </c>
      <c r="X459" s="82" t="s">
        <v>1191</v>
      </c>
      <c r="Y459" s="79"/>
      <c r="Z459" s="79"/>
      <c r="AA459" s="85" t="s">
        <v>1498</v>
      </c>
      <c r="AB459" s="79"/>
      <c r="AC459" s="79" t="b">
        <v>0</v>
      </c>
      <c r="AD459" s="79">
        <v>0</v>
      </c>
      <c r="AE459" s="85" t="s">
        <v>1603</v>
      </c>
      <c r="AF459" s="79" t="b">
        <v>0</v>
      </c>
      <c r="AG459" s="79" t="s">
        <v>1625</v>
      </c>
      <c r="AH459" s="79"/>
      <c r="AI459" s="85" t="s">
        <v>1603</v>
      </c>
      <c r="AJ459" s="79" t="b">
        <v>0</v>
      </c>
      <c r="AK459" s="79">
        <v>0</v>
      </c>
      <c r="AL459" s="85" t="s">
        <v>1603</v>
      </c>
      <c r="AM459" s="79" t="s">
        <v>1635</v>
      </c>
      <c r="AN459" s="79" t="b">
        <v>0</v>
      </c>
      <c r="AO459" s="85" t="s">
        <v>1498</v>
      </c>
      <c r="AP459" s="79" t="s">
        <v>176</v>
      </c>
      <c r="AQ459" s="79">
        <v>0</v>
      </c>
      <c r="AR459" s="79">
        <v>0</v>
      </c>
      <c r="AS459" s="79"/>
      <c r="AT459" s="79"/>
      <c r="AU459" s="79"/>
      <c r="AV459" s="79"/>
      <c r="AW459" s="79"/>
      <c r="AX459" s="79"/>
      <c r="AY459" s="79"/>
      <c r="AZ459" s="79"/>
      <c r="BA459">
        <v>3</v>
      </c>
      <c r="BB459" s="78" t="str">
        <f>REPLACE(INDEX(GroupVertices[Group],MATCH(Edges[[#This Row],[Vertex 1]],GroupVertices[Vertex],0)),1,1,"")</f>
        <v>3</v>
      </c>
      <c r="BC459" s="78" t="str">
        <f>REPLACE(INDEX(GroupVertices[Group],MATCH(Edges[[#This Row],[Vertex 2]],GroupVertices[Vertex],0)),1,1,"")</f>
        <v>3</v>
      </c>
      <c r="BD459" s="48"/>
      <c r="BE459" s="49"/>
      <c r="BF459" s="48"/>
      <c r="BG459" s="49"/>
      <c r="BH459" s="48"/>
      <c r="BI459" s="49"/>
      <c r="BJ459" s="48"/>
      <c r="BK459" s="49"/>
      <c r="BL459" s="48"/>
    </row>
    <row r="460" spans="1:64" ht="15">
      <c r="A460" s="64" t="s">
        <v>370</v>
      </c>
      <c r="B460" s="64" t="s">
        <v>449</v>
      </c>
      <c r="C460" s="65" t="s">
        <v>4411</v>
      </c>
      <c r="D460" s="66">
        <v>5.333333333333334</v>
      </c>
      <c r="E460" s="67" t="s">
        <v>136</v>
      </c>
      <c r="F460" s="68">
        <v>27.333333333333332</v>
      </c>
      <c r="G460" s="65"/>
      <c r="H460" s="69"/>
      <c r="I460" s="70"/>
      <c r="J460" s="70"/>
      <c r="K460" s="34" t="s">
        <v>65</v>
      </c>
      <c r="L460" s="77">
        <v>460</v>
      </c>
      <c r="M460" s="77"/>
      <c r="N460" s="72"/>
      <c r="O460" s="79" t="s">
        <v>503</v>
      </c>
      <c r="P460" s="81">
        <v>43748.672685185185</v>
      </c>
      <c r="Q460" s="79" t="s">
        <v>629</v>
      </c>
      <c r="R460" s="82" t="s">
        <v>684</v>
      </c>
      <c r="S460" s="79" t="s">
        <v>713</v>
      </c>
      <c r="T460" s="79" t="s">
        <v>719</v>
      </c>
      <c r="U460" s="79"/>
      <c r="V460" s="82" t="s">
        <v>896</v>
      </c>
      <c r="W460" s="81">
        <v>43748.672685185185</v>
      </c>
      <c r="X460" s="82" t="s">
        <v>1191</v>
      </c>
      <c r="Y460" s="79"/>
      <c r="Z460" s="79"/>
      <c r="AA460" s="85" t="s">
        <v>1498</v>
      </c>
      <c r="AB460" s="79"/>
      <c r="AC460" s="79" t="b">
        <v>0</v>
      </c>
      <c r="AD460" s="79">
        <v>0</v>
      </c>
      <c r="AE460" s="85" t="s">
        <v>1603</v>
      </c>
      <c r="AF460" s="79" t="b">
        <v>0</v>
      </c>
      <c r="AG460" s="79" t="s">
        <v>1625</v>
      </c>
      <c r="AH460" s="79"/>
      <c r="AI460" s="85" t="s">
        <v>1603</v>
      </c>
      <c r="AJ460" s="79" t="b">
        <v>0</v>
      </c>
      <c r="AK460" s="79">
        <v>0</v>
      </c>
      <c r="AL460" s="85" t="s">
        <v>1603</v>
      </c>
      <c r="AM460" s="79" t="s">
        <v>1635</v>
      </c>
      <c r="AN460" s="79" t="b">
        <v>0</v>
      </c>
      <c r="AO460" s="85" t="s">
        <v>1498</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3</v>
      </c>
      <c r="BC460" s="78" t="str">
        <f>REPLACE(INDEX(GroupVertices[Group],MATCH(Edges[[#This Row],[Vertex 2]],GroupVertices[Vertex],0)),1,1,"")</f>
        <v>4</v>
      </c>
      <c r="BD460" s="48">
        <v>0</v>
      </c>
      <c r="BE460" s="49">
        <v>0</v>
      </c>
      <c r="BF460" s="48">
        <v>0</v>
      </c>
      <c r="BG460" s="49">
        <v>0</v>
      </c>
      <c r="BH460" s="48">
        <v>0</v>
      </c>
      <c r="BI460" s="49">
        <v>0</v>
      </c>
      <c r="BJ460" s="48">
        <v>10</v>
      </c>
      <c r="BK460" s="49">
        <v>100</v>
      </c>
      <c r="BL460" s="48">
        <v>10</v>
      </c>
    </row>
    <row r="461" spans="1:64" ht="15">
      <c r="A461" s="64" t="s">
        <v>370</v>
      </c>
      <c r="B461" s="64" t="s">
        <v>340</v>
      </c>
      <c r="C461" s="65" t="s">
        <v>4412</v>
      </c>
      <c r="D461" s="66">
        <v>3</v>
      </c>
      <c r="E461" s="67" t="s">
        <v>132</v>
      </c>
      <c r="F461" s="68">
        <v>35</v>
      </c>
      <c r="G461" s="65"/>
      <c r="H461" s="69"/>
      <c r="I461" s="70"/>
      <c r="J461" s="70"/>
      <c r="K461" s="34" t="s">
        <v>65</v>
      </c>
      <c r="L461" s="77">
        <v>461</v>
      </c>
      <c r="M461" s="77"/>
      <c r="N461" s="72"/>
      <c r="O461" s="79" t="s">
        <v>503</v>
      </c>
      <c r="P461" s="81">
        <v>43748.673171296294</v>
      </c>
      <c r="Q461" s="79" t="s">
        <v>630</v>
      </c>
      <c r="R461" s="79"/>
      <c r="S461" s="79"/>
      <c r="T461" s="79"/>
      <c r="U461" s="79"/>
      <c r="V461" s="82" t="s">
        <v>896</v>
      </c>
      <c r="W461" s="81">
        <v>43748.673171296294</v>
      </c>
      <c r="X461" s="82" t="s">
        <v>1192</v>
      </c>
      <c r="Y461" s="79"/>
      <c r="Z461" s="79"/>
      <c r="AA461" s="85" t="s">
        <v>1499</v>
      </c>
      <c r="AB461" s="85" t="s">
        <v>1498</v>
      </c>
      <c r="AC461" s="79" t="b">
        <v>0</v>
      </c>
      <c r="AD461" s="79">
        <v>0</v>
      </c>
      <c r="AE461" s="85" t="s">
        <v>1617</v>
      </c>
      <c r="AF461" s="79" t="b">
        <v>0</v>
      </c>
      <c r="AG461" s="79" t="s">
        <v>1625</v>
      </c>
      <c r="AH461" s="79"/>
      <c r="AI461" s="85" t="s">
        <v>1603</v>
      </c>
      <c r="AJ461" s="79" t="b">
        <v>0</v>
      </c>
      <c r="AK461" s="79">
        <v>0</v>
      </c>
      <c r="AL461" s="85" t="s">
        <v>1603</v>
      </c>
      <c r="AM461" s="79" t="s">
        <v>1635</v>
      </c>
      <c r="AN461" s="79" t="b">
        <v>0</v>
      </c>
      <c r="AO461" s="85" t="s">
        <v>1498</v>
      </c>
      <c r="AP461" s="79" t="s">
        <v>176</v>
      </c>
      <c r="AQ461" s="79">
        <v>0</v>
      </c>
      <c r="AR461" s="79">
        <v>0</v>
      </c>
      <c r="AS461" s="79"/>
      <c r="AT461" s="79"/>
      <c r="AU461" s="79"/>
      <c r="AV461" s="79"/>
      <c r="AW461" s="79"/>
      <c r="AX461" s="79"/>
      <c r="AY461" s="79"/>
      <c r="AZ461" s="79"/>
      <c r="BA461">
        <v>1</v>
      </c>
      <c r="BB461" s="78" t="str">
        <f>REPLACE(INDEX(GroupVertices[Group],MATCH(Edges[[#This Row],[Vertex 1]],GroupVertices[Vertex],0)),1,1,"")</f>
        <v>3</v>
      </c>
      <c r="BC461" s="78" t="str">
        <f>REPLACE(INDEX(GroupVertices[Group],MATCH(Edges[[#This Row],[Vertex 2]],GroupVertices[Vertex],0)),1,1,"")</f>
        <v>3</v>
      </c>
      <c r="BD461" s="48"/>
      <c r="BE461" s="49"/>
      <c r="BF461" s="48"/>
      <c r="BG461" s="49"/>
      <c r="BH461" s="48"/>
      <c r="BI461" s="49"/>
      <c r="BJ461" s="48"/>
      <c r="BK461" s="49"/>
      <c r="BL461" s="48"/>
    </row>
    <row r="462" spans="1:64" ht="15">
      <c r="A462" s="64" t="s">
        <v>370</v>
      </c>
      <c r="B462" s="64" t="s">
        <v>349</v>
      </c>
      <c r="C462" s="65" t="s">
        <v>4414</v>
      </c>
      <c r="D462" s="66">
        <v>7.666666666666667</v>
      </c>
      <c r="E462" s="67" t="s">
        <v>136</v>
      </c>
      <c r="F462" s="68">
        <v>19.666666666666664</v>
      </c>
      <c r="G462" s="65"/>
      <c r="H462" s="69"/>
      <c r="I462" s="70"/>
      <c r="J462" s="70"/>
      <c r="K462" s="34" t="s">
        <v>65</v>
      </c>
      <c r="L462" s="77">
        <v>462</v>
      </c>
      <c r="M462" s="77"/>
      <c r="N462" s="72"/>
      <c r="O462" s="79" t="s">
        <v>503</v>
      </c>
      <c r="P462" s="81">
        <v>43748.673171296294</v>
      </c>
      <c r="Q462" s="79" t="s">
        <v>630</v>
      </c>
      <c r="R462" s="79"/>
      <c r="S462" s="79"/>
      <c r="T462" s="79"/>
      <c r="U462" s="79"/>
      <c r="V462" s="82" t="s">
        <v>896</v>
      </c>
      <c r="W462" s="81">
        <v>43748.673171296294</v>
      </c>
      <c r="X462" s="82" t="s">
        <v>1192</v>
      </c>
      <c r="Y462" s="79"/>
      <c r="Z462" s="79"/>
      <c r="AA462" s="85" t="s">
        <v>1499</v>
      </c>
      <c r="AB462" s="85" t="s">
        <v>1498</v>
      </c>
      <c r="AC462" s="79" t="b">
        <v>0</v>
      </c>
      <c r="AD462" s="79">
        <v>0</v>
      </c>
      <c r="AE462" s="85" t="s">
        <v>1617</v>
      </c>
      <c r="AF462" s="79" t="b">
        <v>0</v>
      </c>
      <c r="AG462" s="79" t="s">
        <v>1625</v>
      </c>
      <c r="AH462" s="79"/>
      <c r="AI462" s="85" t="s">
        <v>1603</v>
      </c>
      <c r="AJ462" s="79" t="b">
        <v>0</v>
      </c>
      <c r="AK462" s="79">
        <v>0</v>
      </c>
      <c r="AL462" s="85" t="s">
        <v>1603</v>
      </c>
      <c r="AM462" s="79" t="s">
        <v>1635</v>
      </c>
      <c r="AN462" s="79" t="b">
        <v>0</v>
      </c>
      <c r="AO462" s="85" t="s">
        <v>1498</v>
      </c>
      <c r="AP462" s="79" t="s">
        <v>176</v>
      </c>
      <c r="AQ462" s="79">
        <v>0</v>
      </c>
      <c r="AR462" s="79">
        <v>0</v>
      </c>
      <c r="AS462" s="79"/>
      <c r="AT462" s="79"/>
      <c r="AU462" s="79"/>
      <c r="AV462" s="79"/>
      <c r="AW462" s="79"/>
      <c r="AX462" s="79"/>
      <c r="AY462" s="79"/>
      <c r="AZ462" s="79"/>
      <c r="BA462">
        <v>3</v>
      </c>
      <c r="BB462" s="78" t="str">
        <f>REPLACE(INDEX(GroupVertices[Group],MATCH(Edges[[#This Row],[Vertex 1]],GroupVertices[Vertex],0)),1,1,"")</f>
        <v>3</v>
      </c>
      <c r="BC462" s="78" t="str">
        <f>REPLACE(INDEX(GroupVertices[Group],MATCH(Edges[[#This Row],[Vertex 2]],GroupVertices[Vertex],0)),1,1,"")</f>
        <v>3</v>
      </c>
      <c r="BD462" s="48"/>
      <c r="BE462" s="49"/>
      <c r="BF462" s="48"/>
      <c r="BG462" s="49"/>
      <c r="BH462" s="48"/>
      <c r="BI462" s="49"/>
      <c r="BJ462" s="48"/>
      <c r="BK462" s="49"/>
      <c r="BL462" s="48"/>
    </row>
    <row r="463" spans="1:64" ht="15">
      <c r="A463" s="64" t="s">
        <v>370</v>
      </c>
      <c r="B463" s="64" t="s">
        <v>449</v>
      </c>
      <c r="C463" s="65" t="s">
        <v>4412</v>
      </c>
      <c r="D463" s="66">
        <v>3</v>
      </c>
      <c r="E463" s="67" t="s">
        <v>132</v>
      </c>
      <c r="F463" s="68">
        <v>35</v>
      </c>
      <c r="G463" s="65"/>
      <c r="H463" s="69"/>
      <c r="I463" s="70"/>
      <c r="J463" s="70"/>
      <c r="K463" s="34" t="s">
        <v>65</v>
      </c>
      <c r="L463" s="77">
        <v>463</v>
      </c>
      <c r="M463" s="77"/>
      <c r="N463" s="72"/>
      <c r="O463" s="79" t="s">
        <v>504</v>
      </c>
      <c r="P463" s="81">
        <v>43748.673171296294</v>
      </c>
      <c r="Q463" s="79" t="s">
        <v>630</v>
      </c>
      <c r="R463" s="79"/>
      <c r="S463" s="79"/>
      <c r="T463" s="79"/>
      <c r="U463" s="79"/>
      <c r="V463" s="82" t="s">
        <v>896</v>
      </c>
      <c r="W463" s="81">
        <v>43748.673171296294</v>
      </c>
      <c r="X463" s="82" t="s">
        <v>1192</v>
      </c>
      <c r="Y463" s="79"/>
      <c r="Z463" s="79"/>
      <c r="AA463" s="85" t="s">
        <v>1499</v>
      </c>
      <c r="AB463" s="85" t="s">
        <v>1498</v>
      </c>
      <c r="AC463" s="79" t="b">
        <v>0</v>
      </c>
      <c r="AD463" s="79">
        <v>0</v>
      </c>
      <c r="AE463" s="85" t="s">
        <v>1617</v>
      </c>
      <c r="AF463" s="79" t="b">
        <v>0</v>
      </c>
      <c r="AG463" s="79" t="s">
        <v>1625</v>
      </c>
      <c r="AH463" s="79"/>
      <c r="AI463" s="85" t="s">
        <v>1603</v>
      </c>
      <c r="AJ463" s="79" t="b">
        <v>0</v>
      </c>
      <c r="AK463" s="79">
        <v>0</v>
      </c>
      <c r="AL463" s="85" t="s">
        <v>1603</v>
      </c>
      <c r="AM463" s="79" t="s">
        <v>1635</v>
      </c>
      <c r="AN463" s="79" t="b">
        <v>0</v>
      </c>
      <c r="AO463" s="85" t="s">
        <v>1498</v>
      </c>
      <c r="AP463" s="79" t="s">
        <v>176</v>
      </c>
      <c r="AQ463" s="79">
        <v>0</v>
      </c>
      <c r="AR463" s="79">
        <v>0</v>
      </c>
      <c r="AS463" s="79"/>
      <c r="AT463" s="79"/>
      <c r="AU463" s="79"/>
      <c r="AV463" s="79"/>
      <c r="AW463" s="79"/>
      <c r="AX463" s="79"/>
      <c r="AY463" s="79"/>
      <c r="AZ463" s="79"/>
      <c r="BA463">
        <v>1</v>
      </c>
      <c r="BB463" s="78" t="str">
        <f>REPLACE(INDEX(GroupVertices[Group],MATCH(Edges[[#This Row],[Vertex 1]],GroupVertices[Vertex],0)),1,1,"")</f>
        <v>3</v>
      </c>
      <c r="BC463" s="78" t="str">
        <f>REPLACE(INDEX(GroupVertices[Group],MATCH(Edges[[#This Row],[Vertex 2]],GroupVertices[Vertex],0)),1,1,"")</f>
        <v>4</v>
      </c>
      <c r="BD463" s="48">
        <v>0</v>
      </c>
      <c r="BE463" s="49">
        <v>0</v>
      </c>
      <c r="BF463" s="48">
        <v>0</v>
      </c>
      <c r="BG463" s="49">
        <v>0</v>
      </c>
      <c r="BH463" s="48">
        <v>0</v>
      </c>
      <c r="BI463" s="49">
        <v>0</v>
      </c>
      <c r="BJ463" s="48">
        <v>14</v>
      </c>
      <c r="BK463" s="49">
        <v>100</v>
      </c>
      <c r="BL463" s="48">
        <v>14</v>
      </c>
    </row>
    <row r="464" spans="1:64" ht="15">
      <c r="A464" s="64" t="s">
        <v>370</v>
      </c>
      <c r="B464" s="64" t="s">
        <v>349</v>
      </c>
      <c r="C464" s="65" t="s">
        <v>4414</v>
      </c>
      <c r="D464" s="66">
        <v>7.666666666666667</v>
      </c>
      <c r="E464" s="67" t="s">
        <v>136</v>
      </c>
      <c r="F464" s="68">
        <v>19.666666666666664</v>
      </c>
      <c r="G464" s="65"/>
      <c r="H464" s="69"/>
      <c r="I464" s="70"/>
      <c r="J464" s="70"/>
      <c r="K464" s="34" t="s">
        <v>65</v>
      </c>
      <c r="L464" s="77">
        <v>464</v>
      </c>
      <c r="M464" s="77"/>
      <c r="N464" s="72"/>
      <c r="O464" s="79" t="s">
        <v>503</v>
      </c>
      <c r="P464" s="81">
        <v>43749.67173611111</v>
      </c>
      <c r="Q464" s="79" t="s">
        <v>598</v>
      </c>
      <c r="R464" s="79"/>
      <c r="S464" s="79"/>
      <c r="T464" s="79"/>
      <c r="U464" s="79"/>
      <c r="V464" s="82" t="s">
        <v>896</v>
      </c>
      <c r="W464" s="81">
        <v>43749.67173611111</v>
      </c>
      <c r="X464" s="82" t="s">
        <v>1150</v>
      </c>
      <c r="Y464" s="79"/>
      <c r="Z464" s="79"/>
      <c r="AA464" s="85" t="s">
        <v>1457</v>
      </c>
      <c r="AB464" s="85" t="s">
        <v>1456</v>
      </c>
      <c r="AC464" s="79" t="b">
        <v>0</v>
      </c>
      <c r="AD464" s="79">
        <v>1</v>
      </c>
      <c r="AE464" s="85" t="s">
        <v>1618</v>
      </c>
      <c r="AF464" s="79" t="b">
        <v>0</v>
      </c>
      <c r="AG464" s="79" t="s">
        <v>1625</v>
      </c>
      <c r="AH464" s="79"/>
      <c r="AI464" s="85" t="s">
        <v>1603</v>
      </c>
      <c r="AJ464" s="79" t="b">
        <v>0</v>
      </c>
      <c r="AK464" s="79">
        <v>0</v>
      </c>
      <c r="AL464" s="85" t="s">
        <v>1603</v>
      </c>
      <c r="AM464" s="79" t="s">
        <v>1634</v>
      </c>
      <c r="AN464" s="79" t="b">
        <v>0</v>
      </c>
      <c r="AO464" s="85" t="s">
        <v>1456</v>
      </c>
      <c r="AP464" s="79" t="s">
        <v>176</v>
      </c>
      <c r="AQ464" s="79">
        <v>0</v>
      </c>
      <c r="AR464" s="79">
        <v>0</v>
      </c>
      <c r="AS464" s="79"/>
      <c r="AT464" s="79"/>
      <c r="AU464" s="79"/>
      <c r="AV464" s="79"/>
      <c r="AW464" s="79"/>
      <c r="AX464" s="79"/>
      <c r="AY464" s="79"/>
      <c r="AZ464" s="79"/>
      <c r="BA464">
        <v>3</v>
      </c>
      <c r="BB464" s="78" t="str">
        <f>REPLACE(INDEX(GroupVertices[Group],MATCH(Edges[[#This Row],[Vertex 1]],GroupVertices[Vertex],0)),1,1,"")</f>
        <v>3</v>
      </c>
      <c r="BC464" s="78" t="str">
        <f>REPLACE(INDEX(GroupVertices[Group],MATCH(Edges[[#This Row],[Vertex 2]],GroupVertices[Vertex],0)),1,1,"")</f>
        <v>3</v>
      </c>
      <c r="BD464" s="48"/>
      <c r="BE464" s="49"/>
      <c r="BF464" s="48"/>
      <c r="BG464" s="49"/>
      <c r="BH464" s="48"/>
      <c r="BI464" s="49"/>
      <c r="BJ464" s="48"/>
      <c r="BK464" s="49"/>
      <c r="BL464" s="48"/>
    </row>
    <row r="465" spans="1:64" ht="15">
      <c r="A465" s="64" t="s">
        <v>370</v>
      </c>
      <c r="B465" s="64" t="s">
        <v>449</v>
      </c>
      <c r="C465" s="65" t="s">
        <v>4411</v>
      </c>
      <c r="D465" s="66">
        <v>5.333333333333334</v>
      </c>
      <c r="E465" s="67" t="s">
        <v>136</v>
      </c>
      <c r="F465" s="68">
        <v>27.333333333333332</v>
      </c>
      <c r="G465" s="65"/>
      <c r="H465" s="69"/>
      <c r="I465" s="70"/>
      <c r="J465" s="70"/>
      <c r="K465" s="34" t="s">
        <v>65</v>
      </c>
      <c r="L465" s="77">
        <v>465</v>
      </c>
      <c r="M465" s="77"/>
      <c r="N465" s="72"/>
      <c r="O465" s="79" t="s">
        <v>503</v>
      </c>
      <c r="P465" s="81">
        <v>43749.67173611111</v>
      </c>
      <c r="Q465" s="79" t="s">
        <v>598</v>
      </c>
      <c r="R465" s="79"/>
      <c r="S465" s="79"/>
      <c r="T465" s="79"/>
      <c r="U465" s="79"/>
      <c r="V465" s="82" t="s">
        <v>896</v>
      </c>
      <c r="W465" s="81">
        <v>43749.67173611111</v>
      </c>
      <c r="X465" s="82" t="s">
        <v>1150</v>
      </c>
      <c r="Y465" s="79"/>
      <c r="Z465" s="79"/>
      <c r="AA465" s="85" t="s">
        <v>1457</v>
      </c>
      <c r="AB465" s="85" t="s">
        <v>1456</v>
      </c>
      <c r="AC465" s="79" t="b">
        <v>0</v>
      </c>
      <c r="AD465" s="79">
        <v>1</v>
      </c>
      <c r="AE465" s="85" t="s">
        <v>1618</v>
      </c>
      <c r="AF465" s="79" t="b">
        <v>0</v>
      </c>
      <c r="AG465" s="79" t="s">
        <v>1625</v>
      </c>
      <c r="AH465" s="79"/>
      <c r="AI465" s="85" t="s">
        <v>1603</v>
      </c>
      <c r="AJ465" s="79" t="b">
        <v>0</v>
      </c>
      <c r="AK465" s="79">
        <v>0</v>
      </c>
      <c r="AL465" s="85" t="s">
        <v>1603</v>
      </c>
      <c r="AM465" s="79" t="s">
        <v>1634</v>
      </c>
      <c r="AN465" s="79" t="b">
        <v>0</v>
      </c>
      <c r="AO465" s="85" t="s">
        <v>1456</v>
      </c>
      <c r="AP465" s="79" t="s">
        <v>176</v>
      </c>
      <c r="AQ465" s="79">
        <v>0</v>
      </c>
      <c r="AR465" s="79">
        <v>0</v>
      </c>
      <c r="AS465" s="79"/>
      <c r="AT465" s="79"/>
      <c r="AU465" s="79"/>
      <c r="AV465" s="79"/>
      <c r="AW465" s="79"/>
      <c r="AX465" s="79"/>
      <c r="AY465" s="79"/>
      <c r="AZ465" s="79"/>
      <c r="BA465">
        <v>2</v>
      </c>
      <c r="BB465" s="78" t="str">
        <f>REPLACE(INDEX(GroupVertices[Group],MATCH(Edges[[#This Row],[Vertex 1]],GroupVertices[Vertex],0)),1,1,"")</f>
        <v>3</v>
      </c>
      <c r="BC465" s="78" t="str">
        <f>REPLACE(INDEX(GroupVertices[Group],MATCH(Edges[[#This Row],[Vertex 2]],GroupVertices[Vertex],0)),1,1,"")</f>
        <v>4</v>
      </c>
      <c r="BD465" s="48"/>
      <c r="BE465" s="49"/>
      <c r="BF465" s="48"/>
      <c r="BG465" s="49"/>
      <c r="BH465" s="48"/>
      <c r="BI465" s="49"/>
      <c r="BJ465" s="48"/>
      <c r="BK465" s="49"/>
      <c r="BL465" s="48"/>
    </row>
    <row r="466" spans="1:64" ht="15">
      <c r="A466" s="64" t="s">
        <v>389</v>
      </c>
      <c r="B466" s="64" t="s">
        <v>370</v>
      </c>
      <c r="C466" s="65" t="s">
        <v>4412</v>
      </c>
      <c r="D466" s="66">
        <v>3</v>
      </c>
      <c r="E466" s="67" t="s">
        <v>132</v>
      </c>
      <c r="F466" s="68">
        <v>35</v>
      </c>
      <c r="G466" s="65"/>
      <c r="H466" s="69"/>
      <c r="I466" s="70"/>
      <c r="J466" s="70"/>
      <c r="K466" s="34" t="s">
        <v>65</v>
      </c>
      <c r="L466" s="77">
        <v>466</v>
      </c>
      <c r="M466" s="77"/>
      <c r="N466" s="72"/>
      <c r="O466" s="79" t="s">
        <v>503</v>
      </c>
      <c r="P466" s="81">
        <v>43749.747708333336</v>
      </c>
      <c r="Q466" s="79" t="s">
        <v>591</v>
      </c>
      <c r="R466" s="82" t="s">
        <v>684</v>
      </c>
      <c r="S466" s="79" t="s">
        <v>713</v>
      </c>
      <c r="T466" s="79" t="s">
        <v>719</v>
      </c>
      <c r="U466" s="79"/>
      <c r="V466" s="82" t="s">
        <v>910</v>
      </c>
      <c r="W466" s="81">
        <v>43749.747708333336</v>
      </c>
      <c r="X466" s="82" t="s">
        <v>1193</v>
      </c>
      <c r="Y466" s="79"/>
      <c r="Z466" s="79"/>
      <c r="AA466" s="85" t="s">
        <v>1500</v>
      </c>
      <c r="AB466" s="79"/>
      <c r="AC466" s="79" t="b">
        <v>0</v>
      </c>
      <c r="AD466" s="79">
        <v>0</v>
      </c>
      <c r="AE466" s="85" t="s">
        <v>1603</v>
      </c>
      <c r="AF466" s="79" t="b">
        <v>0</v>
      </c>
      <c r="AG466" s="79" t="s">
        <v>1625</v>
      </c>
      <c r="AH466" s="79"/>
      <c r="AI466" s="85" t="s">
        <v>1603</v>
      </c>
      <c r="AJ466" s="79" t="b">
        <v>0</v>
      </c>
      <c r="AK466" s="79">
        <v>5</v>
      </c>
      <c r="AL466" s="85" t="s">
        <v>1498</v>
      </c>
      <c r="AM466" s="79" t="s">
        <v>1635</v>
      </c>
      <c r="AN466" s="79" t="b">
        <v>0</v>
      </c>
      <c r="AO466" s="85" t="s">
        <v>1498</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3</v>
      </c>
      <c r="BC466" s="78" t="str">
        <f>REPLACE(INDEX(GroupVertices[Group],MATCH(Edges[[#This Row],[Vertex 2]],GroupVertices[Vertex],0)),1,1,"")</f>
        <v>3</v>
      </c>
      <c r="BD466" s="48">
        <v>0</v>
      </c>
      <c r="BE466" s="49">
        <v>0</v>
      </c>
      <c r="BF466" s="48">
        <v>0</v>
      </c>
      <c r="BG466" s="49">
        <v>0</v>
      </c>
      <c r="BH466" s="48">
        <v>0</v>
      </c>
      <c r="BI466" s="49">
        <v>0</v>
      </c>
      <c r="BJ466" s="48">
        <v>12</v>
      </c>
      <c r="BK466" s="49">
        <v>100</v>
      </c>
      <c r="BL466" s="48">
        <v>12</v>
      </c>
    </row>
    <row r="467" spans="1:64" ht="15">
      <c r="A467" s="64" t="s">
        <v>394</v>
      </c>
      <c r="B467" s="64" t="s">
        <v>500</v>
      </c>
      <c r="C467" s="65" t="s">
        <v>4412</v>
      </c>
      <c r="D467" s="66">
        <v>3</v>
      </c>
      <c r="E467" s="67" t="s">
        <v>132</v>
      </c>
      <c r="F467" s="68">
        <v>35</v>
      </c>
      <c r="G467" s="65"/>
      <c r="H467" s="69"/>
      <c r="I467" s="70"/>
      <c r="J467" s="70"/>
      <c r="K467" s="34" t="s">
        <v>65</v>
      </c>
      <c r="L467" s="77">
        <v>467</v>
      </c>
      <c r="M467" s="77"/>
      <c r="N467" s="72"/>
      <c r="O467" s="79" t="s">
        <v>503</v>
      </c>
      <c r="P467" s="81">
        <v>43768.77508101852</v>
      </c>
      <c r="Q467" s="79" t="s">
        <v>631</v>
      </c>
      <c r="R467" s="79"/>
      <c r="S467" s="79"/>
      <c r="T467" s="79"/>
      <c r="U467" s="79"/>
      <c r="V467" s="82" t="s">
        <v>915</v>
      </c>
      <c r="W467" s="81">
        <v>43768.77508101852</v>
      </c>
      <c r="X467" s="82" t="s">
        <v>1194</v>
      </c>
      <c r="Y467" s="79"/>
      <c r="Z467" s="79"/>
      <c r="AA467" s="85" t="s">
        <v>1501</v>
      </c>
      <c r="AB467" s="79"/>
      <c r="AC467" s="79" t="b">
        <v>0</v>
      </c>
      <c r="AD467" s="79">
        <v>0</v>
      </c>
      <c r="AE467" s="85" t="s">
        <v>1603</v>
      </c>
      <c r="AF467" s="79" t="b">
        <v>0</v>
      </c>
      <c r="AG467" s="79" t="s">
        <v>1625</v>
      </c>
      <c r="AH467" s="79"/>
      <c r="AI467" s="85" t="s">
        <v>1603</v>
      </c>
      <c r="AJ467" s="79" t="b">
        <v>0</v>
      </c>
      <c r="AK467" s="79">
        <v>0</v>
      </c>
      <c r="AL467" s="85" t="s">
        <v>1504</v>
      </c>
      <c r="AM467" s="79" t="s">
        <v>1634</v>
      </c>
      <c r="AN467" s="79" t="b">
        <v>0</v>
      </c>
      <c r="AO467" s="85" t="s">
        <v>1504</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5</v>
      </c>
      <c r="BC467" s="78" t="str">
        <f>REPLACE(INDEX(GroupVertices[Group],MATCH(Edges[[#This Row],[Vertex 2]],GroupVertices[Vertex],0)),1,1,"")</f>
        <v>5</v>
      </c>
      <c r="BD467" s="48">
        <v>0</v>
      </c>
      <c r="BE467" s="49">
        <v>0</v>
      </c>
      <c r="BF467" s="48">
        <v>0</v>
      </c>
      <c r="BG467" s="49">
        <v>0</v>
      </c>
      <c r="BH467" s="48">
        <v>0</v>
      </c>
      <c r="BI467" s="49">
        <v>0</v>
      </c>
      <c r="BJ467" s="48">
        <v>19</v>
      </c>
      <c r="BK467" s="49">
        <v>100</v>
      </c>
      <c r="BL467" s="48">
        <v>19</v>
      </c>
    </row>
    <row r="468" spans="1:64" ht="15">
      <c r="A468" s="64" t="s">
        <v>395</v>
      </c>
      <c r="B468" s="64" t="s">
        <v>500</v>
      </c>
      <c r="C468" s="65" t="s">
        <v>4412</v>
      </c>
      <c r="D468" s="66">
        <v>3</v>
      </c>
      <c r="E468" s="67" t="s">
        <v>132</v>
      </c>
      <c r="F468" s="68">
        <v>35</v>
      </c>
      <c r="G468" s="65"/>
      <c r="H468" s="69"/>
      <c r="I468" s="70"/>
      <c r="J468" s="70"/>
      <c r="K468" s="34" t="s">
        <v>65</v>
      </c>
      <c r="L468" s="77">
        <v>468</v>
      </c>
      <c r="M468" s="77"/>
      <c r="N468" s="72"/>
      <c r="O468" s="79" t="s">
        <v>503</v>
      </c>
      <c r="P468" s="81">
        <v>43768.778449074074</v>
      </c>
      <c r="Q468" s="79" t="s">
        <v>631</v>
      </c>
      <c r="R468" s="79"/>
      <c r="S468" s="79"/>
      <c r="T468" s="79"/>
      <c r="U468" s="79"/>
      <c r="V468" s="82" t="s">
        <v>916</v>
      </c>
      <c r="W468" s="81">
        <v>43768.778449074074</v>
      </c>
      <c r="X468" s="82" t="s">
        <v>1195</v>
      </c>
      <c r="Y468" s="79"/>
      <c r="Z468" s="79"/>
      <c r="AA468" s="85" t="s">
        <v>1502</v>
      </c>
      <c r="AB468" s="79"/>
      <c r="AC468" s="79" t="b">
        <v>0</v>
      </c>
      <c r="AD468" s="79">
        <v>0</v>
      </c>
      <c r="AE468" s="85" t="s">
        <v>1603</v>
      </c>
      <c r="AF468" s="79" t="b">
        <v>0</v>
      </c>
      <c r="AG468" s="79" t="s">
        <v>1625</v>
      </c>
      <c r="AH468" s="79"/>
      <c r="AI468" s="85" t="s">
        <v>1603</v>
      </c>
      <c r="AJ468" s="79" t="b">
        <v>0</v>
      </c>
      <c r="AK468" s="79">
        <v>0</v>
      </c>
      <c r="AL468" s="85" t="s">
        <v>1504</v>
      </c>
      <c r="AM468" s="79" t="s">
        <v>1634</v>
      </c>
      <c r="AN468" s="79" t="b">
        <v>0</v>
      </c>
      <c r="AO468" s="85" t="s">
        <v>1504</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5</v>
      </c>
      <c r="BC468" s="78" t="str">
        <f>REPLACE(INDEX(GroupVertices[Group],MATCH(Edges[[#This Row],[Vertex 2]],GroupVertices[Vertex],0)),1,1,"")</f>
        <v>5</v>
      </c>
      <c r="BD468" s="48">
        <v>0</v>
      </c>
      <c r="BE468" s="49">
        <v>0</v>
      </c>
      <c r="BF468" s="48">
        <v>0</v>
      </c>
      <c r="BG468" s="49">
        <v>0</v>
      </c>
      <c r="BH468" s="48">
        <v>0</v>
      </c>
      <c r="BI468" s="49">
        <v>0</v>
      </c>
      <c r="BJ468" s="48">
        <v>19</v>
      </c>
      <c r="BK468" s="49">
        <v>100</v>
      </c>
      <c r="BL468" s="48">
        <v>19</v>
      </c>
    </row>
    <row r="469" spans="1:64" ht="15">
      <c r="A469" s="64" t="s">
        <v>389</v>
      </c>
      <c r="B469" s="64" t="s">
        <v>500</v>
      </c>
      <c r="C469" s="65" t="s">
        <v>4412</v>
      </c>
      <c r="D469" s="66">
        <v>3</v>
      </c>
      <c r="E469" s="67" t="s">
        <v>132</v>
      </c>
      <c r="F469" s="68">
        <v>35</v>
      </c>
      <c r="G469" s="65"/>
      <c r="H469" s="69"/>
      <c r="I469" s="70"/>
      <c r="J469" s="70"/>
      <c r="K469" s="34" t="s">
        <v>65</v>
      </c>
      <c r="L469" s="77">
        <v>469</v>
      </c>
      <c r="M469" s="77"/>
      <c r="N469" s="72"/>
      <c r="O469" s="79" t="s">
        <v>503</v>
      </c>
      <c r="P469" s="81">
        <v>43768.82782407408</v>
      </c>
      <c r="Q469" s="79" t="s">
        <v>631</v>
      </c>
      <c r="R469" s="79"/>
      <c r="S469" s="79"/>
      <c r="T469" s="79"/>
      <c r="U469" s="79"/>
      <c r="V469" s="82" t="s">
        <v>910</v>
      </c>
      <c r="W469" s="81">
        <v>43768.82782407408</v>
      </c>
      <c r="X469" s="82" t="s">
        <v>1196</v>
      </c>
      <c r="Y469" s="79"/>
      <c r="Z469" s="79"/>
      <c r="AA469" s="85" t="s">
        <v>1503</v>
      </c>
      <c r="AB469" s="79"/>
      <c r="AC469" s="79" t="b">
        <v>0</v>
      </c>
      <c r="AD469" s="79">
        <v>0</v>
      </c>
      <c r="AE469" s="85" t="s">
        <v>1603</v>
      </c>
      <c r="AF469" s="79" t="b">
        <v>0</v>
      </c>
      <c r="AG469" s="79" t="s">
        <v>1625</v>
      </c>
      <c r="AH469" s="79"/>
      <c r="AI469" s="85" t="s">
        <v>1603</v>
      </c>
      <c r="AJ469" s="79" t="b">
        <v>0</v>
      </c>
      <c r="AK469" s="79">
        <v>0</v>
      </c>
      <c r="AL469" s="85" t="s">
        <v>1504</v>
      </c>
      <c r="AM469" s="79" t="s">
        <v>1634</v>
      </c>
      <c r="AN469" s="79" t="b">
        <v>0</v>
      </c>
      <c r="AO469" s="85" t="s">
        <v>1504</v>
      </c>
      <c r="AP469" s="79" t="s">
        <v>176</v>
      </c>
      <c r="AQ469" s="79">
        <v>0</v>
      </c>
      <c r="AR469" s="79">
        <v>0</v>
      </c>
      <c r="AS469" s="79"/>
      <c r="AT469" s="79"/>
      <c r="AU469" s="79"/>
      <c r="AV469" s="79"/>
      <c r="AW469" s="79"/>
      <c r="AX469" s="79"/>
      <c r="AY469" s="79"/>
      <c r="AZ469" s="79"/>
      <c r="BA469">
        <v>1</v>
      </c>
      <c r="BB469" s="78" t="str">
        <f>REPLACE(INDEX(GroupVertices[Group],MATCH(Edges[[#This Row],[Vertex 1]],GroupVertices[Vertex],0)),1,1,"")</f>
        <v>3</v>
      </c>
      <c r="BC469" s="78" t="str">
        <f>REPLACE(INDEX(GroupVertices[Group],MATCH(Edges[[#This Row],[Vertex 2]],GroupVertices[Vertex],0)),1,1,"")</f>
        <v>5</v>
      </c>
      <c r="BD469" s="48">
        <v>0</v>
      </c>
      <c r="BE469" s="49">
        <v>0</v>
      </c>
      <c r="BF469" s="48">
        <v>0</v>
      </c>
      <c r="BG469" s="49">
        <v>0</v>
      </c>
      <c r="BH469" s="48">
        <v>0</v>
      </c>
      <c r="BI469" s="49">
        <v>0</v>
      </c>
      <c r="BJ469" s="48">
        <v>19</v>
      </c>
      <c r="BK469" s="49">
        <v>100</v>
      </c>
      <c r="BL469" s="48">
        <v>19</v>
      </c>
    </row>
    <row r="470" spans="1:64" ht="15">
      <c r="A470" s="64" t="s">
        <v>394</v>
      </c>
      <c r="B470" s="64" t="s">
        <v>491</v>
      </c>
      <c r="C470" s="65" t="s">
        <v>4412</v>
      </c>
      <c r="D470" s="66">
        <v>3</v>
      </c>
      <c r="E470" s="67" t="s">
        <v>132</v>
      </c>
      <c r="F470" s="68">
        <v>35</v>
      </c>
      <c r="G470" s="65"/>
      <c r="H470" s="69"/>
      <c r="I470" s="70"/>
      <c r="J470" s="70"/>
      <c r="K470" s="34" t="s">
        <v>65</v>
      </c>
      <c r="L470" s="77">
        <v>470</v>
      </c>
      <c r="M470" s="77"/>
      <c r="N470" s="72"/>
      <c r="O470" s="79" t="s">
        <v>503</v>
      </c>
      <c r="P470" s="81">
        <v>43768.77508101852</v>
      </c>
      <c r="Q470" s="79" t="s">
        <v>631</v>
      </c>
      <c r="R470" s="79"/>
      <c r="S470" s="79"/>
      <c r="T470" s="79"/>
      <c r="U470" s="79"/>
      <c r="V470" s="82" t="s">
        <v>915</v>
      </c>
      <c r="W470" s="81">
        <v>43768.77508101852</v>
      </c>
      <c r="X470" s="82" t="s">
        <v>1194</v>
      </c>
      <c r="Y470" s="79"/>
      <c r="Z470" s="79"/>
      <c r="AA470" s="85" t="s">
        <v>1501</v>
      </c>
      <c r="AB470" s="79"/>
      <c r="AC470" s="79" t="b">
        <v>0</v>
      </c>
      <c r="AD470" s="79">
        <v>0</v>
      </c>
      <c r="AE470" s="85" t="s">
        <v>1603</v>
      </c>
      <c r="AF470" s="79" t="b">
        <v>0</v>
      </c>
      <c r="AG470" s="79" t="s">
        <v>1625</v>
      </c>
      <c r="AH470" s="79"/>
      <c r="AI470" s="85" t="s">
        <v>1603</v>
      </c>
      <c r="AJ470" s="79" t="b">
        <v>0</v>
      </c>
      <c r="AK470" s="79">
        <v>0</v>
      </c>
      <c r="AL470" s="85" t="s">
        <v>1504</v>
      </c>
      <c r="AM470" s="79" t="s">
        <v>1634</v>
      </c>
      <c r="AN470" s="79" t="b">
        <v>0</v>
      </c>
      <c r="AO470" s="85" t="s">
        <v>1504</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5</v>
      </c>
      <c r="BC470" s="78" t="str">
        <f>REPLACE(INDEX(GroupVertices[Group],MATCH(Edges[[#This Row],[Vertex 2]],GroupVertices[Vertex],0)),1,1,"")</f>
        <v>5</v>
      </c>
      <c r="BD470" s="48"/>
      <c r="BE470" s="49"/>
      <c r="BF470" s="48"/>
      <c r="BG470" s="49"/>
      <c r="BH470" s="48"/>
      <c r="BI470" s="49"/>
      <c r="BJ470" s="48"/>
      <c r="BK470" s="49"/>
      <c r="BL470" s="48"/>
    </row>
    <row r="471" spans="1:64" ht="15">
      <c r="A471" s="64" t="s">
        <v>395</v>
      </c>
      <c r="B471" s="64" t="s">
        <v>491</v>
      </c>
      <c r="C471" s="65" t="s">
        <v>4412</v>
      </c>
      <c r="D471" s="66">
        <v>3</v>
      </c>
      <c r="E471" s="67" t="s">
        <v>132</v>
      </c>
      <c r="F471" s="68">
        <v>35</v>
      </c>
      <c r="G471" s="65"/>
      <c r="H471" s="69"/>
      <c r="I471" s="70"/>
      <c r="J471" s="70"/>
      <c r="K471" s="34" t="s">
        <v>65</v>
      </c>
      <c r="L471" s="77">
        <v>471</v>
      </c>
      <c r="M471" s="77"/>
      <c r="N471" s="72"/>
      <c r="O471" s="79" t="s">
        <v>503</v>
      </c>
      <c r="P471" s="81">
        <v>43768.778449074074</v>
      </c>
      <c r="Q471" s="79" t="s">
        <v>631</v>
      </c>
      <c r="R471" s="79"/>
      <c r="S471" s="79"/>
      <c r="T471" s="79"/>
      <c r="U471" s="79"/>
      <c r="V471" s="82" t="s">
        <v>916</v>
      </c>
      <c r="W471" s="81">
        <v>43768.778449074074</v>
      </c>
      <c r="X471" s="82" t="s">
        <v>1195</v>
      </c>
      <c r="Y471" s="79"/>
      <c r="Z471" s="79"/>
      <c r="AA471" s="85" t="s">
        <v>1502</v>
      </c>
      <c r="AB471" s="79"/>
      <c r="AC471" s="79" t="b">
        <v>0</v>
      </c>
      <c r="AD471" s="79">
        <v>0</v>
      </c>
      <c r="AE471" s="85" t="s">
        <v>1603</v>
      </c>
      <c r="AF471" s="79" t="b">
        <v>0</v>
      </c>
      <c r="AG471" s="79" t="s">
        <v>1625</v>
      </c>
      <c r="AH471" s="79"/>
      <c r="AI471" s="85" t="s">
        <v>1603</v>
      </c>
      <c r="AJ471" s="79" t="b">
        <v>0</v>
      </c>
      <c r="AK471" s="79">
        <v>0</v>
      </c>
      <c r="AL471" s="85" t="s">
        <v>1504</v>
      </c>
      <c r="AM471" s="79" t="s">
        <v>1634</v>
      </c>
      <c r="AN471" s="79" t="b">
        <v>0</v>
      </c>
      <c r="AO471" s="85" t="s">
        <v>1504</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5</v>
      </c>
      <c r="BC471" s="78" t="str">
        <f>REPLACE(INDEX(GroupVertices[Group],MATCH(Edges[[#This Row],[Vertex 2]],GroupVertices[Vertex],0)),1,1,"")</f>
        <v>5</v>
      </c>
      <c r="BD471" s="48"/>
      <c r="BE471" s="49"/>
      <c r="BF471" s="48"/>
      <c r="BG471" s="49"/>
      <c r="BH471" s="48"/>
      <c r="BI471" s="49"/>
      <c r="BJ471" s="48"/>
      <c r="BK471" s="49"/>
      <c r="BL471" s="48"/>
    </row>
    <row r="472" spans="1:64" ht="15">
      <c r="A472" s="64" t="s">
        <v>389</v>
      </c>
      <c r="B472" s="64" t="s">
        <v>491</v>
      </c>
      <c r="C472" s="65" t="s">
        <v>4411</v>
      </c>
      <c r="D472" s="66">
        <v>5.333333333333334</v>
      </c>
      <c r="E472" s="67" t="s">
        <v>136</v>
      </c>
      <c r="F472" s="68">
        <v>27.333333333333332</v>
      </c>
      <c r="G472" s="65"/>
      <c r="H472" s="69"/>
      <c r="I472" s="70"/>
      <c r="J472" s="70"/>
      <c r="K472" s="34" t="s">
        <v>65</v>
      </c>
      <c r="L472" s="77">
        <v>472</v>
      </c>
      <c r="M472" s="77"/>
      <c r="N472" s="72"/>
      <c r="O472" s="79" t="s">
        <v>503</v>
      </c>
      <c r="P472" s="81">
        <v>43768.586863425924</v>
      </c>
      <c r="Q472" s="79" t="s">
        <v>632</v>
      </c>
      <c r="R472" s="82" t="s">
        <v>694</v>
      </c>
      <c r="S472" s="79" t="s">
        <v>703</v>
      </c>
      <c r="T472" s="79"/>
      <c r="U472" s="79"/>
      <c r="V472" s="82" t="s">
        <v>910</v>
      </c>
      <c r="W472" s="81">
        <v>43768.586863425924</v>
      </c>
      <c r="X472" s="82" t="s">
        <v>1197</v>
      </c>
      <c r="Y472" s="79"/>
      <c r="Z472" s="79"/>
      <c r="AA472" s="85" t="s">
        <v>1504</v>
      </c>
      <c r="AB472" s="79"/>
      <c r="AC472" s="79" t="b">
        <v>0</v>
      </c>
      <c r="AD472" s="79">
        <v>0</v>
      </c>
      <c r="AE472" s="85" t="s">
        <v>1603</v>
      </c>
      <c r="AF472" s="79" t="b">
        <v>0</v>
      </c>
      <c r="AG472" s="79" t="s">
        <v>1625</v>
      </c>
      <c r="AH472" s="79"/>
      <c r="AI472" s="85" t="s">
        <v>1603</v>
      </c>
      <c r="AJ472" s="79" t="b">
        <v>0</v>
      </c>
      <c r="AK472" s="79">
        <v>0</v>
      </c>
      <c r="AL472" s="85" t="s">
        <v>1603</v>
      </c>
      <c r="AM472" s="79" t="s">
        <v>1635</v>
      </c>
      <c r="AN472" s="79" t="b">
        <v>1</v>
      </c>
      <c r="AO472" s="85" t="s">
        <v>1504</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3</v>
      </c>
      <c r="BC472" s="78" t="str">
        <f>REPLACE(INDEX(GroupVertices[Group],MATCH(Edges[[#This Row],[Vertex 2]],GroupVertices[Vertex],0)),1,1,"")</f>
        <v>5</v>
      </c>
      <c r="BD472" s="48">
        <v>0</v>
      </c>
      <c r="BE472" s="49">
        <v>0</v>
      </c>
      <c r="BF472" s="48">
        <v>0</v>
      </c>
      <c r="BG472" s="49">
        <v>0</v>
      </c>
      <c r="BH472" s="48">
        <v>0</v>
      </c>
      <c r="BI472" s="49">
        <v>0</v>
      </c>
      <c r="BJ472" s="48">
        <v>16</v>
      </c>
      <c r="BK472" s="49">
        <v>100</v>
      </c>
      <c r="BL472" s="48">
        <v>16</v>
      </c>
    </row>
    <row r="473" spans="1:64" ht="15">
      <c r="A473" s="64" t="s">
        <v>389</v>
      </c>
      <c r="B473" s="64" t="s">
        <v>491</v>
      </c>
      <c r="C473" s="65" t="s">
        <v>4411</v>
      </c>
      <c r="D473" s="66">
        <v>5.333333333333334</v>
      </c>
      <c r="E473" s="67" t="s">
        <v>136</v>
      </c>
      <c r="F473" s="68">
        <v>27.333333333333332</v>
      </c>
      <c r="G473" s="65"/>
      <c r="H473" s="69"/>
      <c r="I473" s="70"/>
      <c r="J473" s="70"/>
      <c r="K473" s="34" t="s">
        <v>65</v>
      </c>
      <c r="L473" s="77">
        <v>473</v>
      </c>
      <c r="M473" s="77"/>
      <c r="N473" s="72"/>
      <c r="O473" s="79" t="s">
        <v>503</v>
      </c>
      <c r="P473" s="81">
        <v>43768.82782407408</v>
      </c>
      <c r="Q473" s="79" t="s">
        <v>631</v>
      </c>
      <c r="R473" s="79"/>
      <c r="S473" s="79"/>
      <c r="T473" s="79"/>
      <c r="U473" s="79"/>
      <c r="V473" s="82" t="s">
        <v>910</v>
      </c>
      <c r="W473" s="81">
        <v>43768.82782407408</v>
      </c>
      <c r="X473" s="82" t="s">
        <v>1196</v>
      </c>
      <c r="Y473" s="79"/>
      <c r="Z473" s="79"/>
      <c r="AA473" s="85" t="s">
        <v>1503</v>
      </c>
      <c r="AB473" s="79"/>
      <c r="AC473" s="79" t="b">
        <v>0</v>
      </c>
      <c r="AD473" s="79">
        <v>0</v>
      </c>
      <c r="AE473" s="85" t="s">
        <v>1603</v>
      </c>
      <c r="AF473" s="79" t="b">
        <v>0</v>
      </c>
      <c r="AG473" s="79" t="s">
        <v>1625</v>
      </c>
      <c r="AH473" s="79"/>
      <c r="AI473" s="85" t="s">
        <v>1603</v>
      </c>
      <c r="AJ473" s="79" t="b">
        <v>0</v>
      </c>
      <c r="AK473" s="79">
        <v>0</v>
      </c>
      <c r="AL473" s="85" t="s">
        <v>1504</v>
      </c>
      <c r="AM473" s="79" t="s">
        <v>1634</v>
      </c>
      <c r="AN473" s="79" t="b">
        <v>0</v>
      </c>
      <c r="AO473" s="85" t="s">
        <v>1504</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3</v>
      </c>
      <c r="BC473" s="78" t="str">
        <f>REPLACE(INDEX(GroupVertices[Group],MATCH(Edges[[#This Row],[Vertex 2]],GroupVertices[Vertex],0)),1,1,"")</f>
        <v>5</v>
      </c>
      <c r="BD473" s="48"/>
      <c r="BE473" s="49"/>
      <c r="BF473" s="48"/>
      <c r="BG473" s="49"/>
      <c r="BH473" s="48"/>
      <c r="BI473" s="49"/>
      <c r="BJ473" s="48"/>
      <c r="BK473" s="49"/>
      <c r="BL473" s="48"/>
    </row>
    <row r="474" spans="1:64" ht="15">
      <c r="A474" s="64" t="s">
        <v>394</v>
      </c>
      <c r="B474" s="64" t="s">
        <v>395</v>
      </c>
      <c r="C474" s="65" t="s">
        <v>4412</v>
      </c>
      <c r="D474" s="66">
        <v>3</v>
      </c>
      <c r="E474" s="67" t="s">
        <v>132</v>
      </c>
      <c r="F474" s="68">
        <v>35</v>
      </c>
      <c r="G474" s="65"/>
      <c r="H474" s="69"/>
      <c r="I474" s="70"/>
      <c r="J474" s="70"/>
      <c r="K474" s="34" t="s">
        <v>66</v>
      </c>
      <c r="L474" s="77">
        <v>474</v>
      </c>
      <c r="M474" s="77"/>
      <c r="N474" s="72"/>
      <c r="O474" s="79" t="s">
        <v>503</v>
      </c>
      <c r="P474" s="81">
        <v>43768.77508101852</v>
      </c>
      <c r="Q474" s="79" t="s">
        <v>631</v>
      </c>
      <c r="R474" s="79"/>
      <c r="S474" s="79"/>
      <c r="T474" s="79"/>
      <c r="U474" s="79"/>
      <c r="V474" s="82" t="s">
        <v>915</v>
      </c>
      <c r="W474" s="81">
        <v>43768.77508101852</v>
      </c>
      <c r="X474" s="82" t="s">
        <v>1194</v>
      </c>
      <c r="Y474" s="79"/>
      <c r="Z474" s="79"/>
      <c r="AA474" s="85" t="s">
        <v>1501</v>
      </c>
      <c r="AB474" s="79"/>
      <c r="AC474" s="79" t="b">
        <v>0</v>
      </c>
      <c r="AD474" s="79">
        <v>0</v>
      </c>
      <c r="AE474" s="85" t="s">
        <v>1603</v>
      </c>
      <c r="AF474" s="79" t="b">
        <v>0</v>
      </c>
      <c r="AG474" s="79" t="s">
        <v>1625</v>
      </c>
      <c r="AH474" s="79"/>
      <c r="AI474" s="85" t="s">
        <v>1603</v>
      </c>
      <c r="AJ474" s="79" t="b">
        <v>0</v>
      </c>
      <c r="AK474" s="79">
        <v>0</v>
      </c>
      <c r="AL474" s="85" t="s">
        <v>1504</v>
      </c>
      <c r="AM474" s="79" t="s">
        <v>1634</v>
      </c>
      <c r="AN474" s="79" t="b">
        <v>0</v>
      </c>
      <c r="AO474" s="85" t="s">
        <v>1504</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5</v>
      </c>
      <c r="BC474" s="78" t="str">
        <f>REPLACE(INDEX(GroupVertices[Group],MATCH(Edges[[#This Row],[Vertex 2]],GroupVertices[Vertex],0)),1,1,"")</f>
        <v>5</v>
      </c>
      <c r="BD474" s="48"/>
      <c r="BE474" s="49"/>
      <c r="BF474" s="48"/>
      <c r="BG474" s="49"/>
      <c r="BH474" s="48"/>
      <c r="BI474" s="49"/>
      <c r="BJ474" s="48"/>
      <c r="BK474" s="49"/>
      <c r="BL474" s="48"/>
    </row>
    <row r="475" spans="1:64" ht="15">
      <c r="A475" s="64" t="s">
        <v>395</v>
      </c>
      <c r="B475" s="64" t="s">
        <v>394</v>
      </c>
      <c r="C475" s="65" t="s">
        <v>4412</v>
      </c>
      <c r="D475" s="66">
        <v>3</v>
      </c>
      <c r="E475" s="67" t="s">
        <v>132</v>
      </c>
      <c r="F475" s="68">
        <v>35</v>
      </c>
      <c r="G475" s="65"/>
      <c r="H475" s="69"/>
      <c r="I475" s="70"/>
      <c r="J475" s="70"/>
      <c r="K475" s="34" t="s">
        <v>66</v>
      </c>
      <c r="L475" s="77">
        <v>475</v>
      </c>
      <c r="M475" s="77"/>
      <c r="N475" s="72"/>
      <c r="O475" s="79" t="s">
        <v>503</v>
      </c>
      <c r="P475" s="81">
        <v>43768.778449074074</v>
      </c>
      <c r="Q475" s="79" t="s">
        <v>631</v>
      </c>
      <c r="R475" s="79"/>
      <c r="S475" s="79"/>
      <c r="T475" s="79"/>
      <c r="U475" s="79"/>
      <c r="V475" s="82" t="s">
        <v>916</v>
      </c>
      <c r="W475" s="81">
        <v>43768.778449074074</v>
      </c>
      <c r="X475" s="82" t="s">
        <v>1195</v>
      </c>
      <c r="Y475" s="79"/>
      <c r="Z475" s="79"/>
      <c r="AA475" s="85" t="s">
        <v>1502</v>
      </c>
      <c r="AB475" s="79"/>
      <c r="AC475" s="79" t="b">
        <v>0</v>
      </c>
      <c r="AD475" s="79">
        <v>0</v>
      </c>
      <c r="AE475" s="85" t="s">
        <v>1603</v>
      </c>
      <c r="AF475" s="79" t="b">
        <v>0</v>
      </c>
      <c r="AG475" s="79" t="s">
        <v>1625</v>
      </c>
      <c r="AH475" s="79"/>
      <c r="AI475" s="85" t="s">
        <v>1603</v>
      </c>
      <c r="AJ475" s="79" t="b">
        <v>0</v>
      </c>
      <c r="AK475" s="79">
        <v>0</v>
      </c>
      <c r="AL475" s="85" t="s">
        <v>1504</v>
      </c>
      <c r="AM475" s="79" t="s">
        <v>1634</v>
      </c>
      <c r="AN475" s="79" t="b">
        <v>0</v>
      </c>
      <c r="AO475" s="85" t="s">
        <v>1504</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5</v>
      </c>
      <c r="BC475" s="78" t="str">
        <f>REPLACE(INDEX(GroupVertices[Group],MATCH(Edges[[#This Row],[Vertex 2]],GroupVertices[Vertex],0)),1,1,"")</f>
        <v>5</v>
      </c>
      <c r="BD475" s="48"/>
      <c r="BE475" s="49"/>
      <c r="BF475" s="48"/>
      <c r="BG475" s="49"/>
      <c r="BH475" s="48"/>
      <c r="BI475" s="49"/>
      <c r="BJ475" s="48"/>
      <c r="BK475" s="49"/>
      <c r="BL475" s="48"/>
    </row>
    <row r="476" spans="1:64" ht="15">
      <c r="A476" s="64" t="s">
        <v>395</v>
      </c>
      <c r="B476" s="64" t="s">
        <v>449</v>
      </c>
      <c r="C476" s="65" t="s">
        <v>4412</v>
      </c>
      <c r="D476" s="66">
        <v>3</v>
      </c>
      <c r="E476" s="67" t="s">
        <v>132</v>
      </c>
      <c r="F476" s="68">
        <v>35</v>
      </c>
      <c r="G476" s="65"/>
      <c r="H476" s="69"/>
      <c r="I476" s="70"/>
      <c r="J476" s="70"/>
      <c r="K476" s="34" t="s">
        <v>65</v>
      </c>
      <c r="L476" s="77">
        <v>476</v>
      </c>
      <c r="M476" s="77"/>
      <c r="N476" s="72"/>
      <c r="O476" s="79" t="s">
        <v>503</v>
      </c>
      <c r="P476" s="81">
        <v>43768.778449074074</v>
      </c>
      <c r="Q476" s="79" t="s">
        <v>631</v>
      </c>
      <c r="R476" s="79"/>
      <c r="S476" s="79"/>
      <c r="T476" s="79"/>
      <c r="U476" s="79"/>
      <c r="V476" s="82" t="s">
        <v>916</v>
      </c>
      <c r="W476" s="81">
        <v>43768.778449074074</v>
      </c>
      <c r="X476" s="82" t="s">
        <v>1195</v>
      </c>
      <c r="Y476" s="79"/>
      <c r="Z476" s="79"/>
      <c r="AA476" s="85" t="s">
        <v>1502</v>
      </c>
      <c r="AB476" s="79"/>
      <c r="AC476" s="79" t="b">
        <v>0</v>
      </c>
      <c r="AD476" s="79">
        <v>0</v>
      </c>
      <c r="AE476" s="85" t="s">
        <v>1603</v>
      </c>
      <c r="AF476" s="79" t="b">
        <v>0</v>
      </c>
      <c r="AG476" s="79" t="s">
        <v>1625</v>
      </c>
      <c r="AH476" s="79"/>
      <c r="AI476" s="85" t="s">
        <v>1603</v>
      </c>
      <c r="AJ476" s="79" t="b">
        <v>0</v>
      </c>
      <c r="AK476" s="79">
        <v>0</v>
      </c>
      <c r="AL476" s="85" t="s">
        <v>1504</v>
      </c>
      <c r="AM476" s="79" t="s">
        <v>1634</v>
      </c>
      <c r="AN476" s="79" t="b">
        <v>0</v>
      </c>
      <c r="AO476" s="85" t="s">
        <v>1504</v>
      </c>
      <c r="AP476" s="79" t="s">
        <v>176</v>
      </c>
      <c r="AQ476" s="79">
        <v>0</v>
      </c>
      <c r="AR476" s="79">
        <v>0</v>
      </c>
      <c r="AS476" s="79"/>
      <c r="AT476" s="79"/>
      <c r="AU476" s="79"/>
      <c r="AV476" s="79"/>
      <c r="AW476" s="79"/>
      <c r="AX476" s="79"/>
      <c r="AY476" s="79"/>
      <c r="AZ476" s="79"/>
      <c r="BA476">
        <v>1</v>
      </c>
      <c r="BB476" s="78" t="str">
        <f>REPLACE(INDEX(GroupVertices[Group],MATCH(Edges[[#This Row],[Vertex 1]],GroupVertices[Vertex],0)),1,1,"")</f>
        <v>5</v>
      </c>
      <c r="BC476" s="78" t="str">
        <f>REPLACE(INDEX(GroupVertices[Group],MATCH(Edges[[#This Row],[Vertex 2]],GroupVertices[Vertex],0)),1,1,"")</f>
        <v>4</v>
      </c>
      <c r="BD476" s="48"/>
      <c r="BE476" s="49"/>
      <c r="BF476" s="48"/>
      <c r="BG476" s="49"/>
      <c r="BH476" s="48"/>
      <c r="BI476" s="49"/>
      <c r="BJ476" s="48"/>
      <c r="BK476" s="49"/>
      <c r="BL476" s="48"/>
    </row>
    <row r="477" spans="1:64" ht="15">
      <c r="A477" s="64" t="s">
        <v>395</v>
      </c>
      <c r="B477" s="64" t="s">
        <v>389</v>
      </c>
      <c r="C477" s="65" t="s">
        <v>4412</v>
      </c>
      <c r="D477" s="66">
        <v>3</v>
      </c>
      <c r="E477" s="67" t="s">
        <v>132</v>
      </c>
      <c r="F477" s="68">
        <v>35</v>
      </c>
      <c r="G477" s="65"/>
      <c r="H477" s="69"/>
      <c r="I477" s="70"/>
      <c r="J477" s="70"/>
      <c r="K477" s="34" t="s">
        <v>66</v>
      </c>
      <c r="L477" s="77">
        <v>477</v>
      </c>
      <c r="M477" s="77"/>
      <c r="N477" s="72"/>
      <c r="O477" s="79" t="s">
        <v>503</v>
      </c>
      <c r="P477" s="81">
        <v>43768.778449074074</v>
      </c>
      <c r="Q477" s="79" t="s">
        <v>631</v>
      </c>
      <c r="R477" s="79"/>
      <c r="S477" s="79"/>
      <c r="T477" s="79"/>
      <c r="U477" s="79"/>
      <c r="V477" s="82" t="s">
        <v>916</v>
      </c>
      <c r="W477" s="81">
        <v>43768.778449074074</v>
      </c>
      <c r="X477" s="82" t="s">
        <v>1195</v>
      </c>
      <c r="Y477" s="79"/>
      <c r="Z477" s="79"/>
      <c r="AA477" s="85" t="s">
        <v>1502</v>
      </c>
      <c r="AB477" s="79"/>
      <c r="AC477" s="79" t="b">
        <v>0</v>
      </c>
      <c r="AD477" s="79">
        <v>0</v>
      </c>
      <c r="AE477" s="85" t="s">
        <v>1603</v>
      </c>
      <c r="AF477" s="79" t="b">
        <v>0</v>
      </c>
      <c r="AG477" s="79" t="s">
        <v>1625</v>
      </c>
      <c r="AH477" s="79"/>
      <c r="AI477" s="85" t="s">
        <v>1603</v>
      </c>
      <c r="AJ477" s="79" t="b">
        <v>0</v>
      </c>
      <c r="AK477" s="79">
        <v>0</v>
      </c>
      <c r="AL477" s="85" t="s">
        <v>1504</v>
      </c>
      <c r="AM477" s="79" t="s">
        <v>1634</v>
      </c>
      <c r="AN477" s="79" t="b">
        <v>0</v>
      </c>
      <c r="AO477" s="85" t="s">
        <v>1504</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5</v>
      </c>
      <c r="BC477" s="78" t="str">
        <f>REPLACE(INDEX(GroupVertices[Group],MATCH(Edges[[#This Row],[Vertex 2]],GroupVertices[Vertex],0)),1,1,"")</f>
        <v>3</v>
      </c>
      <c r="BD477" s="48"/>
      <c r="BE477" s="49"/>
      <c r="BF477" s="48"/>
      <c r="BG477" s="49"/>
      <c r="BH477" s="48"/>
      <c r="BI477" s="49"/>
      <c r="BJ477" s="48"/>
      <c r="BK477" s="49"/>
      <c r="BL477" s="48"/>
    </row>
    <row r="478" spans="1:64" ht="15">
      <c r="A478" s="64" t="s">
        <v>389</v>
      </c>
      <c r="B478" s="64" t="s">
        <v>395</v>
      </c>
      <c r="C478" s="65" t="s">
        <v>4411</v>
      </c>
      <c r="D478" s="66">
        <v>5.333333333333334</v>
      </c>
      <c r="E478" s="67" t="s">
        <v>136</v>
      </c>
      <c r="F478" s="68">
        <v>27.333333333333332</v>
      </c>
      <c r="G478" s="65"/>
      <c r="H478" s="69"/>
      <c r="I478" s="70"/>
      <c r="J478" s="70"/>
      <c r="K478" s="34" t="s">
        <v>66</v>
      </c>
      <c r="L478" s="77">
        <v>478</v>
      </c>
      <c r="M478" s="77"/>
      <c r="N478" s="72"/>
      <c r="O478" s="79" t="s">
        <v>503</v>
      </c>
      <c r="P478" s="81">
        <v>43768.586863425924</v>
      </c>
      <c r="Q478" s="79" t="s">
        <v>632</v>
      </c>
      <c r="R478" s="82" t="s">
        <v>694</v>
      </c>
      <c r="S478" s="79" t="s">
        <v>703</v>
      </c>
      <c r="T478" s="79"/>
      <c r="U478" s="79"/>
      <c r="V478" s="82" t="s">
        <v>910</v>
      </c>
      <c r="W478" s="81">
        <v>43768.586863425924</v>
      </c>
      <c r="X478" s="82" t="s">
        <v>1197</v>
      </c>
      <c r="Y478" s="79"/>
      <c r="Z478" s="79"/>
      <c r="AA478" s="85" t="s">
        <v>1504</v>
      </c>
      <c r="AB478" s="79"/>
      <c r="AC478" s="79" t="b">
        <v>0</v>
      </c>
      <c r="AD478" s="79">
        <v>0</v>
      </c>
      <c r="AE478" s="85" t="s">
        <v>1603</v>
      </c>
      <c r="AF478" s="79" t="b">
        <v>0</v>
      </c>
      <c r="AG478" s="79" t="s">
        <v>1625</v>
      </c>
      <c r="AH478" s="79"/>
      <c r="AI478" s="85" t="s">
        <v>1603</v>
      </c>
      <c r="AJ478" s="79" t="b">
        <v>0</v>
      </c>
      <c r="AK478" s="79">
        <v>0</v>
      </c>
      <c r="AL478" s="85" t="s">
        <v>1603</v>
      </c>
      <c r="AM478" s="79" t="s">
        <v>1635</v>
      </c>
      <c r="AN478" s="79" t="b">
        <v>1</v>
      </c>
      <c r="AO478" s="85" t="s">
        <v>1504</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3</v>
      </c>
      <c r="BC478" s="78" t="str">
        <f>REPLACE(INDEX(GroupVertices[Group],MATCH(Edges[[#This Row],[Vertex 2]],GroupVertices[Vertex],0)),1,1,"")</f>
        <v>5</v>
      </c>
      <c r="BD478" s="48"/>
      <c r="BE478" s="49"/>
      <c r="BF478" s="48"/>
      <c r="BG478" s="49"/>
      <c r="BH478" s="48"/>
      <c r="BI478" s="49"/>
      <c r="BJ478" s="48"/>
      <c r="BK478" s="49"/>
      <c r="BL478" s="48"/>
    </row>
    <row r="479" spans="1:64" ht="15">
      <c r="A479" s="64" t="s">
        <v>389</v>
      </c>
      <c r="B479" s="64" t="s">
        <v>395</v>
      </c>
      <c r="C479" s="65" t="s">
        <v>4411</v>
      </c>
      <c r="D479" s="66">
        <v>5.333333333333334</v>
      </c>
      <c r="E479" s="67" t="s">
        <v>136</v>
      </c>
      <c r="F479" s="68">
        <v>27.333333333333332</v>
      </c>
      <c r="G479" s="65"/>
      <c r="H479" s="69"/>
      <c r="I479" s="70"/>
      <c r="J479" s="70"/>
      <c r="K479" s="34" t="s">
        <v>66</v>
      </c>
      <c r="L479" s="77">
        <v>479</v>
      </c>
      <c r="M479" s="77"/>
      <c r="N479" s="72"/>
      <c r="O479" s="79" t="s">
        <v>503</v>
      </c>
      <c r="P479" s="81">
        <v>43768.82782407408</v>
      </c>
      <c r="Q479" s="79" t="s">
        <v>631</v>
      </c>
      <c r="R479" s="79"/>
      <c r="S479" s="79"/>
      <c r="T479" s="79"/>
      <c r="U479" s="79"/>
      <c r="V479" s="82" t="s">
        <v>910</v>
      </c>
      <c r="W479" s="81">
        <v>43768.82782407408</v>
      </c>
      <c r="X479" s="82" t="s">
        <v>1196</v>
      </c>
      <c r="Y479" s="79"/>
      <c r="Z479" s="79"/>
      <c r="AA479" s="85" t="s">
        <v>1503</v>
      </c>
      <c r="AB479" s="79"/>
      <c r="AC479" s="79" t="b">
        <v>0</v>
      </c>
      <c r="AD479" s="79">
        <v>0</v>
      </c>
      <c r="AE479" s="85" t="s">
        <v>1603</v>
      </c>
      <c r="AF479" s="79" t="b">
        <v>0</v>
      </c>
      <c r="AG479" s="79" t="s">
        <v>1625</v>
      </c>
      <c r="AH479" s="79"/>
      <c r="AI479" s="85" t="s">
        <v>1603</v>
      </c>
      <c r="AJ479" s="79" t="b">
        <v>0</v>
      </c>
      <c r="AK479" s="79">
        <v>0</v>
      </c>
      <c r="AL479" s="85" t="s">
        <v>1504</v>
      </c>
      <c r="AM479" s="79" t="s">
        <v>1634</v>
      </c>
      <c r="AN479" s="79" t="b">
        <v>0</v>
      </c>
      <c r="AO479" s="85" t="s">
        <v>1504</v>
      </c>
      <c r="AP479" s="79" t="s">
        <v>176</v>
      </c>
      <c r="AQ479" s="79">
        <v>0</v>
      </c>
      <c r="AR479" s="79">
        <v>0</v>
      </c>
      <c r="AS479" s="79"/>
      <c r="AT479" s="79"/>
      <c r="AU479" s="79"/>
      <c r="AV479" s="79"/>
      <c r="AW479" s="79"/>
      <c r="AX479" s="79"/>
      <c r="AY479" s="79"/>
      <c r="AZ479" s="79"/>
      <c r="BA479">
        <v>2</v>
      </c>
      <c r="BB479" s="78" t="str">
        <f>REPLACE(INDEX(GroupVertices[Group],MATCH(Edges[[#This Row],[Vertex 1]],GroupVertices[Vertex],0)),1,1,"")</f>
        <v>3</v>
      </c>
      <c r="BC479" s="78" t="str">
        <f>REPLACE(INDEX(GroupVertices[Group],MATCH(Edges[[#This Row],[Vertex 2]],GroupVertices[Vertex],0)),1,1,"")</f>
        <v>5</v>
      </c>
      <c r="BD479" s="48"/>
      <c r="BE479" s="49"/>
      <c r="BF479" s="48"/>
      <c r="BG479" s="49"/>
      <c r="BH479" s="48"/>
      <c r="BI479" s="49"/>
      <c r="BJ479" s="48"/>
      <c r="BK479" s="49"/>
      <c r="BL479" s="48"/>
    </row>
    <row r="480" spans="1:64" ht="15">
      <c r="A480" s="64" t="s">
        <v>394</v>
      </c>
      <c r="B480" s="64" t="s">
        <v>449</v>
      </c>
      <c r="C480" s="65" t="s">
        <v>4412</v>
      </c>
      <c r="D480" s="66">
        <v>3</v>
      </c>
      <c r="E480" s="67" t="s">
        <v>132</v>
      </c>
      <c r="F480" s="68">
        <v>35</v>
      </c>
      <c r="G480" s="65"/>
      <c r="H480" s="69"/>
      <c r="I480" s="70"/>
      <c r="J480" s="70"/>
      <c r="K480" s="34" t="s">
        <v>65</v>
      </c>
      <c r="L480" s="77">
        <v>480</v>
      </c>
      <c r="M480" s="77"/>
      <c r="N480" s="72"/>
      <c r="O480" s="79" t="s">
        <v>503</v>
      </c>
      <c r="P480" s="81">
        <v>43768.77508101852</v>
      </c>
      <c r="Q480" s="79" t="s">
        <v>631</v>
      </c>
      <c r="R480" s="79"/>
      <c r="S480" s="79"/>
      <c r="T480" s="79"/>
      <c r="U480" s="79"/>
      <c r="V480" s="82" t="s">
        <v>915</v>
      </c>
      <c r="W480" s="81">
        <v>43768.77508101852</v>
      </c>
      <c r="X480" s="82" t="s">
        <v>1194</v>
      </c>
      <c r="Y480" s="79"/>
      <c r="Z480" s="79"/>
      <c r="AA480" s="85" t="s">
        <v>1501</v>
      </c>
      <c r="AB480" s="79"/>
      <c r="AC480" s="79" t="b">
        <v>0</v>
      </c>
      <c r="AD480" s="79">
        <v>0</v>
      </c>
      <c r="AE480" s="85" t="s">
        <v>1603</v>
      </c>
      <c r="AF480" s="79" t="b">
        <v>0</v>
      </c>
      <c r="AG480" s="79" t="s">
        <v>1625</v>
      </c>
      <c r="AH480" s="79"/>
      <c r="AI480" s="85" t="s">
        <v>1603</v>
      </c>
      <c r="AJ480" s="79" t="b">
        <v>0</v>
      </c>
      <c r="AK480" s="79">
        <v>0</v>
      </c>
      <c r="AL480" s="85" t="s">
        <v>1504</v>
      </c>
      <c r="AM480" s="79" t="s">
        <v>1634</v>
      </c>
      <c r="AN480" s="79" t="b">
        <v>0</v>
      </c>
      <c r="AO480" s="85" t="s">
        <v>1504</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5</v>
      </c>
      <c r="BC480" s="78" t="str">
        <f>REPLACE(INDEX(GroupVertices[Group],MATCH(Edges[[#This Row],[Vertex 2]],GroupVertices[Vertex],0)),1,1,"")</f>
        <v>4</v>
      </c>
      <c r="BD480" s="48"/>
      <c r="BE480" s="49"/>
      <c r="BF480" s="48"/>
      <c r="BG480" s="49"/>
      <c r="BH480" s="48"/>
      <c r="BI480" s="49"/>
      <c r="BJ480" s="48"/>
      <c r="BK480" s="49"/>
      <c r="BL480" s="48"/>
    </row>
    <row r="481" spans="1:64" ht="15">
      <c r="A481" s="64" t="s">
        <v>394</v>
      </c>
      <c r="B481" s="64" t="s">
        <v>389</v>
      </c>
      <c r="C481" s="65" t="s">
        <v>4412</v>
      </c>
      <c r="D481" s="66">
        <v>3</v>
      </c>
      <c r="E481" s="67" t="s">
        <v>132</v>
      </c>
      <c r="F481" s="68">
        <v>35</v>
      </c>
      <c r="G481" s="65"/>
      <c r="H481" s="69"/>
      <c r="I481" s="70"/>
      <c r="J481" s="70"/>
      <c r="K481" s="34" t="s">
        <v>66</v>
      </c>
      <c r="L481" s="77">
        <v>481</v>
      </c>
      <c r="M481" s="77"/>
      <c r="N481" s="72"/>
      <c r="O481" s="79" t="s">
        <v>503</v>
      </c>
      <c r="P481" s="81">
        <v>43768.77508101852</v>
      </c>
      <c r="Q481" s="79" t="s">
        <v>631</v>
      </c>
      <c r="R481" s="79"/>
      <c r="S481" s="79"/>
      <c r="T481" s="79"/>
      <c r="U481" s="79"/>
      <c r="V481" s="82" t="s">
        <v>915</v>
      </c>
      <c r="W481" s="81">
        <v>43768.77508101852</v>
      </c>
      <c r="X481" s="82" t="s">
        <v>1194</v>
      </c>
      <c r="Y481" s="79"/>
      <c r="Z481" s="79"/>
      <c r="AA481" s="85" t="s">
        <v>1501</v>
      </c>
      <c r="AB481" s="79"/>
      <c r="AC481" s="79" t="b">
        <v>0</v>
      </c>
      <c r="AD481" s="79">
        <v>0</v>
      </c>
      <c r="AE481" s="85" t="s">
        <v>1603</v>
      </c>
      <c r="AF481" s="79" t="b">
        <v>0</v>
      </c>
      <c r="AG481" s="79" t="s">
        <v>1625</v>
      </c>
      <c r="AH481" s="79"/>
      <c r="AI481" s="85" t="s">
        <v>1603</v>
      </c>
      <c r="AJ481" s="79" t="b">
        <v>0</v>
      </c>
      <c r="AK481" s="79">
        <v>0</v>
      </c>
      <c r="AL481" s="85" t="s">
        <v>1504</v>
      </c>
      <c r="AM481" s="79" t="s">
        <v>1634</v>
      </c>
      <c r="AN481" s="79" t="b">
        <v>0</v>
      </c>
      <c r="AO481" s="85" t="s">
        <v>1504</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5</v>
      </c>
      <c r="BC481" s="78" t="str">
        <f>REPLACE(INDEX(GroupVertices[Group],MATCH(Edges[[#This Row],[Vertex 2]],GroupVertices[Vertex],0)),1,1,"")</f>
        <v>3</v>
      </c>
      <c r="BD481" s="48"/>
      <c r="BE481" s="49"/>
      <c r="BF481" s="48"/>
      <c r="BG481" s="49"/>
      <c r="BH481" s="48"/>
      <c r="BI481" s="49"/>
      <c r="BJ481" s="48"/>
      <c r="BK481" s="49"/>
      <c r="BL481" s="48"/>
    </row>
    <row r="482" spans="1:64" ht="15">
      <c r="A482" s="64" t="s">
        <v>389</v>
      </c>
      <c r="B482" s="64" t="s">
        <v>394</v>
      </c>
      <c r="C482" s="65" t="s">
        <v>4411</v>
      </c>
      <c r="D482" s="66">
        <v>5.333333333333334</v>
      </c>
      <c r="E482" s="67" t="s">
        <v>136</v>
      </c>
      <c r="F482" s="68">
        <v>27.333333333333332</v>
      </c>
      <c r="G482" s="65"/>
      <c r="H482" s="69"/>
      <c r="I482" s="70"/>
      <c r="J482" s="70"/>
      <c r="K482" s="34" t="s">
        <v>66</v>
      </c>
      <c r="L482" s="77">
        <v>482</v>
      </c>
      <c r="M482" s="77"/>
      <c r="N482" s="72"/>
      <c r="O482" s="79" t="s">
        <v>503</v>
      </c>
      <c r="P482" s="81">
        <v>43768.586863425924</v>
      </c>
      <c r="Q482" s="79" t="s">
        <v>632</v>
      </c>
      <c r="R482" s="82" t="s">
        <v>694</v>
      </c>
      <c r="S482" s="79" t="s">
        <v>703</v>
      </c>
      <c r="T482" s="79"/>
      <c r="U482" s="79"/>
      <c r="V482" s="82" t="s">
        <v>910</v>
      </c>
      <c r="W482" s="81">
        <v>43768.586863425924</v>
      </c>
      <c r="X482" s="82" t="s">
        <v>1197</v>
      </c>
      <c r="Y482" s="79"/>
      <c r="Z482" s="79"/>
      <c r="AA482" s="85" t="s">
        <v>1504</v>
      </c>
      <c r="AB482" s="79"/>
      <c r="AC482" s="79" t="b">
        <v>0</v>
      </c>
      <c r="AD482" s="79">
        <v>0</v>
      </c>
      <c r="AE482" s="85" t="s">
        <v>1603</v>
      </c>
      <c r="AF482" s="79" t="b">
        <v>0</v>
      </c>
      <c r="AG482" s="79" t="s">
        <v>1625</v>
      </c>
      <c r="AH482" s="79"/>
      <c r="AI482" s="85" t="s">
        <v>1603</v>
      </c>
      <c r="AJ482" s="79" t="b">
        <v>0</v>
      </c>
      <c r="AK482" s="79">
        <v>0</v>
      </c>
      <c r="AL482" s="85" t="s">
        <v>1603</v>
      </c>
      <c r="AM482" s="79" t="s">
        <v>1635</v>
      </c>
      <c r="AN482" s="79" t="b">
        <v>1</v>
      </c>
      <c r="AO482" s="85" t="s">
        <v>1504</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3</v>
      </c>
      <c r="BC482" s="78" t="str">
        <f>REPLACE(INDEX(GroupVertices[Group],MATCH(Edges[[#This Row],[Vertex 2]],GroupVertices[Vertex],0)),1,1,"")</f>
        <v>5</v>
      </c>
      <c r="BD482" s="48"/>
      <c r="BE482" s="49"/>
      <c r="BF482" s="48"/>
      <c r="BG482" s="49"/>
      <c r="BH482" s="48"/>
      <c r="BI482" s="49"/>
      <c r="BJ482" s="48"/>
      <c r="BK482" s="49"/>
      <c r="BL482" s="48"/>
    </row>
    <row r="483" spans="1:64" ht="15">
      <c r="A483" s="64" t="s">
        <v>389</v>
      </c>
      <c r="B483" s="64" t="s">
        <v>394</v>
      </c>
      <c r="C483" s="65" t="s">
        <v>4411</v>
      </c>
      <c r="D483" s="66">
        <v>5.333333333333334</v>
      </c>
      <c r="E483" s="67" t="s">
        <v>136</v>
      </c>
      <c r="F483" s="68">
        <v>27.333333333333332</v>
      </c>
      <c r="G483" s="65"/>
      <c r="H483" s="69"/>
      <c r="I483" s="70"/>
      <c r="J483" s="70"/>
      <c r="K483" s="34" t="s">
        <v>66</v>
      </c>
      <c r="L483" s="77">
        <v>483</v>
      </c>
      <c r="M483" s="77"/>
      <c r="N483" s="72"/>
      <c r="O483" s="79" t="s">
        <v>503</v>
      </c>
      <c r="P483" s="81">
        <v>43768.82782407408</v>
      </c>
      <c r="Q483" s="79" t="s">
        <v>631</v>
      </c>
      <c r="R483" s="79"/>
      <c r="S483" s="79"/>
      <c r="T483" s="79"/>
      <c r="U483" s="79"/>
      <c r="V483" s="82" t="s">
        <v>910</v>
      </c>
      <c r="W483" s="81">
        <v>43768.82782407408</v>
      </c>
      <c r="X483" s="82" t="s">
        <v>1196</v>
      </c>
      <c r="Y483" s="79"/>
      <c r="Z483" s="79"/>
      <c r="AA483" s="85" t="s">
        <v>1503</v>
      </c>
      <c r="AB483" s="79"/>
      <c r="AC483" s="79" t="b">
        <v>0</v>
      </c>
      <c r="AD483" s="79">
        <v>0</v>
      </c>
      <c r="AE483" s="85" t="s">
        <v>1603</v>
      </c>
      <c r="AF483" s="79" t="b">
        <v>0</v>
      </c>
      <c r="AG483" s="79" t="s">
        <v>1625</v>
      </c>
      <c r="AH483" s="79"/>
      <c r="AI483" s="85" t="s">
        <v>1603</v>
      </c>
      <c r="AJ483" s="79" t="b">
        <v>0</v>
      </c>
      <c r="AK483" s="79">
        <v>0</v>
      </c>
      <c r="AL483" s="85" t="s">
        <v>1504</v>
      </c>
      <c r="AM483" s="79" t="s">
        <v>1634</v>
      </c>
      <c r="AN483" s="79" t="b">
        <v>0</v>
      </c>
      <c r="AO483" s="85" t="s">
        <v>1504</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3</v>
      </c>
      <c r="BC483" s="78" t="str">
        <f>REPLACE(INDEX(GroupVertices[Group],MATCH(Edges[[#This Row],[Vertex 2]],GroupVertices[Vertex],0)),1,1,"")</f>
        <v>5</v>
      </c>
      <c r="BD483" s="48"/>
      <c r="BE483" s="49"/>
      <c r="BF483" s="48"/>
      <c r="BG483" s="49"/>
      <c r="BH483" s="48"/>
      <c r="BI483" s="49"/>
      <c r="BJ483" s="48"/>
      <c r="BK483" s="49"/>
      <c r="BL483" s="48"/>
    </row>
    <row r="484" spans="1:64" ht="15">
      <c r="A484" s="64" t="s">
        <v>396</v>
      </c>
      <c r="B484" s="64" t="s">
        <v>492</v>
      </c>
      <c r="C484" s="65" t="s">
        <v>4414</v>
      </c>
      <c r="D484" s="66">
        <v>7.666666666666667</v>
      </c>
      <c r="E484" s="67" t="s">
        <v>136</v>
      </c>
      <c r="F484" s="68">
        <v>19.666666666666664</v>
      </c>
      <c r="G484" s="65"/>
      <c r="H484" s="69"/>
      <c r="I484" s="70"/>
      <c r="J484" s="70"/>
      <c r="K484" s="34" t="s">
        <v>65</v>
      </c>
      <c r="L484" s="77">
        <v>484</v>
      </c>
      <c r="M484" s="77"/>
      <c r="N484" s="72"/>
      <c r="O484" s="79" t="s">
        <v>503</v>
      </c>
      <c r="P484" s="81">
        <v>43763.101539351854</v>
      </c>
      <c r="Q484" s="79" t="s">
        <v>633</v>
      </c>
      <c r="R484" s="82" t="s">
        <v>695</v>
      </c>
      <c r="S484" s="79" t="s">
        <v>703</v>
      </c>
      <c r="T484" s="79"/>
      <c r="U484" s="79"/>
      <c r="V484" s="82" t="s">
        <v>917</v>
      </c>
      <c r="W484" s="81">
        <v>43763.101539351854</v>
      </c>
      <c r="X484" s="82" t="s">
        <v>1198</v>
      </c>
      <c r="Y484" s="79"/>
      <c r="Z484" s="79"/>
      <c r="AA484" s="85" t="s">
        <v>1505</v>
      </c>
      <c r="AB484" s="85" t="s">
        <v>1508</v>
      </c>
      <c r="AC484" s="79" t="b">
        <v>0</v>
      </c>
      <c r="AD484" s="79">
        <v>0</v>
      </c>
      <c r="AE484" s="85" t="s">
        <v>1622</v>
      </c>
      <c r="AF484" s="79" t="b">
        <v>0</v>
      </c>
      <c r="AG484" s="79" t="s">
        <v>1625</v>
      </c>
      <c r="AH484" s="79"/>
      <c r="AI484" s="85" t="s">
        <v>1603</v>
      </c>
      <c r="AJ484" s="79" t="b">
        <v>0</v>
      </c>
      <c r="AK484" s="79">
        <v>0</v>
      </c>
      <c r="AL484" s="85" t="s">
        <v>1603</v>
      </c>
      <c r="AM484" s="79" t="s">
        <v>1634</v>
      </c>
      <c r="AN484" s="79" t="b">
        <v>1</v>
      </c>
      <c r="AO484" s="85" t="s">
        <v>1508</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5</v>
      </c>
      <c r="BC484" s="78" t="str">
        <f>REPLACE(INDEX(GroupVertices[Group],MATCH(Edges[[#This Row],[Vertex 2]],GroupVertices[Vertex],0)),1,1,"")</f>
        <v>5</v>
      </c>
      <c r="BD484" s="48"/>
      <c r="BE484" s="49"/>
      <c r="BF484" s="48"/>
      <c r="BG484" s="49"/>
      <c r="BH484" s="48"/>
      <c r="BI484" s="49"/>
      <c r="BJ484" s="48"/>
      <c r="BK484" s="49"/>
      <c r="BL484" s="48"/>
    </row>
    <row r="485" spans="1:64" ht="15">
      <c r="A485" s="64" t="s">
        <v>396</v>
      </c>
      <c r="B485" s="64" t="s">
        <v>492</v>
      </c>
      <c r="C485" s="65" t="s">
        <v>4414</v>
      </c>
      <c r="D485" s="66">
        <v>7.666666666666667</v>
      </c>
      <c r="E485" s="67" t="s">
        <v>136</v>
      </c>
      <c r="F485" s="68">
        <v>19.666666666666664</v>
      </c>
      <c r="G485" s="65"/>
      <c r="H485" s="69"/>
      <c r="I485" s="70"/>
      <c r="J485" s="70"/>
      <c r="K485" s="34" t="s">
        <v>65</v>
      </c>
      <c r="L485" s="77">
        <v>485</v>
      </c>
      <c r="M485" s="77"/>
      <c r="N485" s="72"/>
      <c r="O485" s="79" t="s">
        <v>503</v>
      </c>
      <c r="P485" s="81">
        <v>43763.14271990741</v>
      </c>
      <c r="Q485" s="79" t="s">
        <v>634</v>
      </c>
      <c r="R485" s="82" t="s">
        <v>696</v>
      </c>
      <c r="S485" s="79" t="s">
        <v>703</v>
      </c>
      <c r="T485" s="79"/>
      <c r="U485" s="79"/>
      <c r="V485" s="82" t="s">
        <v>917</v>
      </c>
      <c r="W485" s="81">
        <v>43763.14271990741</v>
      </c>
      <c r="X485" s="82" t="s">
        <v>1199</v>
      </c>
      <c r="Y485" s="79"/>
      <c r="Z485" s="79"/>
      <c r="AA485" s="85" t="s">
        <v>1506</v>
      </c>
      <c r="AB485" s="85" t="s">
        <v>1505</v>
      </c>
      <c r="AC485" s="79" t="b">
        <v>0</v>
      </c>
      <c r="AD485" s="79">
        <v>0</v>
      </c>
      <c r="AE485" s="85" t="s">
        <v>1622</v>
      </c>
      <c r="AF485" s="79" t="b">
        <v>0</v>
      </c>
      <c r="AG485" s="79" t="s">
        <v>1625</v>
      </c>
      <c r="AH485" s="79"/>
      <c r="AI485" s="85" t="s">
        <v>1603</v>
      </c>
      <c r="AJ485" s="79" t="b">
        <v>0</v>
      </c>
      <c r="AK485" s="79">
        <v>0</v>
      </c>
      <c r="AL485" s="85" t="s">
        <v>1603</v>
      </c>
      <c r="AM485" s="79" t="s">
        <v>1634</v>
      </c>
      <c r="AN485" s="79" t="b">
        <v>1</v>
      </c>
      <c r="AO485" s="85" t="s">
        <v>1505</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5</v>
      </c>
      <c r="BC485" s="78" t="str">
        <f>REPLACE(INDEX(GroupVertices[Group],MATCH(Edges[[#This Row],[Vertex 2]],GroupVertices[Vertex],0)),1,1,"")</f>
        <v>5</v>
      </c>
      <c r="BD485" s="48"/>
      <c r="BE485" s="49"/>
      <c r="BF485" s="48"/>
      <c r="BG485" s="49"/>
      <c r="BH485" s="48"/>
      <c r="BI485" s="49"/>
      <c r="BJ485" s="48"/>
      <c r="BK485" s="49"/>
      <c r="BL485" s="48"/>
    </row>
    <row r="486" spans="1:64" ht="15">
      <c r="A486" s="64" t="s">
        <v>396</v>
      </c>
      <c r="B486" s="64" t="s">
        <v>492</v>
      </c>
      <c r="C486" s="65" t="s">
        <v>4414</v>
      </c>
      <c r="D486" s="66">
        <v>7.666666666666667</v>
      </c>
      <c r="E486" s="67" t="s">
        <v>136</v>
      </c>
      <c r="F486" s="68">
        <v>19.666666666666664</v>
      </c>
      <c r="G486" s="65"/>
      <c r="H486" s="69"/>
      <c r="I486" s="70"/>
      <c r="J486" s="70"/>
      <c r="K486" s="34" t="s">
        <v>65</v>
      </c>
      <c r="L486" s="77">
        <v>486</v>
      </c>
      <c r="M486" s="77"/>
      <c r="N486" s="72"/>
      <c r="O486" s="79" t="s">
        <v>503</v>
      </c>
      <c r="P486" s="81">
        <v>43763.14519675926</v>
      </c>
      <c r="Q486" s="79" t="s">
        <v>635</v>
      </c>
      <c r="R486" s="82" t="s">
        <v>697</v>
      </c>
      <c r="S486" s="79" t="s">
        <v>703</v>
      </c>
      <c r="T486" s="79"/>
      <c r="U486" s="79"/>
      <c r="V486" s="82" t="s">
        <v>917</v>
      </c>
      <c r="W486" s="81">
        <v>43763.14519675926</v>
      </c>
      <c r="X486" s="82" t="s">
        <v>1200</v>
      </c>
      <c r="Y486" s="79"/>
      <c r="Z486" s="79"/>
      <c r="AA486" s="85" t="s">
        <v>1507</v>
      </c>
      <c r="AB486" s="85" t="s">
        <v>1506</v>
      </c>
      <c r="AC486" s="79" t="b">
        <v>0</v>
      </c>
      <c r="AD486" s="79">
        <v>0</v>
      </c>
      <c r="AE486" s="85" t="s">
        <v>1622</v>
      </c>
      <c r="AF486" s="79" t="b">
        <v>0</v>
      </c>
      <c r="AG486" s="79" t="s">
        <v>1625</v>
      </c>
      <c r="AH486" s="79"/>
      <c r="AI486" s="85" t="s">
        <v>1603</v>
      </c>
      <c r="AJ486" s="79" t="b">
        <v>0</v>
      </c>
      <c r="AK486" s="79">
        <v>0</v>
      </c>
      <c r="AL486" s="85" t="s">
        <v>1603</v>
      </c>
      <c r="AM486" s="79" t="s">
        <v>1634</v>
      </c>
      <c r="AN486" s="79" t="b">
        <v>1</v>
      </c>
      <c r="AO486" s="85" t="s">
        <v>1506</v>
      </c>
      <c r="AP486" s="79" t="s">
        <v>176</v>
      </c>
      <c r="AQ486" s="79">
        <v>0</v>
      </c>
      <c r="AR486" s="79">
        <v>0</v>
      </c>
      <c r="AS486" s="79"/>
      <c r="AT486" s="79"/>
      <c r="AU486" s="79"/>
      <c r="AV486" s="79"/>
      <c r="AW486" s="79"/>
      <c r="AX486" s="79"/>
      <c r="AY486" s="79"/>
      <c r="AZ486" s="79"/>
      <c r="BA486">
        <v>3</v>
      </c>
      <c r="BB486" s="78" t="str">
        <f>REPLACE(INDEX(GroupVertices[Group],MATCH(Edges[[#This Row],[Vertex 1]],GroupVertices[Vertex],0)),1,1,"")</f>
        <v>5</v>
      </c>
      <c r="BC486" s="78" t="str">
        <f>REPLACE(INDEX(GroupVertices[Group],MATCH(Edges[[#This Row],[Vertex 2]],GroupVertices[Vertex],0)),1,1,"")</f>
        <v>5</v>
      </c>
      <c r="BD486" s="48"/>
      <c r="BE486" s="49"/>
      <c r="BF486" s="48"/>
      <c r="BG486" s="49"/>
      <c r="BH486" s="48"/>
      <c r="BI486" s="49"/>
      <c r="BJ486" s="48"/>
      <c r="BK486" s="49"/>
      <c r="BL486" s="48"/>
    </row>
    <row r="487" spans="1:64" ht="15">
      <c r="A487" s="64" t="s">
        <v>396</v>
      </c>
      <c r="B487" s="64" t="s">
        <v>493</v>
      </c>
      <c r="C487" s="65" t="s">
        <v>4414</v>
      </c>
      <c r="D487" s="66">
        <v>7.666666666666667</v>
      </c>
      <c r="E487" s="67" t="s">
        <v>136</v>
      </c>
      <c r="F487" s="68">
        <v>19.666666666666664</v>
      </c>
      <c r="G487" s="65"/>
      <c r="H487" s="69"/>
      <c r="I487" s="70"/>
      <c r="J487" s="70"/>
      <c r="K487" s="34" t="s">
        <v>65</v>
      </c>
      <c r="L487" s="77">
        <v>487</v>
      </c>
      <c r="M487" s="77"/>
      <c r="N487" s="72"/>
      <c r="O487" s="79" t="s">
        <v>503</v>
      </c>
      <c r="P487" s="81">
        <v>43763.101539351854</v>
      </c>
      <c r="Q487" s="79" t="s">
        <v>633</v>
      </c>
      <c r="R487" s="82" t="s">
        <v>695</v>
      </c>
      <c r="S487" s="79" t="s">
        <v>703</v>
      </c>
      <c r="T487" s="79"/>
      <c r="U487" s="79"/>
      <c r="V487" s="82" t="s">
        <v>917</v>
      </c>
      <c r="W487" s="81">
        <v>43763.101539351854</v>
      </c>
      <c r="X487" s="82" t="s">
        <v>1198</v>
      </c>
      <c r="Y487" s="79"/>
      <c r="Z487" s="79"/>
      <c r="AA487" s="85" t="s">
        <v>1505</v>
      </c>
      <c r="AB487" s="85" t="s">
        <v>1508</v>
      </c>
      <c r="AC487" s="79" t="b">
        <v>0</v>
      </c>
      <c r="AD487" s="79">
        <v>0</v>
      </c>
      <c r="AE487" s="85" t="s">
        <v>1622</v>
      </c>
      <c r="AF487" s="79" t="b">
        <v>0</v>
      </c>
      <c r="AG487" s="79" t="s">
        <v>1625</v>
      </c>
      <c r="AH487" s="79"/>
      <c r="AI487" s="85" t="s">
        <v>1603</v>
      </c>
      <c r="AJ487" s="79" t="b">
        <v>0</v>
      </c>
      <c r="AK487" s="79">
        <v>0</v>
      </c>
      <c r="AL487" s="85" t="s">
        <v>1603</v>
      </c>
      <c r="AM487" s="79" t="s">
        <v>1634</v>
      </c>
      <c r="AN487" s="79" t="b">
        <v>1</v>
      </c>
      <c r="AO487" s="85" t="s">
        <v>1508</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5</v>
      </c>
      <c r="BC487" s="78" t="str">
        <f>REPLACE(INDEX(GroupVertices[Group],MATCH(Edges[[#This Row],[Vertex 2]],GroupVertices[Vertex],0)),1,1,"")</f>
        <v>5</v>
      </c>
      <c r="BD487" s="48"/>
      <c r="BE487" s="49"/>
      <c r="BF487" s="48"/>
      <c r="BG487" s="49"/>
      <c r="BH487" s="48"/>
      <c r="BI487" s="49"/>
      <c r="BJ487" s="48"/>
      <c r="BK487" s="49"/>
      <c r="BL487" s="48"/>
    </row>
    <row r="488" spans="1:64" ht="15">
      <c r="A488" s="64" t="s">
        <v>396</v>
      </c>
      <c r="B488" s="64" t="s">
        <v>493</v>
      </c>
      <c r="C488" s="65" t="s">
        <v>4414</v>
      </c>
      <c r="D488" s="66">
        <v>7.666666666666667</v>
      </c>
      <c r="E488" s="67" t="s">
        <v>136</v>
      </c>
      <c r="F488" s="68">
        <v>19.666666666666664</v>
      </c>
      <c r="G488" s="65"/>
      <c r="H488" s="69"/>
      <c r="I488" s="70"/>
      <c r="J488" s="70"/>
      <c r="K488" s="34" t="s">
        <v>65</v>
      </c>
      <c r="L488" s="77">
        <v>488</v>
      </c>
      <c r="M488" s="77"/>
      <c r="N488" s="72"/>
      <c r="O488" s="79" t="s">
        <v>503</v>
      </c>
      <c r="P488" s="81">
        <v>43763.14271990741</v>
      </c>
      <c r="Q488" s="79" t="s">
        <v>634</v>
      </c>
      <c r="R488" s="82" t="s">
        <v>696</v>
      </c>
      <c r="S488" s="79" t="s">
        <v>703</v>
      </c>
      <c r="T488" s="79"/>
      <c r="U488" s="79"/>
      <c r="V488" s="82" t="s">
        <v>917</v>
      </c>
      <c r="W488" s="81">
        <v>43763.14271990741</v>
      </c>
      <c r="X488" s="82" t="s">
        <v>1199</v>
      </c>
      <c r="Y488" s="79"/>
      <c r="Z488" s="79"/>
      <c r="AA488" s="85" t="s">
        <v>1506</v>
      </c>
      <c r="AB488" s="85" t="s">
        <v>1505</v>
      </c>
      <c r="AC488" s="79" t="b">
        <v>0</v>
      </c>
      <c r="AD488" s="79">
        <v>0</v>
      </c>
      <c r="AE488" s="85" t="s">
        <v>1622</v>
      </c>
      <c r="AF488" s="79" t="b">
        <v>0</v>
      </c>
      <c r="AG488" s="79" t="s">
        <v>1625</v>
      </c>
      <c r="AH488" s="79"/>
      <c r="AI488" s="85" t="s">
        <v>1603</v>
      </c>
      <c r="AJ488" s="79" t="b">
        <v>0</v>
      </c>
      <c r="AK488" s="79">
        <v>0</v>
      </c>
      <c r="AL488" s="85" t="s">
        <v>1603</v>
      </c>
      <c r="AM488" s="79" t="s">
        <v>1634</v>
      </c>
      <c r="AN488" s="79" t="b">
        <v>1</v>
      </c>
      <c r="AO488" s="85" t="s">
        <v>1505</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5</v>
      </c>
      <c r="BC488" s="78" t="str">
        <f>REPLACE(INDEX(GroupVertices[Group],MATCH(Edges[[#This Row],[Vertex 2]],GroupVertices[Vertex],0)),1,1,"")</f>
        <v>5</v>
      </c>
      <c r="BD488" s="48"/>
      <c r="BE488" s="49"/>
      <c r="BF488" s="48"/>
      <c r="BG488" s="49"/>
      <c r="BH488" s="48"/>
      <c r="BI488" s="49"/>
      <c r="BJ488" s="48"/>
      <c r="BK488" s="49"/>
      <c r="BL488" s="48"/>
    </row>
    <row r="489" spans="1:64" ht="15">
      <c r="A489" s="64" t="s">
        <v>396</v>
      </c>
      <c r="B489" s="64" t="s">
        <v>493</v>
      </c>
      <c r="C489" s="65" t="s">
        <v>4414</v>
      </c>
      <c r="D489" s="66">
        <v>7.666666666666667</v>
      </c>
      <c r="E489" s="67" t="s">
        <v>136</v>
      </c>
      <c r="F489" s="68">
        <v>19.666666666666664</v>
      </c>
      <c r="G489" s="65"/>
      <c r="H489" s="69"/>
      <c r="I489" s="70"/>
      <c r="J489" s="70"/>
      <c r="K489" s="34" t="s">
        <v>65</v>
      </c>
      <c r="L489" s="77">
        <v>489</v>
      </c>
      <c r="M489" s="77"/>
      <c r="N489" s="72"/>
      <c r="O489" s="79" t="s">
        <v>503</v>
      </c>
      <c r="P489" s="81">
        <v>43763.14519675926</v>
      </c>
      <c r="Q489" s="79" t="s">
        <v>635</v>
      </c>
      <c r="R489" s="82" t="s">
        <v>697</v>
      </c>
      <c r="S489" s="79" t="s">
        <v>703</v>
      </c>
      <c r="T489" s="79"/>
      <c r="U489" s="79"/>
      <c r="V489" s="82" t="s">
        <v>917</v>
      </c>
      <c r="W489" s="81">
        <v>43763.14519675926</v>
      </c>
      <c r="X489" s="82" t="s">
        <v>1200</v>
      </c>
      <c r="Y489" s="79"/>
      <c r="Z489" s="79"/>
      <c r="AA489" s="85" t="s">
        <v>1507</v>
      </c>
      <c r="AB489" s="85" t="s">
        <v>1506</v>
      </c>
      <c r="AC489" s="79" t="b">
        <v>0</v>
      </c>
      <c r="AD489" s="79">
        <v>0</v>
      </c>
      <c r="AE489" s="85" t="s">
        <v>1622</v>
      </c>
      <c r="AF489" s="79" t="b">
        <v>0</v>
      </c>
      <c r="AG489" s="79" t="s">
        <v>1625</v>
      </c>
      <c r="AH489" s="79"/>
      <c r="AI489" s="85" t="s">
        <v>1603</v>
      </c>
      <c r="AJ489" s="79" t="b">
        <v>0</v>
      </c>
      <c r="AK489" s="79">
        <v>0</v>
      </c>
      <c r="AL489" s="85" t="s">
        <v>1603</v>
      </c>
      <c r="AM489" s="79" t="s">
        <v>1634</v>
      </c>
      <c r="AN489" s="79" t="b">
        <v>1</v>
      </c>
      <c r="AO489" s="85" t="s">
        <v>1506</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5</v>
      </c>
      <c r="BC489" s="78" t="str">
        <f>REPLACE(INDEX(GroupVertices[Group],MATCH(Edges[[#This Row],[Vertex 2]],GroupVertices[Vertex],0)),1,1,"")</f>
        <v>5</v>
      </c>
      <c r="BD489" s="48"/>
      <c r="BE489" s="49"/>
      <c r="BF489" s="48"/>
      <c r="BG489" s="49"/>
      <c r="BH489" s="48"/>
      <c r="BI489" s="49"/>
      <c r="BJ489" s="48"/>
      <c r="BK489" s="49"/>
      <c r="BL489" s="48"/>
    </row>
    <row r="490" spans="1:64" ht="15">
      <c r="A490" s="64" t="s">
        <v>396</v>
      </c>
      <c r="B490" s="64" t="s">
        <v>494</v>
      </c>
      <c r="C490" s="65" t="s">
        <v>4413</v>
      </c>
      <c r="D490" s="66">
        <v>10</v>
      </c>
      <c r="E490" s="67" t="s">
        <v>136</v>
      </c>
      <c r="F490" s="68">
        <v>12</v>
      </c>
      <c r="G490" s="65"/>
      <c r="H490" s="69"/>
      <c r="I490" s="70"/>
      <c r="J490" s="70"/>
      <c r="K490" s="34" t="s">
        <v>65</v>
      </c>
      <c r="L490" s="77">
        <v>490</v>
      </c>
      <c r="M490" s="77"/>
      <c r="N490" s="72"/>
      <c r="O490" s="79" t="s">
        <v>503</v>
      </c>
      <c r="P490" s="81">
        <v>43763.05300925926</v>
      </c>
      <c r="Q490" s="79" t="s">
        <v>636</v>
      </c>
      <c r="R490" s="82" t="s">
        <v>698</v>
      </c>
      <c r="S490" s="79" t="s">
        <v>703</v>
      </c>
      <c r="T490" s="79"/>
      <c r="U490" s="79"/>
      <c r="V490" s="82" t="s">
        <v>917</v>
      </c>
      <c r="W490" s="81">
        <v>43763.05300925926</v>
      </c>
      <c r="X490" s="82" t="s">
        <v>1201</v>
      </c>
      <c r="Y490" s="79"/>
      <c r="Z490" s="79"/>
      <c r="AA490" s="85" t="s">
        <v>1508</v>
      </c>
      <c r="AB490" s="85" t="s">
        <v>1597</v>
      </c>
      <c r="AC490" s="79" t="b">
        <v>0</v>
      </c>
      <c r="AD490" s="79">
        <v>0</v>
      </c>
      <c r="AE490" s="85" t="s">
        <v>1623</v>
      </c>
      <c r="AF490" s="79" t="b">
        <v>0</v>
      </c>
      <c r="AG490" s="79" t="s">
        <v>1625</v>
      </c>
      <c r="AH490" s="79"/>
      <c r="AI490" s="85" t="s">
        <v>1603</v>
      </c>
      <c r="AJ490" s="79" t="b">
        <v>0</v>
      </c>
      <c r="AK490" s="79">
        <v>0</v>
      </c>
      <c r="AL490" s="85" t="s">
        <v>1603</v>
      </c>
      <c r="AM490" s="79" t="s">
        <v>1634</v>
      </c>
      <c r="AN490" s="79" t="b">
        <v>1</v>
      </c>
      <c r="AO490" s="85" t="s">
        <v>1597</v>
      </c>
      <c r="AP490" s="79" t="s">
        <v>176</v>
      </c>
      <c r="AQ490" s="79">
        <v>0</v>
      </c>
      <c r="AR490" s="79">
        <v>0</v>
      </c>
      <c r="AS490" s="79"/>
      <c r="AT490" s="79"/>
      <c r="AU490" s="79"/>
      <c r="AV490" s="79"/>
      <c r="AW490" s="79"/>
      <c r="AX490" s="79"/>
      <c r="AY490" s="79"/>
      <c r="AZ490" s="79"/>
      <c r="BA490">
        <v>4</v>
      </c>
      <c r="BB490" s="78" t="str">
        <f>REPLACE(INDEX(GroupVertices[Group],MATCH(Edges[[#This Row],[Vertex 1]],GroupVertices[Vertex],0)),1,1,"")</f>
        <v>5</v>
      </c>
      <c r="BC490" s="78" t="str">
        <f>REPLACE(INDEX(GroupVertices[Group],MATCH(Edges[[#This Row],[Vertex 2]],GroupVertices[Vertex],0)),1,1,"")</f>
        <v>5</v>
      </c>
      <c r="BD490" s="48"/>
      <c r="BE490" s="49"/>
      <c r="BF490" s="48"/>
      <c r="BG490" s="49"/>
      <c r="BH490" s="48"/>
      <c r="BI490" s="49"/>
      <c r="BJ490" s="48"/>
      <c r="BK490" s="49"/>
      <c r="BL490" s="48"/>
    </row>
    <row r="491" spans="1:64" ht="15">
      <c r="A491" s="64" t="s">
        <v>396</v>
      </c>
      <c r="B491" s="64" t="s">
        <v>494</v>
      </c>
      <c r="C491" s="65" t="s">
        <v>4413</v>
      </c>
      <c r="D491" s="66">
        <v>10</v>
      </c>
      <c r="E491" s="67" t="s">
        <v>136</v>
      </c>
      <c r="F491" s="68">
        <v>12</v>
      </c>
      <c r="G491" s="65"/>
      <c r="H491" s="69"/>
      <c r="I491" s="70"/>
      <c r="J491" s="70"/>
      <c r="K491" s="34" t="s">
        <v>65</v>
      </c>
      <c r="L491" s="77">
        <v>491</v>
      </c>
      <c r="M491" s="77"/>
      <c r="N491" s="72"/>
      <c r="O491" s="79" t="s">
        <v>503</v>
      </c>
      <c r="P491" s="81">
        <v>43763.101539351854</v>
      </c>
      <c r="Q491" s="79" t="s">
        <v>633</v>
      </c>
      <c r="R491" s="82" t="s">
        <v>695</v>
      </c>
      <c r="S491" s="79" t="s">
        <v>703</v>
      </c>
      <c r="T491" s="79"/>
      <c r="U491" s="79"/>
      <c r="V491" s="82" t="s">
        <v>917</v>
      </c>
      <c r="W491" s="81">
        <v>43763.101539351854</v>
      </c>
      <c r="X491" s="82" t="s">
        <v>1198</v>
      </c>
      <c r="Y491" s="79"/>
      <c r="Z491" s="79"/>
      <c r="AA491" s="85" t="s">
        <v>1505</v>
      </c>
      <c r="AB491" s="85" t="s">
        <v>1508</v>
      </c>
      <c r="AC491" s="79" t="b">
        <v>0</v>
      </c>
      <c r="AD491" s="79">
        <v>0</v>
      </c>
      <c r="AE491" s="85" t="s">
        <v>1622</v>
      </c>
      <c r="AF491" s="79" t="b">
        <v>0</v>
      </c>
      <c r="AG491" s="79" t="s">
        <v>1625</v>
      </c>
      <c r="AH491" s="79"/>
      <c r="AI491" s="85" t="s">
        <v>1603</v>
      </c>
      <c r="AJ491" s="79" t="b">
        <v>0</v>
      </c>
      <c r="AK491" s="79">
        <v>0</v>
      </c>
      <c r="AL491" s="85" t="s">
        <v>1603</v>
      </c>
      <c r="AM491" s="79" t="s">
        <v>1634</v>
      </c>
      <c r="AN491" s="79" t="b">
        <v>1</v>
      </c>
      <c r="AO491" s="85" t="s">
        <v>1508</v>
      </c>
      <c r="AP491" s="79" t="s">
        <v>176</v>
      </c>
      <c r="AQ491" s="79">
        <v>0</v>
      </c>
      <c r="AR491" s="79">
        <v>0</v>
      </c>
      <c r="AS491" s="79"/>
      <c r="AT491" s="79"/>
      <c r="AU491" s="79"/>
      <c r="AV491" s="79"/>
      <c r="AW491" s="79"/>
      <c r="AX491" s="79"/>
      <c r="AY491" s="79"/>
      <c r="AZ491" s="79"/>
      <c r="BA491">
        <v>4</v>
      </c>
      <c r="BB491" s="78" t="str">
        <f>REPLACE(INDEX(GroupVertices[Group],MATCH(Edges[[#This Row],[Vertex 1]],GroupVertices[Vertex],0)),1,1,"")</f>
        <v>5</v>
      </c>
      <c r="BC491" s="78" t="str">
        <f>REPLACE(INDEX(GroupVertices[Group],MATCH(Edges[[#This Row],[Vertex 2]],GroupVertices[Vertex],0)),1,1,"")</f>
        <v>5</v>
      </c>
      <c r="BD491" s="48"/>
      <c r="BE491" s="49"/>
      <c r="BF491" s="48"/>
      <c r="BG491" s="49"/>
      <c r="BH491" s="48"/>
      <c r="BI491" s="49"/>
      <c r="BJ491" s="48"/>
      <c r="BK491" s="49"/>
      <c r="BL491" s="48"/>
    </row>
    <row r="492" spans="1:64" ht="15">
      <c r="A492" s="64" t="s">
        <v>396</v>
      </c>
      <c r="B492" s="64" t="s">
        <v>494</v>
      </c>
      <c r="C492" s="65" t="s">
        <v>4413</v>
      </c>
      <c r="D492" s="66">
        <v>10</v>
      </c>
      <c r="E492" s="67" t="s">
        <v>136</v>
      </c>
      <c r="F492" s="68">
        <v>12</v>
      </c>
      <c r="G492" s="65"/>
      <c r="H492" s="69"/>
      <c r="I492" s="70"/>
      <c r="J492" s="70"/>
      <c r="K492" s="34" t="s">
        <v>65</v>
      </c>
      <c r="L492" s="77">
        <v>492</v>
      </c>
      <c r="M492" s="77"/>
      <c r="N492" s="72"/>
      <c r="O492" s="79" t="s">
        <v>503</v>
      </c>
      <c r="P492" s="81">
        <v>43763.14271990741</v>
      </c>
      <c r="Q492" s="79" t="s">
        <v>634</v>
      </c>
      <c r="R492" s="82" t="s">
        <v>696</v>
      </c>
      <c r="S492" s="79" t="s">
        <v>703</v>
      </c>
      <c r="T492" s="79"/>
      <c r="U492" s="79"/>
      <c r="V492" s="82" t="s">
        <v>917</v>
      </c>
      <c r="W492" s="81">
        <v>43763.14271990741</v>
      </c>
      <c r="X492" s="82" t="s">
        <v>1199</v>
      </c>
      <c r="Y492" s="79"/>
      <c r="Z492" s="79"/>
      <c r="AA492" s="85" t="s">
        <v>1506</v>
      </c>
      <c r="AB492" s="85" t="s">
        <v>1505</v>
      </c>
      <c r="AC492" s="79" t="b">
        <v>0</v>
      </c>
      <c r="AD492" s="79">
        <v>0</v>
      </c>
      <c r="AE492" s="85" t="s">
        <v>1622</v>
      </c>
      <c r="AF492" s="79" t="b">
        <v>0</v>
      </c>
      <c r="AG492" s="79" t="s">
        <v>1625</v>
      </c>
      <c r="AH492" s="79"/>
      <c r="AI492" s="85" t="s">
        <v>1603</v>
      </c>
      <c r="AJ492" s="79" t="b">
        <v>0</v>
      </c>
      <c r="AK492" s="79">
        <v>0</v>
      </c>
      <c r="AL492" s="85" t="s">
        <v>1603</v>
      </c>
      <c r="AM492" s="79" t="s">
        <v>1634</v>
      </c>
      <c r="AN492" s="79" t="b">
        <v>1</v>
      </c>
      <c r="AO492" s="85" t="s">
        <v>1505</v>
      </c>
      <c r="AP492" s="79" t="s">
        <v>176</v>
      </c>
      <c r="AQ492" s="79">
        <v>0</v>
      </c>
      <c r="AR492" s="79">
        <v>0</v>
      </c>
      <c r="AS492" s="79"/>
      <c r="AT492" s="79"/>
      <c r="AU492" s="79"/>
      <c r="AV492" s="79"/>
      <c r="AW492" s="79"/>
      <c r="AX492" s="79"/>
      <c r="AY492" s="79"/>
      <c r="AZ492" s="79"/>
      <c r="BA492">
        <v>4</v>
      </c>
      <c r="BB492" s="78" t="str">
        <f>REPLACE(INDEX(GroupVertices[Group],MATCH(Edges[[#This Row],[Vertex 1]],GroupVertices[Vertex],0)),1,1,"")</f>
        <v>5</v>
      </c>
      <c r="BC492" s="78" t="str">
        <f>REPLACE(INDEX(GroupVertices[Group],MATCH(Edges[[#This Row],[Vertex 2]],GroupVertices[Vertex],0)),1,1,"")</f>
        <v>5</v>
      </c>
      <c r="BD492" s="48"/>
      <c r="BE492" s="49"/>
      <c r="BF492" s="48"/>
      <c r="BG492" s="49"/>
      <c r="BH492" s="48"/>
      <c r="BI492" s="49"/>
      <c r="BJ492" s="48"/>
      <c r="BK492" s="49"/>
      <c r="BL492" s="48"/>
    </row>
    <row r="493" spans="1:64" ht="15">
      <c r="A493" s="64" t="s">
        <v>396</v>
      </c>
      <c r="B493" s="64" t="s">
        <v>494</v>
      </c>
      <c r="C493" s="65" t="s">
        <v>4413</v>
      </c>
      <c r="D493" s="66">
        <v>10</v>
      </c>
      <c r="E493" s="67" t="s">
        <v>136</v>
      </c>
      <c r="F493" s="68">
        <v>12</v>
      </c>
      <c r="G493" s="65"/>
      <c r="H493" s="69"/>
      <c r="I493" s="70"/>
      <c r="J493" s="70"/>
      <c r="K493" s="34" t="s">
        <v>65</v>
      </c>
      <c r="L493" s="77">
        <v>493</v>
      </c>
      <c r="M493" s="77"/>
      <c r="N493" s="72"/>
      <c r="O493" s="79" t="s">
        <v>503</v>
      </c>
      <c r="P493" s="81">
        <v>43763.14519675926</v>
      </c>
      <c r="Q493" s="79" t="s">
        <v>635</v>
      </c>
      <c r="R493" s="82" t="s">
        <v>697</v>
      </c>
      <c r="S493" s="79" t="s">
        <v>703</v>
      </c>
      <c r="T493" s="79"/>
      <c r="U493" s="79"/>
      <c r="V493" s="82" t="s">
        <v>917</v>
      </c>
      <c r="W493" s="81">
        <v>43763.14519675926</v>
      </c>
      <c r="X493" s="82" t="s">
        <v>1200</v>
      </c>
      <c r="Y493" s="79"/>
      <c r="Z493" s="79"/>
      <c r="AA493" s="85" t="s">
        <v>1507</v>
      </c>
      <c r="AB493" s="85" t="s">
        <v>1506</v>
      </c>
      <c r="AC493" s="79" t="b">
        <v>0</v>
      </c>
      <c r="AD493" s="79">
        <v>0</v>
      </c>
      <c r="AE493" s="85" t="s">
        <v>1622</v>
      </c>
      <c r="AF493" s="79" t="b">
        <v>0</v>
      </c>
      <c r="AG493" s="79" t="s">
        <v>1625</v>
      </c>
      <c r="AH493" s="79"/>
      <c r="AI493" s="85" t="s">
        <v>1603</v>
      </c>
      <c r="AJ493" s="79" t="b">
        <v>0</v>
      </c>
      <c r="AK493" s="79">
        <v>0</v>
      </c>
      <c r="AL493" s="85" t="s">
        <v>1603</v>
      </c>
      <c r="AM493" s="79" t="s">
        <v>1634</v>
      </c>
      <c r="AN493" s="79" t="b">
        <v>1</v>
      </c>
      <c r="AO493" s="85" t="s">
        <v>1506</v>
      </c>
      <c r="AP493" s="79" t="s">
        <v>176</v>
      </c>
      <c r="AQ493" s="79">
        <v>0</v>
      </c>
      <c r="AR493" s="79">
        <v>0</v>
      </c>
      <c r="AS493" s="79"/>
      <c r="AT493" s="79"/>
      <c r="AU493" s="79"/>
      <c r="AV493" s="79"/>
      <c r="AW493" s="79"/>
      <c r="AX493" s="79"/>
      <c r="AY493" s="79"/>
      <c r="AZ493" s="79"/>
      <c r="BA493">
        <v>4</v>
      </c>
      <c r="BB493" s="78" t="str">
        <f>REPLACE(INDEX(GroupVertices[Group],MATCH(Edges[[#This Row],[Vertex 1]],GroupVertices[Vertex],0)),1,1,"")</f>
        <v>5</v>
      </c>
      <c r="BC493" s="78" t="str">
        <f>REPLACE(INDEX(GroupVertices[Group],MATCH(Edges[[#This Row],[Vertex 2]],GroupVertices[Vertex],0)),1,1,"")</f>
        <v>5</v>
      </c>
      <c r="BD493" s="48"/>
      <c r="BE493" s="49"/>
      <c r="BF493" s="48"/>
      <c r="BG493" s="49"/>
      <c r="BH493" s="48"/>
      <c r="BI493" s="49"/>
      <c r="BJ493" s="48"/>
      <c r="BK493" s="49"/>
      <c r="BL493" s="48"/>
    </row>
    <row r="494" spans="1:64" ht="15">
      <c r="A494" s="64" t="s">
        <v>396</v>
      </c>
      <c r="B494" s="64" t="s">
        <v>495</v>
      </c>
      <c r="C494" s="65" t="s">
        <v>4413</v>
      </c>
      <c r="D494" s="66">
        <v>10</v>
      </c>
      <c r="E494" s="67" t="s">
        <v>136</v>
      </c>
      <c r="F494" s="68">
        <v>12</v>
      </c>
      <c r="G494" s="65"/>
      <c r="H494" s="69"/>
      <c r="I494" s="70"/>
      <c r="J494" s="70"/>
      <c r="K494" s="34" t="s">
        <v>65</v>
      </c>
      <c r="L494" s="77">
        <v>494</v>
      </c>
      <c r="M494" s="77"/>
      <c r="N494" s="72"/>
      <c r="O494" s="79" t="s">
        <v>503</v>
      </c>
      <c r="P494" s="81">
        <v>43763.05300925926</v>
      </c>
      <c r="Q494" s="79" t="s">
        <v>636</v>
      </c>
      <c r="R494" s="82" t="s">
        <v>698</v>
      </c>
      <c r="S494" s="79" t="s">
        <v>703</v>
      </c>
      <c r="T494" s="79"/>
      <c r="U494" s="79"/>
      <c r="V494" s="82" t="s">
        <v>917</v>
      </c>
      <c r="W494" s="81">
        <v>43763.05300925926</v>
      </c>
      <c r="X494" s="82" t="s">
        <v>1201</v>
      </c>
      <c r="Y494" s="79"/>
      <c r="Z494" s="79"/>
      <c r="AA494" s="85" t="s">
        <v>1508</v>
      </c>
      <c r="AB494" s="85" t="s">
        <v>1597</v>
      </c>
      <c r="AC494" s="79" t="b">
        <v>0</v>
      </c>
      <c r="AD494" s="79">
        <v>0</v>
      </c>
      <c r="AE494" s="85" t="s">
        <v>1623</v>
      </c>
      <c r="AF494" s="79" t="b">
        <v>0</v>
      </c>
      <c r="AG494" s="79" t="s">
        <v>1625</v>
      </c>
      <c r="AH494" s="79"/>
      <c r="AI494" s="85" t="s">
        <v>1603</v>
      </c>
      <c r="AJ494" s="79" t="b">
        <v>0</v>
      </c>
      <c r="AK494" s="79">
        <v>0</v>
      </c>
      <c r="AL494" s="85" t="s">
        <v>1603</v>
      </c>
      <c r="AM494" s="79" t="s">
        <v>1634</v>
      </c>
      <c r="AN494" s="79" t="b">
        <v>1</v>
      </c>
      <c r="AO494" s="85" t="s">
        <v>1597</v>
      </c>
      <c r="AP494" s="79" t="s">
        <v>176</v>
      </c>
      <c r="AQ494" s="79">
        <v>0</v>
      </c>
      <c r="AR494" s="79">
        <v>0</v>
      </c>
      <c r="AS494" s="79"/>
      <c r="AT494" s="79"/>
      <c r="AU494" s="79"/>
      <c r="AV494" s="79"/>
      <c r="AW494" s="79"/>
      <c r="AX494" s="79"/>
      <c r="AY494" s="79"/>
      <c r="AZ494" s="79"/>
      <c r="BA494">
        <v>4</v>
      </c>
      <c r="BB494" s="78" t="str">
        <f>REPLACE(INDEX(GroupVertices[Group],MATCH(Edges[[#This Row],[Vertex 1]],GroupVertices[Vertex],0)),1,1,"")</f>
        <v>5</v>
      </c>
      <c r="BC494" s="78" t="str">
        <f>REPLACE(INDEX(GroupVertices[Group],MATCH(Edges[[#This Row],[Vertex 2]],GroupVertices[Vertex],0)),1,1,"")</f>
        <v>5</v>
      </c>
      <c r="BD494" s="48"/>
      <c r="BE494" s="49"/>
      <c r="BF494" s="48"/>
      <c r="BG494" s="49"/>
      <c r="BH494" s="48"/>
      <c r="BI494" s="49"/>
      <c r="BJ494" s="48"/>
      <c r="BK494" s="49"/>
      <c r="BL494" s="48"/>
    </row>
    <row r="495" spans="1:64" ht="15">
      <c r="A495" s="64" t="s">
        <v>396</v>
      </c>
      <c r="B495" s="64" t="s">
        <v>495</v>
      </c>
      <c r="C495" s="65" t="s">
        <v>4413</v>
      </c>
      <c r="D495" s="66">
        <v>10</v>
      </c>
      <c r="E495" s="67" t="s">
        <v>136</v>
      </c>
      <c r="F495" s="68">
        <v>12</v>
      </c>
      <c r="G495" s="65"/>
      <c r="H495" s="69"/>
      <c r="I495" s="70"/>
      <c r="J495" s="70"/>
      <c r="K495" s="34" t="s">
        <v>65</v>
      </c>
      <c r="L495" s="77">
        <v>495</v>
      </c>
      <c r="M495" s="77"/>
      <c r="N495" s="72"/>
      <c r="O495" s="79" t="s">
        <v>503</v>
      </c>
      <c r="P495" s="81">
        <v>43763.101539351854</v>
      </c>
      <c r="Q495" s="79" t="s">
        <v>633</v>
      </c>
      <c r="R495" s="82" t="s">
        <v>695</v>
      </c>
      <c r="S495" s="79" t="s">
        <v>703</v>
      </c>
      <c r="T495" s="79"/>
      <c r="U495" s="79"/>
      <c r="V495" s="82" t="s">
        <v>917</v>
      </c>
      <c r="W495" s="81">
        <v>43763.101539351854</v>
      </c>
      <c r="X495" s="82" t="s">
        <v>1198</v>
      </c>
      <c r="Y495" s="79"/>
      <c r="Z495" s="79"/>
      <c r="AA495" s="85" t="s">
        <v>1505</v>
      </c>
      <c r="AB495" s="85" t="s">
        <v>1508</v>
      </c>
      <c r="AC495" s="79" t="b">
        <v>0</v>
      </c>
      <c r="AD495" s="79">
        <v>0</v>
      </c>
      <c r="AE495" s="85" t="s">
        <v>1622</v>
      </c>
      <c r="AF495" s="79" t="b">
        <v>0</v>
      </c>
      <c r="AG495" s="79" t="s">
        <v>1625</v>
      </c>
      <c r="AH495" s="79"/>
      <c r="AI495" s="85" t="s">
        <v>1603</v>
      </c>
      <c r="AJ495" s="79" t="b">
        <v>0</v>
      </c>
      <c r="AK495" s="79">
        <v>0</v>
      </c>
      <c r="AL495" s="85" t="s">
        <v>1603</v>
      </c>
      <c r="AM495" s="79" t="s">
        <v>1634</v>
      </c>
      <c r="AN495" s="79" t="b">
        <v>1</v>
      </c>
      <c r="AO495" s="85" t="s">
        <v>1508</v>
      </c>
      <c r="AP495" s="79" t="s">
        <v>176</v>
      </c>
      <c r="AQ495" s="79">
        <v>0</v>
      </c>
      <c r="AR495" s="79">
        <v>0</v>
      </c>
      <c r="AS495" s="79"/>
      <c r="AT495" s="79"/>
      <c r="AU495" s="79"/>
      <c r="AV495" s="79"/>
      <c r="AW495" s="79"/>
      <c r="AX495" s="79"/>
      <c r="AY495" s="79"/>
      <c r="AZ495" s="79"/>
      <c r="BA495">
        <v>4</v>
      </c>
      <c r="BB495" s="78" t="str">
        <f>REPLACE(INDEX(GroupVertices[Group],MATCH(Edges[[#This Row],[Vertex 1]],GroupVertices[Vertex],0)),1,1,"")</f>
        <v>5</v>
      </c>
      <c r="BC495" s="78" t="str">
        <f>REPLACE(INDEX(GroupVertices[Group],MATCH(Edges[[#This Row],[Vertex 2]],GroupVertices[Vertex],0)),1,1,"")</f>
        <v>5</v>
      </c>
      <c r="BD495" s="48"/>
      <c r="BE495" s="49"/>
      <c r="BF495" s="48"/>
      <c r="BG495" s="49"/>
      <c r="BH495" s="48"/>
      <c r="BI495" s="49"/>
      <c r="BJ495" s="48"/>
      <c r="BK495" s="49"/>
      <c r="BL495" s="48"/>
    </row>
    <row r="496" spans="1:64" ht="15">
      <c r="A496" s="64" t="s">
        <v>396</v>
      </c>
      <c r="B496" s="64" t="s">
        <v>495</v>
      </c>
      <c r="C496" s="65" t="s">
        <v>4413</v>
      </c>
      <c r="D496" s="66">
        <v>10</v>
      </c>
      <c r="E496" s="67" t="s">
        <v>136</v>
      </c>
      <c r="F496" s="68">
        <v>12</v>
      </c>
      <c r="G496" s="65"/>
      <c r="H496" s="69"/>
      <c r="I496" s="70"/>
      <c r="J496" s="70"/>
      <c r="K496" s="34" t="s">
        <v>65</v>
      </c>
      <c r="L496" s="77">
        <v>496</v>
      </c>
      <c r="M496" s="77"/>
      <c r="N496" s="72"/>
      <c r="O496" s="79" t="s">
        <v>503</v>
      </c>
      <c r="P496" s="81">
        <v>43763.14271990741</v>
      </c>
      <c r="Q496" s="79" t="s">
        <v>634</v>
      </c>
      <c r="R496" s="82" t="s">
        <v>696</v>
      </c>
      <c r="S496" s="79" t="s">
        <v>703</v>
      </c>
      <c r="T496" s="79"/>
      <c r="U496" s="79"/>
      <c r="V496" s="82" t="s">
        <v>917</v>
      </c>
      <c r="W496" s="81">
        <v>43763.14271990741</v>
      </c>
      <c r="X496" s="82" t="s">
        <v>1199</v>
      </c>
      <c r="Y496" s="79"/>
      <c r="Z496" s="79"/>
      <c r="AA496" s="85" t="s">
        <v>1506</v>
      </c>
      <c r="AB496" s="85" t="s">
        <v>1505</v>
      </c>
      <c r="AC496" s="79" t="b">
        <v>0</v>
      </c>
      <c r="AD496" s="79">
        <v>0</v>
      </c>
      <c r="AE496" s="85" t="s">
        <v>1622</v>
      </c>
      <c r="AF496" s="79" t="b">
        <v>0</v>
      </c>
      <c r="AG496" s="79" t="s">
        <v>1625</v>
      </c>
      <c r="AH496" s="79"/>
      <c r="AI496" s="85" t="s">
        <v>1603</v>
      </c>
      <c r="AJ496" s="79" t="b">
        <v>0</v>
      </c>
      <c r="AK496" s="79">
        <v>0</v>
      </c>
      <c r="AL496" s="85" t="s">
        <v>1603</v>
      </c>
      <c r="AM496" s="79" t="s">
        <v>1634</v>
      </c>
      <c r="AN496" s="79" t="b">
        <v>1</v>
      </c>
      <c r="AO496" s="85" t="s">
        <v>1505</v>
      </c>
      <c r="AP496" s="79" t="s">
        <v>176</v>
      </c>
      <c r="AQ496" s="79">
        <v>0</v>
      </c>
      <c r="AR496" s="79">
        <v>0</v>
      </c>
      <c r="AS496" s="79"/>
      <c r="AT496" s="79"/>
      <c r="AU496" s="79"/>
      <c r="AV496" s="79"/>
      <c r="AW496" s="79"/>
      <c r="AX496" s="79"/>
      <c r="AY496" s="79"/>
      <c r="AZ496" s="79"/>
      <c r="BA496">
        <v>4</v>
      </c>
      <c r="BB496" s="78" t="str">
        <f>REPLACE(INDEX(GroupVertices[Group],MATCH(Edges[[#This Row],[Vertex 1]],GroupVertices[Vertex],0)),1,1,"")</f>
        <v>5</v>
      </c>
      <c r="BC496" s="78" t="str">
        <f>REPLACE(INDEX(GroupVertices[Group],MATCH(Edges[[#This Row],[Vertex 2]],GroupVertices[Vertex],0)),1,1,"")</f>
        <v>5</v>
      </c>
      <c r="BD496" s="48"/>
      <c r="BE496" s="49"/>
      <c r="BF496" s="48"/>
      <c r="BG496" s="49"/>
      <c r="BH496" s="48"/>
      <c r="BI496" s="49"/>
      <c r="BJ496" s="48"/>
      <c r="BK496" s="49"/>
      <c r="BL496" s="48"/>
    </row>
    <row r="497" spans="1:64" ht="15">
      <c r="A497" s="64" t="s">
        <v>396</v>
      </c>
      <c r="B497" s="64" t="s">
        <v>495</v>
      </c>
      <c r="C497" s="65" t="s">
        <v>4413</v>
      </c>
      <c r="D497" s="66">
        <v>10</v>
      </c>
      <c r="E497" s="67" t="s">
        <v>136</v>
      </c>
      <c r="F497" s="68">
        <v>12</v>
      </c>
      <c r="G497" s="65"/>
      <c r="H497" s="69"/>
      <c r="I497" s="70"/>
      <c r="J497" s="70"/>
      <c r="K497" s="34" t="s">
        <v>65</v>
      </c>
      <c r="L497" s="77">
        <v>497</v>
      </c>
      <c r="M497" s="77"/>
      <c r="N497" s="72"/>
      <c r="O497" s="79" t="s">
        <v>503</v>
      </c>
      <c r="P497" s="81">
        <v>43763.14519675926</v>
      </c>
      <c r="Q497" s="79" t="s">
        <v>635</v>
      </c>
      <c r="R497" s="82" t="s">
        <v>697</v>
      </c>
      <c r="S497" s="79" t="s">
        <v>703</v>
      </c>
      <c r="T497" s="79"/>
      <c r="U497" s="79"/>
      <c r="V497" s="82" t="s">
        <v>917</v>
      </c>
      <c r="W497" s="81">
        <v>43763.14519675926</v>
      </c>
      <c r="X497" s="82" t="s">
        <v>1200</v>
      </c>
      <c r="Y497" s="79"/>
      <c r="Z497" s="79"/>
      <c r="AA497" s="85" t="s">
        <v>1507</v>
      </c>
      <c r="AB497" s="85" t="s">
        <v>1506</v>
      </c>
      <c r="AC497" s="79" t="b">
        <v>0</v>
      </c>
      <c r="AD497" s="79">
        <v>0</v>
      </c>
      <c r="AE497" s="85" t="s">
        <v>1622</v>
      </c>
      <c r="AF497" s="79" t="b">
        <v>0</v>
      </c>
      <c r="AG497" s="79" t="s">
        <v>1625</v>
      </c>
      <c r="AH497" s="79"/>
      <c r="AI497" s="85" t="s">
        <v>1603</v>
      </c>
      <c r="AJ497" s="79" t="b">
        <v>0</v>
      </c>
      <c r="AK497" s="79">
        <v>0</v>
      </c>
      <c r="AL497" s="85" t="s">
        <v>1603</v>
      </c>
      <c r="AM497" s="79" t="s">
        <v>1634</v>
      </c>
      <c r="AN497" s="79" t="b">
        <v>1</v>
      </c>
      <c r="AO497" s="85" t="s">
        <v>1506</v>
      </c>
      <c r="AP497" s="79" t="s">
        <v>176</v>
      </c>
      <c r="AQ497" s="79">
        <v>0</v>
      </c>
      <c r="AR497" s="79">
        <v>0</v>
      </c>
      <c r="AS497" s="79"/>
      <c r="AT497" s="79"/>
      <c r="AU497" s="79"/>
      <c r="AV497" s="79"/>
      <c r="AW497" s="79"/>
      <c r="AX497" s="79"/>
      <c r="AY497" s="79"/>
      <c r="AZ497" s="79"/>
      <c r="BA497">
        <v>4</v>
      </c>
      <c r="BB497" s="78" t="str">
        <f>REPLACE(INDEX(GroupVertices[Group],MATCH(Edges[[#This Row],[Vertex 1]],GroupVertices[Vertex],0)),1,1,"")</f>
        <v>5</v>
      </c>
      <c r="BC497" s="78" t="str">
        <f>REPLACE(INDEX(GroupVertices[Group],MATCH(Edges[[#This Row],[Vertex 2]],GroupVertices[Vertex],0)),1,1,"")</f>
        <v>5</v>
      </c>
      <c r="BD497" s="48"/>
      <c r="BE497" s="49"/>
      <c r="BF497" s="48"/>
      <c r="BG497" s="49"/>
      <c r="BH497" s="48"/>
      <c r="BI497" s="49"/>
      <c r="BJ497" s="48"/>
      <c r="BK497" s="49"/>
      <c r="BL497" s="48"/>
    </row>
    <row r="498" spans="1:64" ht="15">
      <c r="A498" s="64" t="s">
        <v>396</v>
      </c>
      <c r="B498" s="64" t="s">
        <v>496</v>
      </c>
      <c r="C498" s="65" t="s">
        <v>4413</v>
      </c>
      <c r="D498" s="66">
        <v>10</v>
      </c>
      <c r="E498" s="67" t="s">
        <v>136</v>
      </c>
      <c r="F498" s="68">
        <v>12</v>
      </c>
      <c r="G498" s="65"/>
      <c r="H498" s="69"/>
      <c r="I498" s="70"/>
      <c r="J498" s="70"/>
      <c r="K498" s="34" t="s">
        <v>65</v>
      </c>
      <c r="L498" s="77">
        <v>498</v>
      </c>
      <c r="M498" s="77"/>
      <c r="N498" s="72"/>
      <c r="O498" s="79" t="s">
        <v>503</v>
      </c>
      <c r="P498" s="81">
        <v>43763.05300925926</v>
      </c>
      <c r="Q498" s="79" t="s">
        <v>636</v>
      </c>
      <c r="R498" s="82" t="s">
        <v>698</v>
      </c>
      <c r="S498" s="79" t="s">
        <v>703</v>
      </c>
      <c r="T498" s="79"/>
      <c r="U498" s="79"/>
      <c r="V498" s="82" t="s">
        <v>917</v>
      </c>
      <c r="W498" s="81">
        <v>43763.05300925926</v>
      </c>
      <c r="X498" s="82" t="s">
        <v>1201</v>
      </c>
      <c r="Y498" s="79"/>
      <c r="Z498" s="79"/>
      <c r="AA498" s="85" t="s">
        <v>1508</v>
      </c>
      <c r="AB498" s="85" t="s">
        <v>1597</v>
      </c>
      <c r="AC498" s="79" t="b">
        <v>0</v>
      </c>
      <c r="AD498" s="79">
        <v>0</v>
      </c>
      <c r="AE498" s="85" t="s">
        <v>1623</v>
      </c>
      <c r="AF498" s="79" t="b">
        <v>0</v>
      </c>
      <c r="AG498" s="79" t="s">
        <v>1625</v>
      </c>
      <c r="AH498" s="79"/>
      <c r="AI498" s="85" t="s">
        <v>1603</v>
      </c>
      <c r="AJ498" s="79" t="b">
        <v>0</v>
      </c>
      <c r="AK498" s="79">
        <v>0</v>
      </c>
      <c r="AL498" s="85" t="s">
        <v>1603</v>
      </c>
      <c r="AM498" s="79" t="s">
        <v>1634</v>
      </c>
      <c r="AN498" s="79" t="b">
        <v>1</v>
      </c>
      <c r="AO498" s="85" t="s">
        <v>1597</v>
      </c>
      <c r="AP498" s="79" t="s">
        <v>176</v>
      </c>
      <c r="AQ498" s="79">
        <v>0</v>
      </c>
      <c r="AR498" s="79">
        <v>0</v>
      </c>
      <c r="AS498" s="79"/>
      <c r="AT498" s="79"/>
      <c r="AU498" s="79"/>
      <c r="AV498" s="79"/>
      <c r="AW498" s="79"/>
      <c r="AX498" s="79"/>
      <c r="AY498" s="79"/>
      <c r="AZ498" s="79"/>
      <c r="BA498">
        <v>4</v>
      </c>
      <c r="BB498" s="78" t="str">
        <f>REPLACE(INDEX(GroupVertices[Group],MATCH(Edges[[#This Row],[Vertex 1]],GroupVertices[Vertex],0)),1,1,"")</f>
        <v>5</v>
      </c>
      <c r="BC498" s="78" t="str">
        <f>REPLACE(INDEX(GroupVertices[Group],MATCH(Edges[[#This Row],[Vertex 2]],GroupVertices[Vertex],0)),1,1,"")</f>
        <v>5</v>
      </c>
      <c r="BD498" s="48"/>
      <c r="BE498" s="49"/>
      <c r="BF498" s="48"/>
      <c r="BG498" s="49"/>
      <c r="BH498" s="48"/>
      <c r="BI498" s="49"/>
      <c r="BJ498" s="48"/>
      <c r="BK498" s="49"/>
      <c r="BL498" s="48"/>
    </row>
    <row r="499" spans="1:64" ht="15">
      <c r="A499" s="64" t="s">
        <v>396</v>
      </c>
      <c r="B499" s="64" t="s">
        <v>496</v>
      </c>
      <c r="C499" s="65" t="s">
        <v>4413</v>
      </c>
      <c r="D499" s="66">
        <v>10</v>
      </c>
      <c r="E499" s="67" t="s">
        <v>136</v>
      </c>
      <c r="F499" s="68">
        <v>12</v>
      </c>
      <c r="G499" s="65"/>
      <c r="H499" s="69"/>
      <c r="I499" s="70"/>
      <c r="J499" s="70"/>
      <c r="K499" s="34" t="s">
        <v>65</v>
      </c>
      <c r="L499" s="77">
        <v>499</v>
      </c>
      <c r="M499" s="77"/>
      <c r="N499" s="72"/>
      <c r="O499" s="79" t="s">
        <v>503</v>
      </c>
      <c r="P499" s="81">
        <v>43763.101539351854</v>
      </c>
      <c r="Q499" s="79" t="s">
        <v>633</v>
      </c>
      <c r="R499" s="82" t="s">
        <v>695</v>
      </c>
      <c r="S499" s="79" t="s">
        <v>703</v>
      </c>
      <c r="T499" s="79"/>
      <c r="U499" s="79"/>
      <c r="V499" s="82" t="s">
        <v>917</v>
      </c>
      <c r="W499" s="81">
        <v>43763.101539351854</v>
      </c>
      <c r="X499" s="82" t="s">
        <v>1198</v>
      </c>
      <c r="Y499" s="79"/>
      <c r="Z499" s="79"/>
      <c r="AA499" s="85" t="s">
        <v>1505</v>
      </c>
      <c r="AB499" s="85" t="s">
        <v>1508</v>
      </c>
      <c r="AC499" s="79" t="b">
        <v>0</v>
      </c>
      <c r="AD499" s="79">
        <v>0</v>
      </c>
      <c r="AE499" s="85" t="s">
        <v>1622</v>
      </c>
      <c r="AF499" s="79" t="b">
        <v>0</v>
      </c>
      <c r="AG499" s="79" t="s">
        <v>1625</v>
      </c>
      <c r="AH499" s="79"/>
      <c r="AI499" s="85" t="s">
        <v>1603</v>
      </c>
      <c r="AJ499" s="79" t="b">
        <v>0</v>
      </c>
      <c r="AK499" s="79">
        <v>0</v>
      </c>
      <c r="AL499" s="85" t="s">
        <v>1603</v>
      </c>
      <c r="AM499" s="79" t="s">
        <v>1634</v>
      </c>
      <c r="AN499" s="79" t="b">
        <v>1</v>
      </c>
      <c r="AO499" s="85" t="s">
        <v>1508</v>
      </c>
      <c r="AP499" s="79" t="s">
        <v>176</v>
      </c>
      <c r="AQ499" s="79">
        <v>0</v>
      </c>
      <c r="AR499" s="79">
        <v>0</v>
      </c>
      <c r="AS499" s="79"/>
      <c r="AT499" s="79"/>
      <c r="AU499" s="79"/>
      <c r="AV499" s="79"/>
      <c r="AW499" s="79"/>
      <c r="AX499" s="79"/>
      <c r="AY499" s="79"/>
      <c r="AZ499" s="79"/>
      <c r="BA499">
        <v>4</v>
      </c>
      <c r="BB499" s="78" t="str">
        <f>REPLACE(INDEX(GroupVertices[Group],MATCH(Edges[[#This Row],[Vertex 1]],GroupVertices[Vertex],0)),1,1,"")</f>
        <v>5</v>
      </c>
      <c r="BC499" s="78" t="str">
        <f>REPLACE(INDEX(GroupVertices[Group],MATCH(Edges[[#This Row],[Vertex 2]],GroupVertices[Vertex],0)),1,1,"")</f>
        <v>5</v>
      </c>
      <c r="BD499" s="48"/>
      <c r="BE499" s="49"/>
      <c r="BF499" s="48"/>
      <c r="BG499" s="49"/>
      <c r="BH499" s="48"/>
      <c r="BI499" s="49"/>
      <c r="BJ499" s="48"/>
      <c r="BK499" s="49"/>
      <c r="BL499" s="48"/>
    </row>
    <row r="500" spans="1:64" ht="15">
      <c r="A500" s="64" t="s">
        <v>396</v>
      </c>
      <c r="B500" s="64" t="s">
        <v>496</v>
      </c>
      <c r="C500" s="65" t="s">
        <v>4413</v>
      </c>
      <c r="D500" s="66">
        <v>10</v>
      </c>
      <c r="E500" s="67" t="s">
        <v>136</v>
      </c>
      <c r="F500" s="68">
        <v>12</v>
      </c>
      <c r="G500" s="65"/>
      <c r="H500" s="69"/>
      <c r="I500" s="70"/>
      <c r="J500" s="70"/>
      <c r="K500" s="34" t="s">
        <v>65</v>
      </c>
      <c r="L500" s="77">
        <v>500</v>
      </c>
      <c r="M500" s="77"/>
      <c r="N500" s="72"/>
      <c r="O500" s="79" t="s">
        <v>503</v>
      </c>
      <c r="P500" s="81">
        <v>43763.14271990741</v>
      </c>
      <c r="Q500" s="79" t="s">
        <v>634</v>
      </c>
      <c r="R500" s="82" t="s">
        <v>696</v>
      </c>
      <c r="S500" s="79" t="s">
        <v>703</v>
      </c>
      <c r="T500" s="79"/>
      <c r="U500" s="79"/>
      <c r="V500" s="82" t="s">
        <v>917</v>
      </c>
      <c r="W500" s="81">
        <v>43763.14271990741</v>
      </c>
      <c r="X500" s="82" t="s">
        <v>1199</v>
      </c>
      <c r="Y500" s="79"/>
      <c r="Z500" s="79"/>
      <c r="AA500" s="85" t="s">
        <v>1506</v>
      </c>
      <c r="AB500" s="85" t="s">
        <v>1505</v>
      </c>
      <c r="AC500" s="79" t="b">
        <v>0</v>
      </c>
      <c r="AD500" s="79">
        <v>0</v>
      </c>
      <c r="AE500" s="85" t="s">
        <v>1622</v>
      </c>
      <c r="AF500" s="79" t="b">
        <v>0</v>
      </c>
      <c r="AG500" s="79" t="s">
        <v>1625</v>
      </c>
      <c r="AH500" s="79"/>
      <c r="AI500" s="85" t="s">
        <v>1603</v>
      </c>
      <c r="AJ500" s="79" t="b">
        <v>0</v>
      </c>
      <c r="AK500" s="79">
        <v>0</v>
      </c>
      <c r="AL500" s="85" t="s">
        <v>1603</v>
      </c>
      <c r="AM500" s="79" t="s">
        <v>1634</v>
      </c>
      <c r="AN500" s="79" t="b">
        <v>1</v>
      </c>
      <c r="AO500" s="85" t="s">
        <v>1505</v>
      </c>
      <c r="AP500" s="79" t="s">
        <v>176</v>
      </c>
      <c r="AQ500" s="79">
        <v>0</v>
      </c>
      <c r="AR500" s="79">
        <v>0</v>
      </c>
      <c r="AS500" s="79"/>
      <c r="AT500" s="79"/>
      <c r="AU500" s="79"/>
      <c r="AV500" s="79"/>
      <c r="AW500" s="79"/>
      <c r="AX500" s="79"/>
      <c r="AY500" s="79"/>
      <c r="AZ500" s="79"/>
      <c r="BA500">
        <v>4</v>
      </c>
      <c r="BB500" s="78" t="str">
        <f>REPLACE(INDEX(GroupVertices[Group],MATCH(Edges[[#This Row],[Vertex 1]],GroupVertices[Vertex],0)),1,1,"")</f>
        <v>5</v>
      </c>
      <c r="BC500" s="78" t="str">
        <f>REPLACE(INDEX(GroupVertices[Group],MATCH(Edges[[#This Row],[Vertex 2]],GroupVertices[Vertex],0)),1,1,"")</f>
        <v>5</v>
      </c>
      <c r="BD500" s="48"/>
      <c r="BE500" s="49"/>
      <c r="BF500" s="48"/>
      <c r="BG500" s="49"/>
      <c r="BH500" s="48"/>
      <c r="BI500" s="49"/>
      <c r="BJ500" s="48"/>
      <c r="BK500" s="49"/>
      <c r="BL500" s="48"/>
    </row>
    <row r="501" spans="1:64" ht="15">
      <c r="A501" s="64" t="s">
        <v>396</v>
      </c>
      <c r="B501" s="64" t="s">
        <v>496</v>
      </c>
      <c r="C501" s="65" t="s">
        <v>4413</v>
      </c>
      <c r="D501" s="66">
        <v>10</v>
      </c>
      <c r="E501" s="67" t="s">
        <v>136</v>
      </c>
      <c r="F501" s="68">
        <v>12</v>
      </c>
      <c r="G501" s="65"/>
      <c r="H501" s="69"/>
      <c r="I501" s="70"/>
      <c r="J501" s="70"/>
      <c r="K501" s="34" t="s">
        <v>65</v>
      </c>
      <c r="L501" s="77">
        <v>501</v>
      </c>
      <c r="M501" s="77"/>
      <c r="N501" s="72"/>
      <c r="O501" s="79" t="s">
        <v>503</v>
      </c>
      <c r="P501" s="81">
        <v>43763.14519675926</v>
      </c>
      <c r="Q501" s="79" t="s">
        <v>635</v>
      </c>
      <c r="R501" s="82" t="s">
        <v>697</v>
      </c>
      <c r="S501" s="79" t="s">
        <v>703</v>
      </c>
      <c r="T501" s="79"/>
      <c r="U501" s="79"/>
      <c r="V501" s="82" t="s">
        <v>917</v>
      </c>
      <c r="W501" s="81">
        <v>43763.14519675926</v>
      </c>
      <c r="X501" s="82" t="s">
        <v>1200</v>
      </c>
      <c r="Y501" s="79"/>
      <c r="Z501" s="79"/>
      <c r="AA501" s="85" t="s">
        <v>1507</v>
      </c>
      <c r="AB501" s="85" t="s">
        <v>1506</v>
      </c>
      <c r="AC501" s="79" t="b">
        <v>0</v>
      </c>
      <c r="AD501" s="79">
        <v>0</v>
      </c>
      <c r="AE501" s="85" t="s">
        <v>1622</v>
      </c>
      <c r="AF501" s="79" t="b">
        <v>0</v>
      </c>
      <c r="AG501" s="79" t="s">
        <v>1625</v>
      </c>
      <c r="AH501" s="79"/>
      <c r="AI501" s="85" t="s">
        <v>1603</v>
      </c>
      <c r="AJ501" s="79" t="b">
        <v>0</v>
      </c>
      <c r="AK501" s="79">
        <v>0</v>
      </c>
      <c r="AL501" s="85" t="s">
        <v>1603</v>
      </c>
      <c r="AM501" s="79" t="s">
        <v>1634</v>
      </c>
      <c r="AN501" s="79" t="b">
        <v>1</v>
      </c>
      <c r="AO501" s="85" t="s">
        <v>1506</v>
      </c>
      <c r="AP501" s="79" t="s">
        <v>176</v>
      </c>
      <c r="AQ501" s="79">
        <v>0</v>
      </c>
      <c r="AR501" s="79">
        <v>0</v>
      </c>
      <c r="AS501" s="79"/>
      <c r="AT501" s="79"/>
      <c r="AU501" s="79"/>
      <c r="AV501" s="79"/>
      <c r="AW501" s="79"/>
      <c r="AX501" s="79"/>
      <c r="AY501" s="79"/>
      <c r="AZ501" s="79"/>
      <c r="BA501">
        <v>4</v>
      </c>
      <c r="BB501" s="78" t="str">
        <f>REPLACE(INDEX(GroupVertices[Group],MATCH(Edges[[#This Row],[Vertex 1]],GroupVertices[Vertex],0)),1,1,"")</f>
        <v>5</v>
      </c>
      <c r="BC501" s="78" t="str">
        <f>REPLACE(INDEX(GroupVertices[Group],MATCH(Edges[[#This Row],[Vertex 2]],GroupVertices[Vertex],0)),1,1,"")</f>
        <v>5</v>
      </c>
      <c r="BD501" s="48"/>
      <c r="BE501" s="49"/>
      <c r="BF501" s="48"/>
      <c r="BG501" s="49"/>
      <c r="BH501" s="48"/>
      <c r="BI501" s="49"/>
      <c r="BJ501" s="48"/>
      <c r="BK501" s="49"/>
      <c r="BL501" s="48"/>
    </row>
    <row r="502" spans="1:64" ht="15">
      <c r="A502" s="64" t="s">
        <v>396</v>
      </c>
      <c r="B502" s="64" t="s">
        <v>497</v>
      </c>
      <c r="C502" s="65" t="s">
        <v>4413</v>
      </c>
      <c r="D502" s="66">
        <v>10</v>
      </c>
      <c r="E502" s="67" t="s">
        <v>136</v>
      </c>
      <c r="F502" s="68">
        <v>12</v>
      </c>
      <c r="G502" s="65"/>
      <c r="H502" s="69"/>
      <c r="I502" s="70"/>
      <c r="J502" s="70"/>
      <c r="K502" s="34" t="s">
        <v>65</v>
      </c>
      <c r="L502" s="77">
        <v>502</v>
      </c>
      <c r="M502" s="77"/>
      <c r="N502" s="72"/>
      <c r="O502" s="79" t="s">
        <v>504</v>
      </c>
      <c r="P502" s="81">
        <v>43763.05300925926</v>
      </c>
      <c r="Q502" s="79" t="s">
        <v>636</v>
      </c>
      <c r="R502" s="82" t="s">
        <v>698</v>
      </c>
      <c r="S502" s="79" t="s">
        <v>703</v>
      </c>
      <c r="T502" s="79"/>
      <c r="U502" s="79"/>
      <c r="V502" s="82" t="s">
        <v>917</v>
      </c>
      <c r="W502" s="81">
        <v>43763.05300925926</v>
      </c>
      <c r="X502" s="82" t="s">
        <v>1201</v>
      </c>
      <c r="Y502" s="79"/>
      <c r="Z502" s="79"/>
      <c r="AA502" s="85" t="s">
        <v>1508</v>
      </c>
      <c r="AB502" s="85" t="s">
        <v>1597</v>
      </c>
      <c r="AC502" s="79" t="b">
        <v>0</v>
      </c>
      <c r="AD502" s="79">
        <v>0</v>
      </c>
      <c r="AE502" s="85" t="s">
        <v>1623</v>
      </c>
      <c r="AF502" s="79" t="b">
        <v>0</v>
      </c>
      <c r="AG502" s="79" t="s">
        <v>1625</v>
      </c>
      <c r="AH502" s="79"/>
      <c r="AI502" s="85" t="s">
        <v>1603</v>
      </c>
      <c r="AJ502" s="79" t="b">
        <v>0</v>
      </c>
      <c r="AK502" s="79">
        <v>0</v>
      </c>
      <c r="AL502" s="85" t="s">
        <v>1603</v>
      </c>
      <c r="AM502" s="79" t="s">
        <v>1634</v>
      </c>
      <c r="AN502" s="79" t="b">
        <v>1</v>
      </c>
      <c r="AO502" s="85" t="s">
        <v>1597</v>
      </c>
      <c r="AP502" s="79" t="s">
        <v>176</v>
      </c>
      <c r="AQ502" s="79">
        <v>0</v>
      </c>
      <c r="AR502" s="79">
        <v>0</v>
      </c>
      <c r="AS502" s="79"/>
      <c r="AT502" s="79"/>
      <c r="AU502" s="79"/>
      <c r="AV502" s="79"/>
      <c r="AW502" s="79"/>
      <c r="AX502" s="79"/>
      <c r="AY502" s="79"/>
      <c r="AZ502" s="79"/>
      <c r="BA502">
        <v>4</v>
      </c>
      <c r="BB502" s="78" t="str">
        <f>REPLACE(INDEX(GroupVertices[Group],MATCH(Edges[[#This Row],[Vertex 1]],GroupVertices[Vertex],0)),1,1,"")</f>
        <v>5</v>
      </c>
      <c r="BC502" s="78" t="str">
        <f>REPLACE(INDEX(GroupVertices[Group],MATCH(Edges[[#This Row],[Vertex 2]],GroupVertices[Vertex],0)),1,1,"")</f>
        <v>5</v>
      </c>
      <c r="BD502" s="48"/>
      <c r="BE502" s="49"/>
      <c r="BF502" s="48"/>
      <c r="BG502" s="49"/>
      <c r="BH502" s="48"/>
      <c r="BI502" s="49"/>
      <c r="BJ502" s="48"/>
      <c r="BK502" s="49"/>
      <c r="BL502" s="48"/>
    </row>
    <row r="503" spans="1:64" ht="15">
      <c r="A503" s="64" t="s">
        <v>396</v>
      </c>
      <c r="B503" s="64" t="s">
        <v>497</v>
      </c>
      <c r="C503" s="65" t="s">
        <v>4413</v>
      </c>
      <c r="D503" s="66">
        <v>10</v>
      </c>
      <c r="E503" s="67" t="s">
        <v>136</v>
      </c>
      <c r="F503" s="68">
        <v>12</v>
      </c>
      <c r="G503" s="65"/>
      <c r="H503" s="69"/>
      <c r="I503" s="70"/>
      <c r="J503" s="70"/>
      <c r="K503" s="34" t="s">
        <v>65</v>
      </c>
      <c r="L503" s="77">
        <v>503</v>
      </c>
      <c r="M503" s="77"/>
      <c r="N503" s="72"/>
      <c r="O503" s="79" t="s">
        <v>504</v>
      </c>
      <c r="P503" s="81">
        <v>43763.101539351854</v>
      </c>
      <c r="Q503" s="79" t="s">
        <v>633</v>
      </c>
      <c r="R503" s="82" t="s">
        <v>695</v>
      </c>
      <c r="S503" s="79" t="s">
        <v>703</v>
      </c>
      <c r="T503" s="79"/>
      <c r="U503" s="79"/>
      <c r="V503" s="82" t="s">
        <v>917</v>
      </c>
      <c r="W503" s="81">
        <v>43763.101539351854</v>
      </c>
      <c r="X503" s="82" t="s">
        <v>1198</v>
      </c>
      <c r="Y503" s="79"/>
      <c r="Z503" s="79"/>
      <c r="AA503" s="85" t="s">
        <v>1505</v>
      </c>
      <c r="AB503" s="85" t="s">
        <v>1508</v>
      </c>
      <c r="AC503" s="79" t="b">
        <v>0</v>
      </c>
      <c r="AD503" s="79">
        <v>0</v>
      </c>
      <c r="AE503" s="85" t="s">
        <v>1622</v>
      </c>
      <c r="AF503" s="79" t="b">
        <v>0</v>
      </c>
      <c r="AG503" s="79" t="s">
        <v>1625</v>
      </c>
      <c r="AH503" s="79"/>
      <c r="AI503" s="85" t="s">
        <v>1603</v>
      </c>
      <c r="AJ503" s="79" t="b">
        <v>0</v>
      </c>
      <c r="AK503" s="79">
        <v>0</v>
      </c>
      <c r="AL503" s="85" t="s">
        <v>1603</v>
      </c>
      <c r="AM503" s="79" t="s">
        <v>1634</v>
      </c>
      <c r="AN503" s="79" t="b">
        <v>1</v>
      </c>
      <c r="AO503" s="85" t="s">
        <v>1508</v>
      </c>
      <c r="AP503" s="79" t="s">
        <v>176</v>
      </c>
      <c r="AQ503" s="79">
        <v>0</v>
      </c>
      <c r="AR503" s="79">
        <v>0</v>
      </c>
      <c r="AS503" s="79"/>
      <c r="AT503" s="79"/>
      <c r="AU503" s="79"/>
      <c r="AV503" s="79"/>
      <c r="AW503" s="79"/>
      <c r="AX503" s="79"/>
      <c r="AY503" s="79"/>
      <c r="AZ503" s="79"/>
      <c r="BA503">
        <v>4</v>
      </c>
      <c r="BB503" s="78" t="str">
        <f>REPLACE(INDEX(GroupVertices[Group],MATCH(Edges[[#This Row],[Vertex 1]],GroupVertices[Vertex],0)),1,1,"")</f>
        <v>5</v>
      </c>
      <c r="BC503" s="78" t="str">
        <f>REPLACE(INDEX(GroupVertices[Group],MATCH(Edges[[#This Row],[Vertex 2]],GroupVertices[Vertex],0)),1,1,"")</f>
        <v>5</v>
      </c>
      <c r="BD503" s="48"/>
      <c r="BE503" s="49"/>
      <c r="BF503" s="48"/>
      <c r="BG503" s="49"/>
      <c r="BH503" s="48"/>
      <c r="BI503" s="49"/>
      <c r="BJ503" s="48"/>
      <c r="BK503" s="49"/>
      <c r="BL503" s="48"/>
    </row>
    <row r="504" spans="1:64" ht="15">
      <c r="A504" s="64" t="s">
        <v>396</v>
      </c>
      <c r="B504" s="64" t="s">
        <v>497</v>
      </c>
      <c r="C504" s="65" t="s">
        <v>4413</v>
      </c>
      <c r="D504" s="66">
        <v>10</v>
      </c>
      <c r="E504" s="67" t="s">
        <v>136</v>
      </c>
      <c r="F504" s="68">
        <v>12</v>
      </c>
      <c r="G504" s="65"/>
      <c r="H504" s="69"/>
      <c r="I504" s="70"/>
      <c r="J504" s="70"/>
      <c r="K504" s="34" t="s">
        <v>65</v>
      </c>
      <c r="L504" s="77">
        <v>504</v>
      </c>
      <c r="M504" s="77"/>
      <c r="N504" s="72"/>
      <c r="O504" s="79" t="s">
        <v>504</v>
      </c>
      <c r="P504" s="81">
        <v>43763.14271990741</v>
      </c>
      <c r="Q504" s="79" t="s">
        <v>634</v>
      </c>
      <c r="R504" s="82" t="s">
        <v>696</v>
      </c>
      <c r="S504" s="79" t="s">
        <v>703</v>
      </c>
      <c r="T504" s="79"/>
      <c r="U504" s="79"/>
      <c r="V504" s="82" t="s">
        <v>917</v>
      </c>
      <c r="W504" s="81">
        <v>43763.14271990741</v>
      </c>
      <c r="X504" s="82" t="s">
        <v>1199</v>
      </c>
      <c r="Y504" s="79"/>
      <c r="Z504" s="79"/>
      <c r="AA504" s="85" t="s">
        <v>1506</v>
      </c>
      <c r="AB504" s="85" t="s">
        <v>1505</v>
      </c>
      <c r="AC504" s="79" t="b">
        <v>0</v>
      </c>
      <c r="AD504" s="79">
        <v>0</v>
      </c>
      <c r="AE504" s="85" t="s">
        <v>1622</v>
      </c>
      <c r="AF504" s="79" t="b">
        <v>0</v>
      </c>
      <c r="AG504" s="79" t="s">
        <v>1625</v>
      </c>
      <c r="AH504" s="79"/>
      <c r="AI504" s="85" t="s">
        <v>1603</v>
      </c>
      <c r="AJ504" s="79" t="b">
        <v>0</v>
      </c>
      <c r="AK504" s="79">
        <v>0</v>
      </c>
      <c r="AL504" s="85" t="s">
        <v>1603</v>
      </c>
      <c r="AM504" s="79" t="s">
        <v>1634</v>
      </c>
      <c r="AN504" s="79" t="b">
        <v>1</v>
      </c>
      <c r="AO504" s="85" t="s">
        <v>1505</v>
      </c>
      <c r="AP504" s="79" t="s">
        <v>176</v>
      </c>
      <c r="AQ504" s="79">
        <v>0</v>
      </c>
      <c r="AR504" s="79">
        <v>0</v>
      </c>
      <c r="AS504" s="79"/>
      <c r="AT504" s="79"/>
      <c r="AU504" s="79"/>
      <c r="AV504" s="79"/>
      <c r="AW504" s="79"/>
      <c r="AX504" s="79"/>
      <c r="AY504" s="79"/>
      <c r="AZ504" s="79"/>
      <c r="BA504">
        <v>4</v>
      </c>
      <c r="BB504" s="78" t="str">
        <f>REPLACE(INDEX(GroupVertices[Group],MATCH(Edges[[#This Row],[Vertex 1]],GroupVertices[Vertex],0)),1,1,"")</f>
        <v>5</v>
      </c>
      <c r="BC504" s="78" t="str">
        <f>REPLACE(INDEX(GroupVertices[Group],MATCH(Edges[[#This Row],[Vertex 2]],GroupVertices[Vertex],0)),1,1,"")</f>
        <v>5</v>
      </c>
      <c r="BD504" s="48"/>
      <c r="BE504" s="49"/>
      <c r="BF504" s="48"/>
      <c r="BG504" s="49"/>
      <c r="BH504" s="48"/>
      <c r="BI504" s="49"/>
      <c r="BJ504" s="48"/>
      <c r="BK504" s="49"/>
      <c r="BL504" s="48"/>
    </row>
    <row r="505" spans="1:64" ht="15">
      <c r="A505" s="64" t="s">
        <v>396</v>
      </c>
      <c r="B505" s="64" t="s">
        <v>497</v>
      </c>
      <c r="C505" s="65" t="s">
        <v>4413</v>
      </c>
      <c r="D505" s="66">
        <v>10</v>
      </c>
      <c r="E505" s="67" t="s">
        <v>136</v>
      </c>
      <c r="F505" s="68">
        <v>12</v>
      </c>
      <c r="G505" s="65"/>
      <c r="H505" s="69"/>
      <c r="I505" s="70"/>
      <c r="J505" s="70"/>
      <c r="K505" s="34" t="s">
        <v>65</v>
      </c>
      <c r="L505" s="77">
        <v>505</v>
      </c>
      <c r="M505" s="77"/>
      <c r="N505" s="72"/>
      <c r="O505" s="79" t="s">
        <v>504</v>
      </c>
      <c r="P505" s="81">
        <v>43763.14519675926</v>
      </c>
      <c r="Q505" s="79" t="s">
        <v>635</v>
      </c>
      <c r="R505" s="82" t="s">
        <v>697</v>
      </c>
      <c r="S505" s="79" t="s">
        <v>703</v>
      </c>
      <c r="T505" s="79"/>
      <c r="U505" s="79"/>
      <c r="V505" s="82" t="s">
        <v>917</v>
      </c>
      <c r="W505" s="81">
        <v>43763.14519675926</v>
      </c>
      <c r="X505" s="82" t="s">
        <v>1200</v>
      </c>
      <c r="Y505" s="79"/>
      <c r="Z505" s="79"/>
      <c r="AA505" s="85" t="s">
        <v>1507</v>
      </c>
      <c r="AB505" s="85" t="s">
        <v>1506</v>
      </c>
      <c r="AC505" s="79" t="b">
        <v>0</v>
      </c>
      <c r="AD505" s="79">
        <v>0</v>
      </c>
      <c r="AE505" s="85" t="s">
        <v>1622</v>
      </c>
      <c r="AF505" s="79" t="b">
        <v>0</v>
      </c>
      <c r="AG505" s="79" t="s">
        <v>1625</v>
      </c>
      <c r="AH505" s="79"/>
      <c r="AI505" s="85" t="s">
        <v>1603</v>
      </c>
      <c r="AJ505" s="79" t="b">
        <v>0</v>
      </c>
      <c r="AK505" s="79">
        <v>0</v>
      </c>
      <c r="AL505" s="85" t="s">
        <v>1603</v>
      </c>
      <c r="AM505" s="79" t="s">
        <v>1634</v>
      </c>
      <c r="AN505" s="79" t="b">
        <v>1</v>
      </c>
      <c r="AO505" s="85" t="s">
        <v>1506</v>
      </c>
      <c r="AP505" s="79" t="s">
        <v>176</v>
      </c>
      <c r="AQ505" s="79">
        <v>0</v>
      </c>
      <c r="AR505" s="79">
        <v>0</v>
      </c>
      <c r="AS505" s="79"/>
      <c r="AT505" s="79"/>
      <c r="AU505" s="79"/>
      <c r="AV505" s="79"/>
      <c r="AW505" s="79"/>
      <c r="AX505" s="79"/>
      <c r="AY505" s="79"/>
      <c r="AZ505" s="79"/>
      <c r="BA505">
        <v>4</v>
      </c>
      <c r="BB505" s="78" t="str">
        <f>REPLACE(INDEX(GroupVertices[Group],MATCH(Edges[[#This Row],[Vertex 1]],GroupVertices[Vertex],0)),1,1,"")</f>
        <v>5</v>
      </c>
      <c r="BC505" s="78" t="str">
        <f>REPLACE(INDEX(GroupVertices[Group],MATCH(Edges[[#This Row],[Vertex 2]],GroupVertices[Vertex],0)),1,1,"")</f>
        <v>5</v>
      </c>
      <c r="BD505" s="48"/>
      <c r="BE505" s="49"/>
      <c r="BF505" s="48"/>
      <c r="BG505" s="49"/>
      <c r="BH505" s="48"/>
      <c r="BI505" s="49"/>
      <c r="BJ505" s="48"/>
      <c r="BK505" s="49"/>
      <c r="BL505" s="48"/>
    </row>
    <row r="506" spans="1:64" ht="15">
      <c r="A506" s="64" t="s">
        <v>340</v>
      </c>
      <c r="B506" s="64" t="s">
        <v>389</v>
      </c>
      <c r="C506" s="65" t="s">
        <v>4411</v>
      </c>
      <c r="D506" s="66">
        <v>5.333333333333334</v>
      </c>
      <c r="E506" s="67" t="s">
        <v>136</v>
      </c>
      <c r="F506" s="68">
        <v>27.333333333333332</v>
      </c>
      <c r="G506" s="65"/>
      <c r="H506" s="69"/>
      <c r="I506" s="70"/>
      <c r="J506" s="70"/>
      <c r="K506" s="34" t="s">
        <v>66</v>
      </c>
      <c r="L506" s="77">
        <v>506</v>
      </c>
      <c r="M506" s="77"/>
      <c r="N506" s="72"/>
      <c r="O506" s="79" t="s">
        <v>503</v>
      </c>
      <c r="P506" s="81">
        <v>43699.62913194444</v>
      </c>
      <c r="Q506" s="79" t="s">
        <v>618</v>
      </c>
      <c r="R506" s="82" t="s">
        <v>688</v>
      </c>
      <c r="S506" s="79" t="s">
        <v>712</v>
      </c>
      <c r="T506" s="79"/>
      <c r="U506" s="82" t="s">
        <v>732</v>
      </c>
      <c r="V506" s="82" t="s">
        <v>732</v>
      </c>
      <c r="W506" s="81">
        <v>43699.62913194444</v>
      </c>
      <c r="X506" s="82" t="s">
        <v>1177</v>
      </c>
      <c r="Y506" s="79"/>
      <c r="Z506" s="79"/>
      <c r="AA506" s="85" t="s">
        <v>1484</v>
      </c>
      <c r="AB506" s="79"/>
      <c r="AC506" s="79" t="b">
        <v>0</v>
      </c>
      <c r="AD506" s="79">
        <v>12</v>
      </c>
      <c r="AE506" s="85" t="s">
        <v>1603</v>
      </c>
      <c r="AF506" s="79" t="b">
        <v>0</v>
      </c>
      <c r="AG506" s="79" t="s">
        <v>1625</v>
      </c>
      <c r="AH506" s="79"/>
      <c r="AI506" s="85" t="s">
        <v>1603</v>
      </c>
      <c r="AJ506" s="79" t="b">
        <v>0</v>
      </c>
      <c r="AK506" s="79">
        <v>5</v>
      </c>
      <c r="AL506" s="85" t="s">
        <v>1603</v>
      </c>
      <c r="AM506" s="79" t="s">
        <v>1635</v>
      </c>
      <c r="AN506" s="79" t="b">
        <v>0</v>
      </c>
      <c r="AO506" s="85" t="s">
        <v>1484</v>
      </c>
      <c r="AP506" s="79" t="s">
        <v>1649</v>
      </c>
      <c r="AQ506" s="79">
        <v>0</v>
      </c>
      <c r="AR506" s="79">
        <v>0</v>
      </c>
      <c r="AS506" s="79"/>
      <c r="AT506" s="79"/>
      <c r="AU506" s="79"/>
      <c r="AV506" s="79"/>
      <c r="AW506" s="79"/>
      <c r="AX506" s="79"/>
      <c r="AY506" s="79"/>
      <c r="AZ506" s="79"/>
      <c r="BA506">
        <v>2</v>
      </c>
      <c r="BB506" s="78" t="str">
        <f>REPLACE(INDEX(GroupVertices[Group],MATCH(Edges[[#This Row],[Vertex 1]],GroupVertices[Vertex],0)),1,1,"")</f>
        <v>3</v>
      </c>
      <c r="BC506" s="78" t="str">
        <f>REPLACE(INDEX(GroupVertices[Group],MATCH(Edges[[#This Row],[Vertex 2]],GroupVertices[Vertex],0)),1,1,"")</f>
        <v>3</v>
      </c>
      <c r="BD506" s="48">
        <v>2</v>
      </c>
      <c r="BE506" s="49">
        <v>4.651162790697675</v>
      </c>
      <c r="BF506" s="48">
        <v>0</v>
      </c>
      <c r="BG506" s="49">
        <v>0</v>
      </c>
      <c r="BH506" s="48">
        <v>0</v>
      </c>
      <c r="BI506" s="49">
        <v>0</v>
      </c>
      <c r="BJ506" s="48">
        <v>41</v>
      </c>
      <c r="BK506" s="49">
        <v>95.34883720930233</v>
      </c>
      <c r="BL506" s="48">
        <v>43</v>
      </c>
    </row>
    <row r="507" spans="1:64" ht="15">
      <c r="A507" s="64" t="s">
        <v>340</v>
      </c>
      <c r="B507" s="64" t="s">
        <v>389</v>
      </c>
      <c r="C507" s="65" t="s">
        <v>4411</v>
      </c>
      <c r="D507" s="66">
        <v>5.333333333333334</v>
      </c>
      <c r="E507" s="67" t="s">
        <v>136</v>
      </c>
      <c r="F507" s="68">
        <v>27.333333333333332</v>
      </c>
      <c r="G507" s="65"/>
      <c r="H507" s="69"/>
      <c r="I507" s="70"/>
      <c r="J507" s="70"/>
      <c r="K507" s="34" t="s">
        <v>66</v>
      </c>
      <c r="L507" s="77">
        <v>507</v>
      </c>
      <c r="M507" s="77"/>
      <c r="N507" s="72"/>
      <c r="O507" s="79" t="s">
        <v>503</v>
      </c>
      <c r="P507" s="81">
        <v>43713.74631944444</v>
      </c>
      <c r="Q507" s="79" t="s">
        <v>514</v>
      </c>
      <c r="R507" s="79"/>
      <c r="S507" s="79"/>
      <c r="T507" s="79"/>
      <c r="U507" s="79"/>
      <c r="V507" s="82" t="s">
        <v>867</v>
      </c>
      <c r="W507" s="81">
        <v>43713.74631944444</v>
      </c>
      <c r="X507" s="82" t="s">
        <v>1202</v>
      </c>
      <c r="Y507" s="79"/>
      <c r="Z507" s="79"/>
      <c r="AA507" s="85" t="s">
        <v>1509</v>
      </c>
      <c r="AB507" s="79"/>
      <c r="AC507" s="79" t="b">
        <v>0</v>
      </c>
      <c r="AD507" s="79">
        <v>0</v>
      </c>
      <c r="AE507" s="85" t="s">
        <v>1603</v>
      </c>
      <c r="AF507" s="79" t="b">
        <v>0</v>
      </c>
      <c r="AG507" s="79" t="s">
        <v>1625</v>
      </c>
      <c r="AH507" s="79"/>
      <c r="AI507" s="85" t="s">
        <v>1603</v>
      </c>
      <c r="AJ507" s="79" t="b">
        <v>0</v>
      </c>
      <c r="AK507" s="79">
        <v>0</v>
      </c>
      <c r="AL507" s="85" t="s">
        <v>1484</v>
      </c>
      <c r="AM507" s="79" t="s">
        <v>1635</v>
      </c>
      <c r="AN507" s="79" t="b">
        <v>0</v>
      </c>
      <c r="AO507" s="85" t="s">
        <v>1484</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3</v>
      </c>
      <c r="BC507" s="78" t="str">
        <f>REPLACE(INDEX(GroupVertices[Group],MATCH(Edges[[#This Row],[Vertex 2]],GroupVertices[Vertex],0)),1,1,"")</f>
        <v>3</v>
      </c>
      <c r="BD507" s="48">
        <v>1</v>
      </c>
      <c r="BE507" s="49">
        <v>4.545454545454546</v>
      </c>
      <c r="BF507" s="48">
        <v>0</v>
      </c>
      <c r="BG507" s="49">
        <v>0</v>
      </c>
      <c r="BH507" s="48">
        <v>0</v>
      </c>
      <c r="BI507" s="49">
        <v>0</v>
      </c>
      <c r="BJ507" s="48">
        <v>21</v>
      </c>
      <c r="BK507" s="49">
        <v>95.45454545454545</v>
      </c>
      <c r="BL507" s="48">
        <v>22</v>
      </c>
    </row>
    <row r="508" spans="1:64" ht="15">
      <c r="A508" s="64" t="s">
        <v>349</v>
      </c>
      <c r="B508" s="64" t="s">
        <v>389</v>
      </c>
      <c r="C508" s="65" t="s">
        <v>4411</v>
      </c>
      <c r="D508" s="66">
        <v>5.333333333333334</v>
      </c>
      <c r="E508" s="67" t="s">
        <v>136</v>
      </c>
      <c r="F508" s="68">
        <v>27.333333333333332</v>
      </c>
      <c r="G508" s="65"/>
      <c r="H508" s="69"/>
      <c r="I508" s="70"/>
      <c r="J508" s="70"/>
      <c r="K508" s="34" t="s">
        <v>66</v>
      </c>
      <c r="L508" s="77">
        <v>508</v>
      </c>
      <c r="M508" s="77"/>
      <c r="N508" s="72"/>
      <c r="O508" s="79" t="s">
        <v>503</v>
      </c>
      <c r="P508" s="81">
        <v>43709.62917824074</v>
      </c>
      <c r="Q508" s="79" t="s">
        <v>574</v>
      </c>
      <c r="R508" s="79"/>
      <c r="S508" s="79"/>
      <c r="T508" s="79"/>
      <c r="U508" s="79"/>
      <c r="V508" s="82" t="s">
        <v>876</v>
      </c>
      <c r="W508" s="81">
        <v>43709.62917824074</v>
      </c>
      <c r="X508" s="82" t="s">
        <v>1119</v>
      </c>
      <c r="Y508" s="79"/>
      <c r="Z508" s="79"/>
      <c r="AA508" s="85" t="s">
        <v>1426</v>
      </c>
      <c r="AB508" s="85" t="s">
        <v>1425</v>
      </c>
      <c r="AC508" s="79" t="b">
        <v>0</v>
      </c>
      <c r="AD508" s="79">
        <v>0</v>
      </c>
      <c r="AE508" s="85" t="s">
        <v>1614</v>
      </c>
      <c r="AF508" s="79" t="b">
        <v>0</v>
      </c>
      <c r="AG508" s="79" t="s">
        <v>1625</v>
      </c>
      <c r="AH508" s="79"/>
      <c r="AI508" s="85" t="s">
        <v>1603</v>
      </c>
      <c r="AJ508" s="79" t="b">
        <v>0</v>
      </c>
      <c r="AK508" s="79">
        <v>0</v>
      </c>
      <c r="AL508" s="85" t="s">
        <v>1603</v>
      </c>
      <c r="AM508" s="79" t="s">
        <v>1635</v>
      </c>
      <c r="AN508" s="79" t="b">
        <v>0</v>
      </c>
      <c r="AO508" s="85" t="s">
        <v>1425</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3</v>
      </c>
      <c r="BC508" s="78" t="str">
        <f>REPLACE(INDEX(GroupVertices[Group],MATCH(Edges[[#This Row],[Vertex 2]],GroupVertices[Vertex],0)),1,1,"")</f>
        <v>3</v>
      </c>
      <c r="BD508" s="48"/>
      <c r="BE508" s="49"/>
      <c r="BF508" s="48"/>
      <c r="BG508" s="49"/>
      <c r="BH508" s="48"/>
      <c r="BI508" s="49"/>
      <c r="BJ508" s="48"/>
      <c r="BK508" s="49"/>
      <c r="BL508" s="48"/>
    </row>
    <row r="509" spans="1:64" ht="15">
      <c r="A509" s="64" t="s">
        <v>349</v>
      </c>
      <c r="B509" s="64" t="s">
        <v>389</v>
      </c>
      <c r="C509" s="65" t="s">
        <v>4411</v>
      </c>
      <c r="D509" s="66">
        <v>5.333333333333334</v>
      </c>
      <c r="E509" s="67" t="s">
        <v>136</v>
      </c>
      <c r="F509" s="68">
        <v>27.333333333333332</v>
      </c>
      <c r="G509" s="65"/>
      <c r="H509" s="69"/>
      <c r="I509" s="70"/>
      <c r="J509" s="70"/>
      <c r="K509" s="34" t="s">
        <v>66</v>
      </c>
      <c r="L509" s="77">
        <v>509</v>
      </c>
      <c r="M509" s="77"/>
      <c r="N509" s="72"/>
      <c r="O509" s="79" t="s">
        <v>503</v>
      </c>
      <c r="P509" s="81">
        <v>43712.750706018516</v>
      </c>
      <c r="Q509" s="79" t="s">
        <v>575</v>
      </c>
      <c r="R509" s="79"/>
      <c r="S509" s="79"/>
      <c r="T509" s="79"/>
      <c r="U509" s="79"/>
      <c r="V509" s="82" t="s">
        <v>876</v>
      </c>
      <c r="W509" s="81">
        <v>43712.750706018516</v>
      </c>
      <c r="X509" s="82" t="s">
        <v>1120</v>
      </c>
      <c r="Y509" s="79"/>
      <c r="Z509" s="79"/>
      <c r="AA509" s="85" t="s">
        <v>1427</v>
      </c>
      <c r="AB509" s="85" t="s">
        <v>1425</v>
      </c>
      <c r="AC509" s="79" t="b">
        <v>0</v>
      </c>
      <c r="AD509" s="79">
        <v>0</v>
      </c>
      <c r="AE509" s="85" t="s">
        <v>1614</v>
      </c>
      <c r="AF509" s="79" t="b">
        <v>0</v>
      </c>
      <c r="AG509" s="79" t="s">
        <v>1625</v>
      </c>
      <c r="AH509" s="79"/>
      <c r="AI509" s="85" t="s">
        <v>1603</v>
      </c>
      <c r="AJ509" s="79" t="b">
        <v>0</v>
      </c>
      <c r="AK509" s="79">
        <v>0</v>
      </c>
      <c r="AL509" s="85" t="s">
        <v>1603</v>
      </c>
      <c r="AM509" s="79" t="s">
        <v>1635</v>
      </c>
      <c r="AN509" s="79" t="b">
        <v>0</v>
      </c>
      <c r="AO509" s="85" t="s">
        <v>1425</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3</v>
      </c>
      <c r="BC509" s="78" t="str">
        <f>REPLACE(INDEX(GroupVertices[Group],MATCH(Edges[[#This Row],[Vertex 2]],GroupVertices[Vertex],0)),1,1,"")</f>
        <v>3</v>
      </c>
      <c r="BD509" s="48"/>
      <c r="BE509" s="49"/>
      <c r="BF509" s="48"/>
      <c r="BG509" s="49"/>
      <c r="BH509" s="48"/>
      <c r="BI509" s="49"/>
      <c r="BJ509" s="48"/>
      <c r="BK509" s="49"/>
      <c r="BL509" s="48"/>
    </row>
    <row r="510" spans="1:64" ht="15">
      <c r="A510" s="64" t="s">
        <v>389</v>
      </c>
      <c r="B510" s="64" t="s">
        <v>349</v>
      </c>
      <c r="C510" s="65" t="s">
        <v>4413</v>
      </c>
      <c r="D510" s="66">
        <v>10</v>
      </c>
      <c r="E510" s="67" t="s">
        <v>136</v>
      </c>
      <c r="F510" s="68">
        <v>12</v>
      </c>
      <c r="G510" s="65"/>
      <c r="H510" s="69"/>
      <c r="I510" s="70"/>
      <c r="J510" s="70"/>
      <c r="K510" s="34" t="s">
        <v>66</v>
      </c>
      <c r="L510" s="77">
        <v>510</v>
      </c>
      <c r="M510" s="77"/>
      <c r="N510" s="72"/>
      <c r="O510" s="79" t="s">
        <v>503</v>
      </c>
      <c r="P510" s="81">
        <v>43713.79262731481</v>
      </c>
      <c r="Q510" s="79" t="s">
        <v>619</v>
      </c>
      <c r="R510" s="82" t="s">
        <v>679</v>
      </c>
      <c r="S510" s="79" t="s">
        <v>712</v>
      </c>
      <c r="T510" s="79"/>
      <c r="U510" s="82" t="s">
        <v>733</v>
      </c>
      <c r="V510" s="82" t="s">
        <v>733</v>
      </c>
      <c r="W510" s="81">
        <v>43713.79262731481</v>
      </c>
      <c r="X510" s="82" t="s">
        <v>1178</v>
      </c>
      <c r="Y510" s="79"/>
      <c r="Z510" s="79"/>
      <c r="AA510" s="85" t="s">
        <v>1485</v>
      </c>
      <c r="AB510" s="79"/>
      <c r="AC510" s="79" t="b">
        <v>0</v>
      </c>
      <c r="AD510" s="79">
        <v>0</v>
      </c>
      <c r="AE510" s="85" t="s">
        <v>1603</v>
      </c>
      <c r="AF510" s="79" t="b">
        <v>0</v>
      </c>
      <c r="AG510" s="79" t="s">
        <v>1625</v>
      </c>
      <c r="AH510" s="79"/>
      <c r="AI510" s="85" t="s">
        <v>1603</v>
      </c>
      <c r="AJ510" s="79" t="b">
        <v>0</v>
      </c>
      <c r="AK510" s="79">
        <v>0</v>
      </c>
      <c r="AL510" s="85" t="s">
        <v>1603</v>
      </c>
      <c r="AM510" s="79" t="s">
        <v>1645</v>
      </c>
      <c r="AN510" s="79" t="b">
        <v>0</v>
      </c>
      <c r="AO510" s="85" t="s">
        <v>1485</v>
      </c>
      <c r="AP510" s="79" t="s">
        <v>176</v>
      </c>
      <c r="AQ510" s="79">
        <v>0</v>
      </c>
      <c r="AR510" s="79">
        <v>0</v>
      </c>
      <c r="AS510" s="79"/>
      <c r="AT510" s="79"/>
      <c r="AU510" s="79"/>
      <c r="AV510" s="79"/>
      <c r="AW510" s="79"/>
      <c r="AX510" s="79"/>
      <c r="AY510" s="79"/>
      <c r="AZ510" s="79"/>
      <c r="BA510">
        <v>7</v>
      </c>
      <c r="BB510" s="78" t="str">
        <f>REPLACE(INDEX(GroupVertices[Group],MATCH(Edges[[#This Row],[Vertex 1]],GroupVertices[Vertex],0)),1,1,"")</f>
        <v>3</v>
      </c>
      <c r="BC510" s="78" t="str">
        <f>REPLACE(INDEX(GroupVertices[Group],MATCH(Edges[[#This Row],[Vertex 2]],GroupVertices[Vertex],0)),1,1,"")</f>
        <v>3</v>
      </c>
      <c r="BD510" s="48"/>
      <c r="BE510" s="49"/>
      <c r="BF510" s="48"/>
      <c r="BG510" s="49"/>
      <c r="BH510" s="48"/>
      <c r="BI510" s="49"/>
      <c r="BJ510" s="48"/>
      <c r="BK510" s="49"/>
      <c r="BL510" s="48"/>
    </row>
    <row r="511" spans="1:64" ht="15">
      <c r="A511" s="64" t="s">
        <v>389</v>
      </c>
      <c r="B511" s="64" t="s">
        <v>449</v>
      </c>
      <c r="C511" s="65" t="s">
        <v>4413</v>
      </c>
      <c r="D511" s="66">
        <v>10</v>
      </c>
      <c r="E511" s="67" t="s">
        <v>136</v>
      </c>
      <c r="F511" s="68">
        <v>12</v>
      </c>
      <c r="G511" s="65"/>
      <c r="H511" s="69"/>
      <c r="I511" s="70"/>
      <c r="J511" s="70"/>
      <c r="K511" s="34" t="s">
        <v>65</v>
      </c>
      <c r="L511" s="77">
        <v>511</v>
      </c>
      <c r="M511" s="77"/>
      <c r="N511" s="72"/>
      <c r="O511" s="79" t="s">
        <v>503</v>
      </c>
      <c r="P511" s="81">
        <v>43713.79262731481</v>
      </c>
      <c r="Q511" s="79" t="s">
        <v>619</v>
      </c>
      <c r="R511" s="82" t="s">
        <v>679</v>
      </c>
      <c r="S511" s="79" t="s">
        <v>712</v>
      </c>
      <c r="T511" s="79"/>
      <c r="U511" s="82" t="s">
        <v>733</v>
      </c>
      <c r="V511" s="82" t="s">
        <v>733</v>
      </c>
      <c r="W511" s="81">
        <v>43713.79262731481</v>
      </c>
      <c r="X511" s="82" t="s">
        <v>1178</v>
      </c>
      <c r="Y511" s="79"/>
      <c r="Z511" s="79"/>
      <c r="AA511" s="85" t="s">
        <v>1485</v>
      </c>
      <c r="AB511" s="79"/>
      <c r="AC511" s="79" t="b">
        <v>0</v>
      </c>
      <c r="AD511" s="79">
        <v>0</v>
      </c>
      <c r="AE511" s="85" t="s">
        <v>1603</v>
      </c>
      <c r="AF511" s="79" t="b">
        <v>0</v>
      </c>
      <c r="AG511" s="79" t="s">
        <v>1625</v>
      </c>
      <c r="AH511" s="79"/>
      <c r="AI511" s="85" t="s">
        <v>1603</v>
      </c>
      <c r="AJ511" s="79" t="b">
        <v>0</v>
      </c>
      <c r="AK511" s="79">
        <v>0</v>
      </c>
      <c r="AL511" s="85" t="s">
        <v>1603</v>
      </c>
      <c r="AM511" s="79" t="s">
        <v>1645</v>
      </c>
      <c r="AN511" s="79" t="b">
        <v>0</v>
      </c>
      <c r="AO511" s="85" t="s">
        <v>1485</v>
      </c>
      <c r="AP511" s="79" t="s">
        <v>176</v>
      </c>
      <c r="AQ511" s="79">
        <v>0</v>
      </c>
      <c r="AR511" s="79">
        <v>0</v>
      </c>
      <c r="AS511" s="79"/>
      <c r="AT511" s="79"/>
      <c r="AU511" s="79"/>
      <c r="AV511" s="79"/>
      <c r="AW511" s="79"/>
      <c r="AX511" s="79"/>
      <c r="AY511" s="79"/>
      <c r="AZ511" s="79"/>
      <c r="BA511">
        <v>11</v>
      </c>
      <c r="BB511" s="78" t="str">
        <f>REPLACE(INDEX(GroupVertices[Group],MATCH(Edges[[#This Row],[Vertex 1]],GroupVertices[Vertex],0)),1,1,"")</f>
        <v>3</v>
      </c>
      <c r="BC511" s="78" t="str">
        <f>REPLACE(INDEX(GroupVertices[Group],MATCH(Edges[[#This Row],[Vertex 2]],GroupVertices[Vertex],0)),1,1,"")</f>
        <v>4</v>
      </c>
      <c r="BD511" s="48"/>
      <c r="BE511" s="49"/>
      <c r="BF511" s="48"/>
      <c r="BG511" s="49"/>
      <c r="BH511" s="48"/>
      <c r="BI511" s="49"/>
      <c r="BJ511" s="48"/>
      <c r="BK511" s="49"/>
      <c r="BL511" s="48"/>
    </row>
    <row r="512" spans="1:64" ht="15">
      <c r="A512" s="64" t="s">
        <v>389</v>
      </c>
      <c r="B512" s="64" t="s">
        <v>340</v>
      </c>
      <c r="C512" s="65" t="s">
        <v>4413</v>
      </c>
      <c r="D512" s="66">
        <v>10</v>
      </c>
      <c r="E512" s="67" t="s">
        <v>136</v>
      </c>
      <c r="F512" s="68">
        <v>12</v>
      </c>
      <c r="G512" s="65"/>
      <c r="H512" s="69"/>
      <c r="I512" s="70"/>
      <c r="J512" s="70"/>
      <c r="K512" s="34" t="s">
        <v>66</v>
      </c>
      <c r="L512" s="77">
        <v>512</v>
      </c>
      <c r="M512" s="77"/>
      <c r="N512" s="72"/>
      <c r="O512" s="79" t="s">
        <v>503</v>
      </c>
      <c r="P512" s="81">
        <v>43713.79262731481</v>
      </c>
      <c r="Q512" s="79" t="s">
        <v>619</v>
      </c>
      <c r="R512" s="82" t="s">
        <v>679</v>
      </c>
      <c r="S512" s="79" t="s">
        <v>712</v>
      </c>
      <c r="T512" s="79"/>
      <c r="U512" s="82" t="s">
        <v>733</v>
      </c>
      <c r="V512" s="82" t="s">
        <v>733</v>
      </c>
      <c r="W512" s="81">
        <v>43713.79262731481</v>
      </c>
      <c r="X512" s="82" t="s">
        <v>1178</v>
      </c>
      <c r="Y512" s="79"/>
      <c r="Z512" s="79"/>
      <c r="AA512" s="85" t="s">
        <v>1485</v>
      </c>
      <c r="AB512" s="79"/>
      <c r="AC512" s="79" t="b">
        <v>0</v>
      </c>
      <c r="AD512" s="79">
        <v>0</v>
      </c>
      <c r="AE512" s="85" t="s">
        <v>1603</v>
      </c>
      <c r="AF512" s="79" t="b">
        <v>0</v>
      </c>
      <c r="AG512" s="79" t="s">
        <v>1625</v>
      </c>
      <c r="AH512" s="79"/>
      <c r="AI512" s="85" t="s">
        <v>1603</v>
      </c>
      <c r="AJ512" s="79" t="b">
        <v>0</v>
      </c>
      <c r="AK512" s="79">
        <v>0</v>
      </c>
      <c r="AL512" s="85" t="s">
        <v>1603</v>
      </c>
      <c r="AM512" s="79" t="s">
        <v>1645</v>
      </c>
      <c r="AN512" s="79" t="b">
        <v>0</v>
      </c>
      <c r="AO512" s="85" t="s">
        <v>1485</v>
      </c>
      <c r="AP512" s="79" t="s">
        <v>176</v>
      </c>
      <c r="AQ512" s="79">
        <v>0</v>
      </c>
      <c r="AR512" s="79">
        <v>0</v>
      </c>
      <c r="AS512" s="79"/>
      <c r="AT512" s="79"/>
      <c r="AU512" s="79"/>
      <c r="AV512" s="79"/>
      <c r="AW512" s="79"/>
      <c r="AX512" s="79"/>
      <c r="AY512" s="79"/>
      <c r="AZ512" s="79"/>
      <c r="BA512">
        <v>8</v>
      </c>
      <c r="BB512" s="78" t="str">
        <f>REPLACE(INDEX(GroupVertices[Group],MATCH(Edges[[#This Row],[Vertex 1]],GroupVertices[Vertex],0)),1,1,"")</f>
        <v>3</v>
      </c>
      <c r="BC512" s="78" t="str">
        <f>REPLACE(INDEX(GroupVertices[Group],MATCH(Edges[[#This Row],[Vertex 2]],GroupVertices[Vertex],0)),1,1,"")</f>
        <v>3</v>
      </c>
      <c r="BD512" s="48">
        <v>3</v>
      </c>
      <c r="BE512" s="49">
        <v>7.5</v>
      </c>
      <c r="BF512" s="48">
        <v>1</v>
      </c>
      <c r="BG512" s="49">
        <v>2.5</v>
      </c>
      <c r="BH512" s="48">
        <v>0</v>
      </c>
      <c r="BI512" s="49">
        <v>0</v>
      </c>
      <c r="BJ512" s="48">
        <v>36</v>
      </c>
      <c r="BK512" s="49">
        <v>90</v>
      </c>
      <c r="BL512" s="48">
        <v>40</v>
      </c>
    </row>
    <row r="513" spans="1:64" ht="15">
      <c r="A513" s="64" t="s">
        <v>389</v>
      </c>
      <c r="B513" s="64" t="s">
        <v>349</v>
      </c>
      <c r="C513" s="65" t="s">
        <v>4413</v>
      </c>
      <c r="D513" s="66">
        <v>10</v>
      </c>
      <c r="E513" s="67" t="s">
        <v>136</v>
      </c>
      <c r="F513" s="68">
        <v>12</v>
      </c>
      <c r="G513" s="65"/>
      <c r="H513" s="69"/>
      <c r="I513" s="70"/>
      <c r="J513" s="70"/>
      <c r="K513" s="34" t="s">
        <v>66</v>
      </c>
      <c r="L513" s="77">
        <v>513</v>
      </c>
      <c r="M513" s="77"/>
      <c r="N513" s="72"/>
      <c r="O513" s="79" t="s">
        <v>503</v>
      </c>
      <c r="P513" s="81">
        <v>43714.87452546296</v>
      </c>
      <c r="Q513" s="79" t="s">
        <v>616</v>
      </c>
      <c r="R513" s="82" t="s">
        <v>663</v>
      </c>
      <c r="S513" s="79" t="s">
        <v>704</v>
      </c>
      <c r="T513" s="79"/>
      <c r="U513" s="82" t="s">
        <v>730</v>
      </c>
      <c r="V513" s="82" t="s">
        <v>730</v>
      </c>
      <c r="W513" s="81">
        <v>43714.87452546296</v>
      </c>
      <c r="X513" s="82" t="s">
        <v>1175</v>
      </c>
      <c r="Y513" s="79"/>
      <c r="Z513" s="79"/>
      <c r="AA513" s="85" t="s">
        <v>1482</v>
      </c>
      <c r="AB513" s="79"/>
      <c r="AC513" s="79" t="b">
        <v>0</v>
      </c>
      <c r="AD513" s="79">
        <v>0</v>
      </c>
      <c r="AE513" s="85" t="s">
        <v>1603</v>
      </c>
      <c r="AF513" s="79" t="b">
        <v>0</v>
      </c>
      <c r="AG513" s="79" t="s">
        <v>1625</v>
      </c>
      <c r="AH513" s="79"/>
      <c r="AI513" s="85" t="s">
        <v>1603</v>
      </c>
      <c r="AJ513" s="79" t="b">
        <v>0</v>
      </c>
      <c r="AK513" s="79">
        <v>0</v>
      </c>
      <c r="AL513" s="85" t="s">
        <v>1603</v>
      </c>
      <c r="AM513" s="79" t="s">
        <v>1635</v>
      </c>
      <c r="AN513" s="79" t="b">
        <v>0</v>
      </c>
      <c r="AO513" s="85" t="s">
        <v>1482</v>
      </c>
      <c r="AP513" s="79" t="s">
        <v>176</v>
      </c>
      <c r="AQ513" s="79">
        <v>0</v>
      </c>
      <c r="AR513" s="79">
        <v>0</v>
      </c>
      <c r="AS513" s="79"/>
      <c r="AT513" s="79"/>
      <c r="AU513" s="79"/>
      <c r="AV513" s="79"/>
      <c r="AW513" s="79"/>
      <c r="AX513" s="79"/>
      <c r="AY513" s="79"/>
      <c r="AZ513" s="79"/>
      <c r="BA513">
        <v>7</v>
      </c>
      <c r="BB513" s="78" t="str">
        <f>REPLACE(INDEX(GroupVertices[Group],MATCH(Edges[[#This Row],[Vertex 1]],GroupVertices[Vertex],0)),1,1,"")</f>
        <v>3</v>
      </c>
      <c r="BC513" s="78" t="str">
        <f>REPLACE(INDEX(GroupVertices[Group],MATCH(Edges[[#This Row],[Vertex 2]],GroupVertices[Vertex],0)),1,1,"")</f>
        <v>3</v>
      </c>
      <c r="BD513" s="48"/>
      <c r="BE513" s="49"/>
      <c r="BF513" s="48"/>
      <c r="BG513" s="49"/>
      <c r="BH513" s="48"/>
      <c r="BI513" s="49"/>
      <c r="BJ513" s="48"/>
      <c r="BK513" s="49"/>
      <c r="BL513" s="48"/>
    </row>
    <row r="514" spans="1:64" ht="15">
      <c r="A514" s="64" t="s">
        <v>389</v>
      </c>
      <c r="B514" s="64" t="s">
        <v>449</v>
      </c>
      <c r="C514" s="65" t="s">
        <v>4413</v>
      </c>
      <c r="D514" s="66">
        <v>10</v>
      </c>
      <c r="E514" s="67" t="s">
        <v>136</v>
      </c>
      <c r="F514" s="68">
        <v>12</v>
      </c>
      <c r="G514" s="65"/>
      <c r="H514" s="69"/>
      <c r="I514" s="70"/>
      <c r="J514" s="70"/>
      <c r="K514" s="34" t="s">
        <v>65</v>
      </c>
      <c r="L514" s="77">
        <v>514</v>
      </c>
      <c r="M514" s="77"/>
      <c r="N514" s="72"/>
      <c r="O514" s="79" t="s">
        <v>503</v>
      </c>
      <c r="P514" s="81">
        <v>43714.87452546296</v>
      </c>
      <c r="Q514" s="79" t="s">
        <v>616</v>
      </c>
      <c r="R514" s="82" t="s">
        <v>663</v>
      </c>
      <c r="S514" s="79" t="s">
        <v>704</v>
      </c>
      <c r="T514" s="79"/>
      <c r="U514" s="82" t="s">
        <v>730</v>
      </c>
      <c r="V514" s="82" t="s">
        <v>730</v>
      </c>
      <c r="W514" s="81">
        <v>43714.87452546296</v>
      </c>
      <c r="X514" s="82" t="s">
        <v>1175</v>
      </c>
      <c r="Y514" s="79"/>
      <c r="Z514" s="79"/>
      <c r="AA514" s="85" t="s">
        <v>1482</v>
      </c>
      <c r="AB514" s="79"/>
      <c r="AC514" s="79" t="b">
        <v>0</v>
      </c>
      <c r="AD514" s="79">
        <v>0</v>
      </c>
      <c r="AE514" s="85" t="s">
        <v>1603</v>
      </c>
      <c r="AF514" s="79" t="b">
        <v>0</v>
      </c>
      <c r="AG514" s="79" t="s">
        <v>1625</v>
      </c>
      <c r="AH514" s="79"/>
      <c r="AI514" s="85" t="s">
        <v>1603</v>
      </c>
      <c r="AJ514" s="79" t="b">
        <v>0</v>
      </c>
      <c r="AK514" s="79">
        <v>0</v>
      </c>
      <c r="AL514" s="85" t="s">
        <v>1603</v>
      </c>
      <c r="AM514" s="79" t="s">
        <v>1635</v>
      </c>
      <c r="AN514" s="79" t="b">
        <v>0</v>
      </c>
      <c r="AO514" s="85" t="s">
        <v>1482</v>
      </c>
      <c r="AP514" s="79" t="s">
        <v>176</v>
      </c>
      <c r="AQ514" s="79">
        <v>0</v>
      </c>
      <c r="AR514" s="79">
        <v>0</v>
      </c>
      <c r="AS514" s="79"/>
      <c r="AT514" s="79"/>
      <c r="AU514" s="79"/>
      <c r="AV514" s="79"/>
      <c r="AW514" s="79"/>
      <c r="AX514" s="79"/>
      <c r="AY514" s="79"/>
      <c r="AZ514" s="79"/>
      <c r="BA514">
        <v>11</v>
      </c>
      <c r="BB514" s="78" t="str">
        <f>REPLACE(INDEX(GroupVertices[Group],MATCH(Edges[[#This Row],[Vertex 1]],GroupVertices[Vertex],0)),1,1,"")</f>
        <v>3</v>
      </c>
      <c r="BC514" s="78" t="str">
        <f>REPLACE(INDEX(GroupVertices[Group],MATCH(Edges[[#This Row],[Vertex 2]],GroupVertices[Vertex],0)),1,1,"")</f>
        <v>4</v>
      </c>
      <c r="BD514" s="48"/>
      <c r="BE514" s="49"/>
      <c r="BF514" s="48"/>
      <c r="BG514" s="49"/>
      <c r="BH514" s="48"/>
      <c r="BI514" s="49"/>
      <c r="BJ514" s="48"/>
      <c r="BK514" s="49"/>
      <c r="BL514" s="48"/>
    </row>
    <row r="515" spans="1:64" ht="15">
      <c r="A515" s="64" t="s">
        <v>389</v>
      </c>
      <c r="B515" s="64" t="s">
        <v>340</v>
      </c>
      <c r="C515" s="65" t="s">
        <v>4413</v>
      </c>
      <c r="D515" s="66">
        <v>10</v>
      </c>
      <c r="E515" s="67" t="s">
        <v>136</v>
      </c>
      <c r="F515" s="68">
        <v>12</v>
      </c>
      <c r="G515" s="65"/>
      <c r="H515" s="69"/>
      <c r="I515" s="70"/>
      <c r="J515" s="70"/>
      <c r="K515" s="34" t="s">
        <v>66</v>
      </c>
      <c r="L515" s="77">
        <v>515</v>
      </c>
      <c r="M515" s="77"/>
      <c r="N515" s="72"/>
      <c r="O515" s="79" t="s">
        <v>503</v>
      </c>
      <c r="P515" s="81">
        <v>43714.87452546296</v>
      </c>
      <c r="Q515" s="79" t="s">
        <v>616</v>
      </c>
      <c r="R515" s="82" t="s">
        <v>663</v>
      </c>
      <c r="S515" s="79" t="s">
        <v>704</v>
      </c>
      <c r="T515" s="79"/>
      <c r="U515" s="82" t="s">
        <v>730</v>
      </c>
      <c r="V515" s="82" t="s">
        <v>730</v>
      </c>
      <c r="W515" s="81">
        <v>43714.87452546296</v>
      </c>
      <c r="X515" s="82" t="s">
        <v>1175</v>
      </c>
      <c r="Y515" s="79"/>
      <c r="Z515" s="79"/>
      <c r="AA515" s="85" t="s">
        <v>1482</v>
      </c>
      <c r="AB515" s="79"/>
      <c r="AC515" s="79" t="b">
        <v>0</v>
      </c>
      <c r="AD515" s="79">
        <v>0</v>
      </c>
      <c r="AE515" s="85" t="s">
        <v>1603</v>
      </c>
      <c r="AF515" s="79" t="b">
        <v>0</v>
      </c>
      <c r="AG515" s="79" t="s">
        <v>1625</v>
      </c>
      <c r="AH515" s="79"/>
      <c r="AI515" s="85" t="s">
        <v>1603</v>
      </c>
      <c r="AJ515" s="79" t="b">
        <v>0</v>
      </c>
      <c r="AK515" s="79">
        <v>0</v>
      </c>
      <c r="AL515" s="85" t="s">
        <v>1603</v>
      </c>
      <c r="AM515" s="79" t="s">
        <v>1635</v>
      </c>
      <c r="AN515" s="79" t="b">
        <v>0</v>
      </c>
      <c r="AO515" s="85" t="s">
        <v>1482</v>
      </c>
      <c r="AP515" s="79" t="s">
        <v>176</v>
      </c>
      <c r="AQ515" s="79">
        <v>0</v>
      </c>
      <c r="AR515" s="79">
        <v>0</v>
      </c>
      <c r="AS515" s="79"/>
      <c r="AT515" s="79"/>
      <c r="AU515" s="79"/>
      <c r="AV515" s="79"/>
      <c r="AW515" s="79"/>
      <c r="AX515" s="79"/>
      <c r="AY515" s="79"/>
      <c r="AZ515" s="79"/>
      <c r="BA515">
        <v>8</v>
      </c>
      <c r="BB515" s="78" t="str">
        <f>REPLACE(INDEX(GroupVertices[Group],MATCH(Edges[[#This Row],[Vertex 1]],GroupVertices[Vertex],0)),1,1,"")</f>
        <v>3</v>
      </c>
      <c r="BC515" s="78" t="str">
        <f>REPLACE(INDEX(GroupVertices[Group],MATCH(Edges[[#This Row],[Vertex 2]],GroupVertices[Vertex],0)),1,1,"")</f>
        <v>3</v>
      </c>
      <c r="BD515" s="48"/>
      <c r="BE515" s="49"/>
      <c r="BF515" s="48"/>
      <c r="BG515" s="49"/>
      <c r="BH515" s="48"/>
      <c r="BI515" s="49"/>
      <c r="BJ515" s="48"/>
      <c r="BK515" s="49"/>
      <c r="BL515" s="48"/>
    </row>
    <row r="516" spans="1:64" ht="15">
      <c r="A516" s="64" t="s">
        <v>389</v>
      </c>
      <c r="B516" s="64" t="s">
        <v>340</v>
      </c>
      <c r="C516" s="65" t="s">
        <v>4413</v>
      </c>
      <c r="D516" s="66">
        <v>10</v>
      </c>
      <c r="E516" s="67" t="s">
        <v>136</v>
      </c>
      <c r="F516" s="68">
        <v>12</v>
      </c>
      <c r="G516" s="65"/>
      <c r="H516" s="69"/>
      <c r="I516" s="70"/>
      <c r="J516" s="70"/>
      <c r="K516" s="34" t="s">
        <v>66</v>
      </c>
      <c r="L516" s="77">
        <v>516</v>
      </c>
      <c r="M516" s="77"/>
      <c r="N516" s="72"/>
      <c r="O516" s="79" t="s">
        <v>503</v>
      </c>
      <c r="P516" s="81">
        <v>43715.79866898148</v>
      </c>
      <c r="Q516" s="79" t="s">
        <v>620</v>
      </c>
      <c r="R516" s="79"/>
      <c r="S516" s="79"/>
      <c r="T516" s="79"/>
      <c r="U516" s="79"/>
      <c r="V516" s="82" t="s">
        <v>910</v>
      </c>
      <c r="W516" s="81">
        <v>43715.79866898148</v>
      </c>
      <c r="X516" s="82" t="s">
        <v>1179</v>
      </c>
      <c r="Y516" s="79"/>
      <c r="Z516" s="79"/>
      <c r="AA516" s="85" t="s">
        <v>1486</v>
      </c>
      <c r="AB516" s="79"/>
      <c r="AC516" s="79" t="b">
        <v>0</v>
      </c>
      <c r="AD516" s="79">
        <v>0</v>
      </c>
      <c r="AE516" s="85" t="s">
        <v>1603</v>
      </c>
      <c r="AF516" s="79" t="b">
        <v>0</v>
      </c>
      <c r="AG516" s="79" t="s">
        <v>1625</v>
      </c>
      <c r="AH516" s="79"/>
      <c r="AI516" s="85" t="s">
        <v>1603</v>
      </c>
      <c r="AJ516" s="79" t="b">
        <v>0</v>
      </c>
      <c r="AK516" s="79">
        <v>0</v>
      </c>
      <c r="AL516" s="85" t="s">
        <v>1481</v>
      </c>
      <c r="AM516" s="79" t="s">
        <v>1634</v>
      </c>
      <c r="AN516" s="79" t="b">
        <v>0</v>
      </c>
      <c r="AO516" s="85" t="s">
        <v>1481</v>
      </c>
      <c r="AP516" s="79" t="s">
        <v>176</v>
      </c>
      <c r="AQ516" s="79">
        <v>0</v>
      </c>
      <c r="AR516" s="79">
        <v>0</v>
      </c>
      <c r="AS516" s="79"/>
      <c r="AT516" s="79"/>
      <c r="AU516" s="79"/>
      <c r="AV516" s="79"/>
      <c r="AW516" s="79"/>
      <c r="AX516" s="79"/>
      <c r="AY516" s="79"/>
      <c r="AZ516" s="79"/>
      <c r="BA516">
        <v>8</v>
      </c>
      <c r="BB516" s="78" t="str">
        <f>REPLACE(INDEX(GroupVertices[Group],MATCH(Edges[[#This Row],[Vertex 1]],GroupVertices[Vertex],0)),1,1,"")</f>
        <v>3</v>
      </c>
      <c r="BC516" s="78" t="str">
        <f>REPLACE(INDEX(GroupVertices[Group],MATCH(Edges[[#This Row],[Vertex 2]],GroupVertices[Vertex],0)),1,1,"")</f>
        <v>3</v>
      </c>
      <c r="BD516" s="48">
        <v>2</v>
      </c>
      <c r="BE516" s="49">
        <v>9.523809523809524</v>
      </c>
      <c r="BF516" s="48">
        <v>0</v>
      </c>
      <c r="BG516" s="49">
        <v>0</v>
      </c>
      <c r="BH516" s="48">
        <v>0</v>
      </c>
      <c r="BI516" s="49">
        <v>0</v>
      </c>
      <c r="BJ516" s="48">
        <v>19</v>
      </c>
      <c r="BK516" s="49">
        <v>90.47619047619048</v>
      </c>
      <c r="BL516" s="48">
        <v>21</v>
      </c>
    </row>
    <row r="517" spans="1:64" ht="15">
      <c r="A517" s="64" t="s">
        <v>389</v>
      </c>
      <c r="B517" s="64" t="s">
        <v>349</v>
      </c>
      <c r="C517" s="65" t="s">
        <v>4413</v>
      </c>
      <c r="D517" s="66">
        <v>10</v>
      </c>
      <c r="E517" s="67" t="s">
        <v>136</v>
      </c>
      <c r="F517" s="68">
        <v>12</v>
      </c>
      <c r="G517" s="65"/>
      <c r="H517" s="69"/>
      <c r="I517" s="70"/>
      <c r="J517" s="70"/>
      <c r="K517" s="34" t="s">
        <v>66</v>
      </c>
      <c r="L517" s="77">
        <v>517</v>
      </c>
      <c r="M517" s="77"/>
      <c r="N517" s="72"/>
      <c r="O517" s="79" t="s">
        <v>503</v>
      </c>
      <c r="P517" s="81">
        <v>43718.81265046296</v>
      </c>
      <c r="Q517" s="79" t="s">
        <v>617</v>
      </c>
      <c r="R517" s="82" t="s">
        <v>687</v>
      </c>
      <c r="S517" s="79" t="s">
        <v>704</v>
      </c>
      <c r="T517" s="79"/>
      <c r="U517" s="82" t="s">
        <v>731</v>
      </c>
      <c r="V517" s="82" t="s">
        <v>731</v>
      </c>
      <c r="W517" s="81">
        <v>43718.81265046296</v>
      </c>
      <c r="X517" s="82" t="s">
        <v>1176</v>
      </c>
      <c r="Y517" s="79"/>
      <c r="Z517" s="79"/>
      <c r="AA517" s="85" t="s">
        <v>1483</v>
      </c>
      <c r="AB517" s="79"/>
      <c r="AC517" s="79" t="b">
        <v>0</v>
      </c>
      <c r="AD517" s="79">
        <v>0</v>
      </c>
      <c r="AE517" s="85" t="s">
        <v>1603</v>
      </c>
      <c r="AF517" s="79" t="b">
        <v>0</v>
      </c>
      <c r="AG517" s="79" t="s">
        <v>1625</v>
      </c>
      <c r="AH517" s="79"/>
      <c r="AI517" s="85" t="s">
        <v>1603</v>
      </c>
      <c r="AJ517" s="79" t="b">
        <v>0</v>
      </c>
      <c r="AK517" s="79">
        <v>0</v>
      </c>
      <c r="AL517" s="85" t="s">
        <v>1603</v>
      </c>
      <c r="AM517" s="79" t="s">
        <v>1645</v>
      </c>
      <c r="AN517" s="79" t="b">
        <v>0</v>
      </c>
      <c r="AO517" s="85" t="s">
        <v>1483</v>
      </c>
      <c r="AP517" s="79" t="s">
        <v>176</v>
      </c>
      <c r="AQ517" s="79">
        <v>0</v>
      </c>
      <c r="AR517" s="79">
        <v>0</v>
      </c>
      <c r="AS517" s="79"/>
      <c r="AT517" s="79"/>
      <c r="AU517" s="79"/>
      <c r="AV517" s="79"/>
      <c r="AW517" s="79"/>
      <c r="AX517" s="79"/>
      <c r="AY517" s="79"/>
      <c r="AZ517" s="79"/>
      <c r="BA517">
        <v>7</v>
      </c>
      <c r="BB517" s="78" t="str">
        <f>REPLACE(INDEX(GroupVertices[Group],MATCH(Edges[[#This Row],[Vertex 1]],GroupVertices[Vertex],0)),1,1,"")</f>
        <v>3</v>
      </c>
      <c r="BC517" s="78" t="str">
        <f>REPLACE(INDEX(GroupVertices[Group],MATCH(Edges[[#This Row],[Vertex 2]],GroupVertices[Vertex],0)),1,1,"")</f>
        <v>3</v>
      </c>
      <c r="BD517" s="48"/>
      <c r="BE517" s="49"/>
      <c r="BF517" s="48"/>
      <c r="BG517" s="49"/>
      <c r="BH517" s="48"/>
      <c r="BI517" s="49"/>
      <c r="BJ517" s="48"/>
      <c r="BK517" s="49"/>
      <c r="BL517" s="48"/>
    </row>
    <row r="518" spans="1:64" ht="15">
      <c r="A518" s="64" t="s">
        <v>389</v>
      </c>
      <c r="B518" s="64" t="s">
        <v>449</v>
      </c>
      <c r="C518" s="65" t="s">
        <v>4413</v>
      </c>
      <c r="D518" s="66">
        <v>10</v>
      </c>
      <c r="E518" s="67" t="s">
        <v>136</v>
      </c>
      <c r="F518" s="68">
        <v>12</v>
      </c>
      <c r="G518" s="65"/>
      <c r="H518" s="69"/>
      <c r="I518" s="70"/>
      <c r="J518" s="70"/>
      <c r="K518" s="34" t="s">
        <v>65</v>
      </c>
      <c r="L518" s="77">
        <v>518</v>
      </c>
      <c r="M518" s="77"/>
      <c r="N518" s="72"/>
      <c r="O518" s="79" t="s">
        <v>503</v>
      </c>
      <c r="P518" s="81">
        <v>43718.81265046296</v>
      </c>
      <c r="Q518" s="79" t="s">
        <v>617</v>
      </c>
      <c r="R518" s="82" t="s">
        <v>687</v>
      </c>
      <c r="S518" s="79" t="s">
        <v>704</v>
      </c>
      <c r="T518" s="79"/>
      <c r="U518" s="82" t="s">
        <v>731</v>
      </c>
      <c r="V518" s="82" t="s">
        <v>731</v>
      </c>
      <c r="W518" s="81">
        <v>43718.81265046296</v>
      </c>
      <c r="X518" s="82" t="s">
        <v>1176</v>
      </c>
      <c r="Y518" s="79"/>
      <c r="Z518" s="79"/>
      <c r="AA518" s="85" t="s">
        <v>1483</v>
      </c>
      <c r="AB518" s="79"/>
      <c r="AC518" s="79" t="b">
        <v>0</v>
      </c>
      <c r="AD518" s="79">
        <v>0</v>
      </c>
      <c r="AE518" s="85" t="s">
        <v>1603</v>
      </c>
      <c r="AF518" s="79" t="b">
        <v>0</v>
      </c>
      <c r="AG518" s="79" t="s">
        <v>1625</v>
      </c>
      <c r="AH518" s="79"/>
      <c r="AI518" s="85" t="s">
        <v>1603</v>
      </c>
      <c r="AJ518" s="79" t="b">
        <v>0</v>
      </c>
      <c r="AK518" s="79">
        <v>0</v>
      </c>
      <c r="AL518" s="85" t="s">
        <v>1603</v>
      </c>
      <c r="AM518" s="79" t="s">
        <v>1645</v>
      </c>
      <c r="AN518" s="79" t="b">
        <v>0</v>
      </c>
      <c r="AO518" s="85" t="s">
        <v>1483</v>
      </c>
      <c r="AP518" s="79" t="s">
        <v>176</v>
      </c>
      <c r="AQ518" s="79">
        <v>0</v>
      </c>
      <c r="AR518" s="79">
        <v>0</v>
      </c>
      <c r="AS518" s="79"/>
      <c r="AT518" s="79"/>
      <c r="AU518" s="79"/>
      <c r="AV518" s="79"/>
      <c r="AW518" s="79"/>
      <c r="AX518" s="79"/>
      <c r="AY518" s="79"/>
      <c r="AZ518" s="79"/>
      <c r="BA518">
        <v>11</v>
      </c>
      <c r="BB518" s="78" t="str">
        <f>REPLACE(INDEX(GroupVertices[Group],MATCH(Edges[[#This Row],[Vertex 1]],GroupVertices[Vertex],0)),1,1,"")</f>
        <v>3</v>
      </c>
      <c r="BC518" s="78" t="str">
        <f>REPLACE(INDEX(GroupVertices[Group],MATCH(Edges[[#This Row],[Vertex 2]],GroupVertices[Vertex],0)),1,1,"")</f>
        <v>4</v>
      </c>
      <c r="BD518" s="48"/>
      <c r="BE518" s="49"/>
      <c r="BF518" s="48"/>
      <c r="BG518" s="49"/>
      <c r="BH518" s="48"/>
      <c r="BI518" s="49"/>
      <c r="BJ518" s="48"/>
      <c r="BK518" s="49"/>
      <c r="BL518" s="48"/>
    </row>
    <row r="519" spans="1:64" ht="15">
      <c r="A519" s="64" t="s">
        <v>389</v>
      </c>
      <c r="B519" s="64" t="s">
        <v>340</v>
      </c>
      <c r="C519" s="65" t="s">
        <v>4413</v>
      </c>
      <c r="D519" s="66">
        <v>10</v>
      </c>
      <c r="E519" s="67" t="s">
        <v>136</v>
      </c>
      <c r="F519" s="68">
        <v>12</v>
      </c>
      <c r="G519" s="65"/>
      <c r="H519" s="69"/>
      <c r="I519" s="70"/>
      <c r="J519" s="70"/>
      <c r="K519" s="34" t="s">
        <v>66</v>
      </c>
      <c r="L519" s="77">
        <v>519</v>
      </c>
      <c r="M519" s="77"/>
      <c r="N519" s="72"/>
      <c r="O519" s="79" t="s">
        <v>503</v>
      </c>
      <c r="P519" s="81">
        <v>43718.81265046296</v>
      </c>
      <c r="Q519" s="79" t="s">
        <v>617</v>
      </c>
      <c r="R519" s="82" t="s">
        <v>687</v>
      </c>
      <c r="S519" s="79" t="s">
        <v>704</v>
      </c>
      <c r="T519" s="79"/>
      <c r="U519" s="82" t="s">
        <v>731</v>
      </c>
      <c r="V519" s="82" t="s">
        <v>731</v>
      </c>
      <c r="W519" s="81">
        <v>43718.81265046296</v>
      </c>
      <c r="X519" s="82" t="s">
        <v>1176</v>
      </c>
      <c r="Y519" s="79"/>
      <c r="Z519" s="79"/>
      <c r="AA519" s="85" t="s">
        <v>1483</v>
      </c>
      <c r="AB519" s="79"/>
      <c r="AC519" s="79" t="b">
        <v>0</v>
      </c>
      <c r="AD519" s="79">
        <v>0</v>
      </c>
      <c r="AE519" s="85" t="s">
        <v>1603</v>
      </c>
      <c r="AF519" s="79" t="b">
        <v>0</v>
      </c>
      <c r="AG519" s="79" t="s">
        <v>1625</v>
      </c>
      <c r="AH519" s="79"/>
      <c r="AI519" s="85" t="s">
        <v>1603</v>
      </c>
      <c r="AJ519" s="79" t="b">
        <v>0</v>
      </c>
      <c r="AK519" s="79">
        <v>0</v>
      </c>
      <c r="AL519" s="85" t="s">
        <v>1603</v>
      </c>
      <c r="AM519" s="79" t="s">
        <v>1645</v>
      </c>
      <c r="AN519" s="79" t="b">
        <v>0</v>
      </c>
      <c r="AO519" s="85" t="s">
        <v>1483</v>
      </c>
      <c r="AP519" s="79" t="s">
        <v>176</v>
      </c>
      <c r="AQ519" s="79">
        <v>0</v>
      </c>
      <c r="AR519" s="79">
        <v>0</v>
      </c>
      <c r="AS519" s="79"/>
      <c r="AT519" s="79"/>
      <c r="AU519" s="79"/>
      <c r="AV519" s="79"/>
      <c r="AW519" s="79"/>
      <c r="AX519" s="79"/>
      <c r="AY519" s="79"/>
      <c r="AZ519" s="79"/>
      <c r="BA519">
        <v>8</v>
      </c>
      <c r="BB519" s="78" t="str">
        <f>REPLACE(INDEX(GroupVertices[Group],MATCH(Edges[[#This Row],[Vertex 1]],GroupVertices[Vertex],0)),1,1,"")</f>
        <v>3</v>
      </c>
      <c r="BC519" s="78" t="str">
        <f>REPLACE(INDEX(GroupVertices[Group],MATCH(Edges[[#This Row],[Vertex 2]],GroupVertices[Vertex],0)),1,1,"")</f>
        <v>3</v>
      </c>
      <c r="BD519" s="48"/>
      <c r="BE519" s="49"/>
      <c r="BF519" s="48"/>
      <c r="BG519" s="49"/>
      <c r="BH519" s="48"/>
      <c r="BI519" s="49"/>
      <c r="BJ519" s="48"/>
      <c r="BK519" s="49"/>
      <c r="BL519" s="48"/>
    </row>
    <row r="520" spans="1:64" ht="15">
      <c r="A520" s="64" t="s">
        <v>389</v>
      </c>
      <c r="B520" s="64" t="s">
        <v>340</v>
      </c>
      <c r="C520" s="65" t="s">
        <v>4413</v>
      </c>
      <c r="D520" s="66">
        <v>10</v>
      </c>
      <c r="E520" s="67" t="s">
        <v>136</v>
      </c>
      <c r="F520" s="68">
        <v>12</v>
      </c>
      <c r="G520" s="65"/>
      <c r="H520" s="69"/>
      <c r="I520" s="70"/>
      <c r="J520" s="70"/>
      <c r="K520" s="34" t="s">
        <v>66</v>
      </c>
      <c r="L520" s="77">
        <v>520</v>
      </c>
      <c r="M520" s="77"/>
      <c r="N520" s="72"/>
      <c r="O520" s="79" t="s">
        <v>503</v>
      </c>
      <c r="P520" s="81">
        <v>43725.76105324074</v>
      </c>
      <c r="Q520" s="79" t="s">
        <v>622</v>
      </c>
      <c r="R520" s="79"/>
      <c r="S520" s="79"/>
      <c r="T520" s="79"/>
      <c r="U520" s="79"/>
      <c r="V520" s="82" t="s">
        <v>910</v>
      </c>
      <c r="W520" s="81">
        <v>43725.76105324074</v>
      </c>
      <c r="X520" s="82" t="s">
        <v>1184</v>
      </c>
      <c r="Y520" s="79"/>
      <c r="Z520" s="79"/>
      <c r="AA520" s="85" t="s">
        <v>1491</v>
      </c>
      <c r="AB520" s="79"/>
      <c r="AC520" s="79" t="b">
        <v>0</v>
      </c>
      <c r="AD520" s="79">
        <v>0</v>
      </c>
      <c r="AE520" s="85" t="s">
        <v>1603</v>
      </c>
      <c r="AF520" s="79" t="b">
        <v>0</v>
      </c>
      <c r="AG520" s="79" t="s">
        <v>1625</v>
      </c>
      <c r="AH520" s="79"/>
      <c r="AI520" s="85" t="s">
        <v>1603</v>
      </c>
      <c r="AJ520" s="79" t="b">
        <v>0</v>
      </c>
      <c r="AK520" s="79">
        <v>0</v>
      </c>
      <c r="AL520" s="85" t="s">
        <v>1487</v>
      </c>
      <c r="AM520" s="79" t="s">
        <v>1635</v>
      </c>
      <c r="AN520" s="79" t="b">
        <v>0</v>
      </c>
      <c r="AO520" s="85" t="s">
        <v>1487</v>
      </c>
      <c r="AP520" s="79" t="s">
        <v>176</v>
      </c>
      <c r="AQ520" s="79">
        <v>0</v>
      </c>
      <c r="AR520" s="79">
        <v>0</v>
      </c>
      <c r="AS520" s="79"/>
      <c r="AT520" s="79"/>
      <c r="AU520" s="79"/>
      <c r="AV520" s="79"/>
      <c r="AW520" s="79"/>
      <c r="AX520" s="79"/>
      <c r="AY520" s="79"/>
      <c r="AZ520" s="79"/>
      <c r="BA520">
        <v>8</v>
      </c>
      <c r="BB520" s="78" t="str">
        <f>REPLACE(INDEX(GroupVertices[Group],MATCH(Edges[[#This Row],[Vertex 1]],GroupVertices[Vertex],0)),1,1,"")</f>
        <v>3</v>
      </c>
      <c r="BC520" s="78" t="str">
        <f>REPLACE(INDEX(GroupVertices[Group],MATCH(Edges[[#This Row],[Vertex 2]],GroupVertices[Vertex],0)),1,1,"")</f>
        <v>3</v>
      </c>
      <c r="BD520" s="48"/>
      <c r="BE520" s="49"/>
      <c r="BF520" s="48"/>
      <c r="BG520" s="49"/>
      <c r="BH520" s="48"/>
      <c r="BI520" s="49"/>
      <c r="BJ520" s="48"/>
      <c r="BK520" s="49"/>
      <c r="BL520" s="48"/>
    </row>
    <row r="521" spans="1:64" ht="15">
      <c r="A521" s="64" t="s">
        <v>389</v>
      </c>
      <c r="B521" s="64" t="s">
        <v>449</v>
      </c>
      <c r="C521" s="65" t="s">
        <v>4413</v>
      </c>
      <c r="D521" s="66">
        <v>10</v>
      </c>
      <c r="E521" s="67" t="s">
        <v>136</v>
      </c>
      <c r="F521" s="68">
        <v>12</v>
      </c>
      <c r="G521" s="65"/>
      <c r="H521" s="69"/>
      <c r="I521" s="70"/>
      <c r="J521" s="70"/>
      <c r="K521" s="34" t="s">
        <v>65</v>
      </c>
      <c r="L521" s="77">
        <v>521</v>
      </c>
      <c r="M521" s="77"/>
      <c r="N521" s="72"/>
      <c r="O521" s="79" t="s">
        <v>503</v>
      </c>
      <c r="P521" s="81">
        <v>43725.76105324074</v>
      </c>
      <c r="Q521" s="79" t="s">
        <v>622</v>
      </c>
      <c r="R521" s="79"/>
      <c r="S521" s="79"/>
      <c r="T521" s="79"/>
      <c r="U521" s="79"/>
      <c r="V521" s="82" t="s">
        <v>910</v>
      </c>
      <c r="W521" s="81">
        <v>43725.76105324074</v>
      </c>
      <c r="X521" s="82" t="s">
        <v>1184</v>
      </c>
      <c r="Y521" s="79"/>
      <c r="Z521" s="79"/>
      <c r="AA521" s="85" t="s">
        <v>1491</v>
      </c>
      <c r="AB521" s="79"/>
      <c r="AC521" s="79" t="b">
        <v>0</v>
      </c>
      <c r="AD521" s="79">
        <v>0</v>
      </c>
      <c r="AE521" s="85" t="s">
        <v>1603</v>
      </c>
      <c r="AF521" s="79" t="b">
        <v>0</v>
      </c>
      <c r="AG521" s="79" t="s">
        <v>1625</v>
      </c>
      <c r="AH521" s="79"/>
      <c r="AI521" s="85" t="s">
        <v>1603</v>
      </c>
      <c r="AJ521" s="79" t="b">
        <v>0</v>
      </c>
      <c r="AK521" s="79">
        <v>0</v>
      </c>
      <c r="AL521" s="85" t="s">
        <v>1487</v>
      </c>
      <c r="AM521" s="79" t="s">
        <v>1635</v>
      </c>
      <c r="AN521" s="79" t="b">
        <v>0</v>
      </c>
      <c r="AO521" s="85" t="s">
        <v>1487</v>
      </c>
      <c r="AP521" s="79" t="s">
        <v>176</v>
      </c>
      <c r="AQ521" s="79">
        <v>0</v>
      </c>
      <c r="AR521" s="79">
        <v>0</v>
      </c>
      <c r="AS521" s="79"/>
      <c r="AT521" s="79"/>
      <c r="AU521" s="79"/>
      <c r="AV521" s="79"/>
      <c r="AW521" s="79"/>
      <c r="AX521" s="79"/>
      <c r="AY521" s="79"/>
      <c r="AZ521" s="79"/>
      <c r="BA521">
        <v>11</v>
      </c>
      <c r="BB521" s="78" t="str">
        <f>REPLACE(INDEX(GroupVertices[Group],MATCH(Edges[[#This Row],[Vertex 1]],GroupVertices[Vertex],0)),1,1,"")</f>
        <v>3</v>
      </c>
      <c r="BC521" s="78" t="str">
        <f>REPLACE(INDEX(GroupVertices[Group],MATCH(Edges[[#This Row],[Vertex 2]],GroupVertices[Vertex],0)),1,1,"")</f>
        <v>4</v>
      </c>
      <c r="BD521" s="48"/>
      <c r="BE521" s="49"/>
      <c r="BF521" s="48"/>
      <c r="BG521" s="49"/>
      <c r="BH521" s="48"/>
      <c r="BI521" s="49"/>
      <c r="BJ521" s="48"/>
      <c r="BK521" s="49"/>
      <c r="BL521" s="48"/>
    </row>
    <row r="522" spans="1:64" ht="15">
      <c r="A522" s="64" t="s">
        <v>389</v>
      </c>
      <c r="B522" s="64" t="s">
        <v>449</v>
      </c>
      <c r="C522" s="65" t="s">
        <v>4413</v>
      </c>
      <c r="D522" s="66">
        <v>10</v>
      </c>
      <c r="E522" s="67" t="s">
        <v>136</v>
      </c>
      <c r="F522" s="68">
        <v>12</v>
      </c>
      <c r="G522" s="65"/>
      <c r="H522" s="69"/>
      <c r="I522" s="70"/>
      <c r="J522" s="70"/>
      <c r="K522" s="34" t="s">
        <v>65</v>
      </c>
      <c r="L522" s="77">
        <v>522</v>
      </c>
      <c r="M522" s="77"/>
      <c r="N522" s="72"/>
      <c r="O522" s="79" t="s">
        <v>503</v>
      </c>
      <c r="P522" s="81">
        <v>43726.577418981484</v>
      </c>
      <c r="Q522" s="79" t="s">
        <v>623</v>
      </c>
      <c r="R522" s="82" t="s">
        <v>690</v>
      </c>
      <c r="S522" s="79" t="s">
        <v>703</v>
      </c>
      <c r="T522" s="79"/>
      <c r="U522" s="79"/>
      <c r="V522" s="82" t="s">
        <v>910</v>
      </c>
      <c r="W522" s="81">
        <v>43726.577418981484</v>
      </c>
      <c r="X522" s="82" t="s">
        <v>1186</v>
      </c>
      <c r="Y522" s="79"/>
      <c r="Z522" s="79"/>
      <c r="AA522" s="85" t="s">
        <v>1493</v>
      </c>
      <c r="AB522" s="79"/>
      <c r="AC522" s="79" t="b">
        <v>0</v>
      </c>
      <c r="AD522" s="79">
        <v>0</v>
      </c>
      <c r="AE522" s="85" t="s">
        <v>1603</v>
      </c>
      <c r="AF522" s="79" t="b">
        <v>1</v>
      </c>
      <c r="AG522" s="79" t="s">
        <v>1625</v>
      </c>
      <c r="AH522" s="79"/>
      <c r="AI522" s="85" t="s">
        <v>1487</v>
      </c>
      <c r="AJ522" s="79" t="b">
        <v>0</v>
      </c>
      <c r="AK522" s="79">
        <v>2</v>
      </c>
      <c r="AL522" s="85" t="s">
        <v>1492</v>
      </c>
      <c r="AM522" s="79" t="s">
        <v>1635</v>
      </c>
      <c r="AN522" s="79" t="b">
        <v>0</v>
      </c>
      <c r="AO522" s="85" t="s">
        <v>1492</v>
      </c>
      <c r="AP522" s="79" t="s">
        <v>176</v>
      </c>
      <c r="AQ522" s="79">
        <v>0</v>
      </c>
      <c r="AR522" s="79">
        <v>0</v>
      </c>
      <c r="AS522" s="79"/>
      <c r="AT522" s="79"/>
      <c r="AU522" s="79"/>
      <c r="AV522" s="79"/>
      <c r="AW522" s="79"/>
      <c r="AX522" s="79"/>
      <c r="AY522" s="79"/>
      <c r="AZ522" s="79"/>
      <c r="BA522">
        <v>11</v>
      </c>
      <c r="BB522" s="78" t="str">
        <f>REPLACE(INDEX(GroupVertices[Group],MATCH(Edges[[#This Row],[Vertex 1]],GroupVertices[Vertex],0)),1,1,"")</f>
        <v>3</v>
      </c>
      <c r="BC522" s="78" t="str">
        <f>REPLACE(INDEX(GroupVertices[Group],MATCH(Edges[[#This Row],[Vertex 2]],GroupVertices[Vertex],0)),1,1,"")</f>
        <v>4</v>
      </c>
      <c r="BD522" s="48"/>
      <c r="BE522" s="49"/>
      <c r="BF522" s="48"/>
      <c r="BG522" s="49"/>
      <c r="BH522" s="48"/>
      <c r="BI522" s="49"/>
      <c r="BJ522" s="48"/>
      <c r="BK522" s="49"/>
      <c r="BL522" s="48"/>
    </row>
    <row r="523" spans="1:64" ht="15">
      <c r="A523" s="64" t="s">
        <v>389</v>
      </c>
      <c r="B523" s="64" t="s">
        <v>340</v>
      </c>
      <c r="C523" s="65" t="s">
        <v>4413</v>
      </c>
      <c r="D523" s="66">
        <v>10</v>
      </c>
      <c r="E523" s="67" t="s">
        <v>136</v>
      </c>
      <c r="F523" s="68">
        <v>12</v>
      </c>
      <c r="G523" s="65"/>
      <c r="H523" s="69"/>
      <c r="I523" s="70"/>
      <c r="J523" s="70"/>
      <c r="K523" s="34" t="s">
        <v>66</v>
      </c>
      <c r="L523" s="77">
        <v>523</v>
      </c>
      <c r="M523" s="77"/>
      <c r="N523" s="72"/>
      <c r="O523" s="79" t="s">
        <v>503</v>
      </c>
      <c r="P523" s="81">
        <v>43730.66724537037</v>
      </c>
      <c r="Q523" s="79" t="s">
        <v>626</v>
      </c>
      <c r="R523" s="82" t="s">
        <v>692</v>
      </c>
      <c r="S523" s="79" t="s">
        <v>712</v>
      </c>
      <c r="T523" s="79"/>
      <c r="U523" s="82" t="s">
        <v>734</v>
      </c>
      <c r="V523" s="82" t="s">
        <v>734</v>
      </c>
      <c r="W523" s="81">
        <v>43730.66724537037</v>
      </c>
      <c r="X523" s="82" t="s">
        <v>1187</v>
      </c>
      <c r="Y523" s="79"/>
      <c r="Z523" s="79"/>
      <c r="AA523" s="85" t="s">
        <v>1494</v>
      </c>
      <c r="AB523" s="79"/>
      <c r="AC523" s="79" t="b">
        <v>0</v>
      </c>
      <c r="AD523" s="79">
        <v>0</v>
      </c>
      <c r="AE523" s="85" t="s">
        <v>1603</v>
      </c>
      <c r="AF523" s="79" t="b">
        <v>0</v>
      </c>
      <c r="AG523" s="79" t="s">
        <v>1625</v>
      </c>
      <c r="AH523" s="79"/>
      <c r="AI523" s="85" t="s">
        <v>1603</v>
      </c>
      <c r="AJ523" s="79" t="b">
        <v>0</v>
      </c>
      <c r="AK523" s="79">
        <v>0</v>
      </c>
      <c r="AL523" s="85" t="s">
        <v>1603</v>
      </c>
      <c r="AM523" s="79" t="s">
        <v>1645</v>
      </c>
      <c r="AN523" s="79" t="b">
        <v>0</v>
      </c>
      <c r="AO523" s="85" t="s">
        <v>1494</v>
      </c>
      <c r="AP523" s="79" t="s">
        <v>176</v>
      </c>
      <c r="AQ523" s="79">
        <v>0</v>
      </c>
      <c r="AR523" s="79">
        <v>0</v>
      </c>
      <c r="AS523" s="79"/>
      <c r="AT523" s="79"/>
      <c r="AU523" s="79"/>
      <c r="AV523" s="79"/>
      <c r="AW523" s="79"/>
      <c r="AX523" s="79"/>
      <c r="AY523" s="79"/>
      <c r="AZ523" s="79"/>
      <c r="BA523">
        <v>8</v>
      </c>
      <c r="BB523" s="78" t="str">
        <f>REPLACE(INDEX(GroupVertices[Group],MATCH(Edges[[#This Row],[Vertex 1]],GroupVertices[Vertex],0)),1,1,"")</f>
        <v>3</v>
      </c>
      <c r="BC523" s="78" t="str">
        <f>REPLACE(INDEX(GroupVertices[Group],MATCH(Edges[[#This Row],[Vertex 2]],GroupVertices[Vertex],0)),1,1,"")</f>
        <v>3</v>
      </c>
      <c r="BD523" s="48"/>
      <c r="BE523" s="49"/>
      <c r="BF523" s="48"/>
      <c r="BG523" s="49"/>
      <c r="BH523" s="48"/>
      <c r="BI523" s="49"/>
      <c r="BJ523" s="48"/>
      <c r="BK523" s="49"/>
      <c r="BL523" s="48"/>
    </row>
    <row r="524" spans="1:64" ht="15">
      <c r="A524" s="64" t="s">
        <v>389</v>
      </c>
      <c r="B524" s="64" t="s">
        <v>349</v>
      </c>
      <c r="C524" s="65" t="s">
        <v>4413</v>
      </c>
      <c r="D524" s="66">
        <v>10</v>
      </c>
      <c r="E524" s="67" t="s">
        <v>136</v>
      </c>
      <c r="F524" s="68">
        <v>12</v>
      </c>
      <c r="G524" s="65"/>
      <c r="H524" s="69"/>
      <c r="I524" s="70"/>
      <c r="J524" s="70"/>
      <c r="K524" s="34" t="s">
        <v>66</v>
      </c>
      <c r="L524" s="77">
        <v>524</v>
      </c>
      <c r="M524" s="77"/>
      <c r="N524" s="72"/>
      <c r="O524" s="79" t="s">
        <v>503</v>
      </c>
      <c r="P524" s="81">
        <v>43730.66724537037</v>
      </c>
      <c r="Q524" s="79" t="s">
        <v>626</v>
      </c>
      <c r="R524" s="82" t="s">
        <v>692</v>
      </c>
      <c r="S524" s="79" t="s">
        <v>712</v>
      </c>
      <c r="T524" s="79"/>
      <c r="U524" s="82" t="s">
        <v>734</v>
      </c>
      <c r="V524" s="82" t="s">
        <v>734</v>
      </c>
      <c r="W524" s="81">
        <v>43730.66724537037</v>
      </c>
      <c r="X524" s="82" t="s">
        <v>1187</v>
      </c>
      <c r="Y524" s="79"/>
      <c r="Z524" s="79"/>
      <c r="AA524" s="85" t="s">
        <v>1494</v>
      </c>
      <c r="AB524" s="79"/>
      <c r="AC524" s="79" t="b">
        <v>0</v>
      </c>
      <c r="AD524" s="79">
        <v>0</v>
      </c>
      <c r="AE524" s="85" t="s">
        <v>1603</v>
      </c>
      <c r="AF524" s="79" t="b">
        <v>0</v>
      </c>
      <c r="AG524" s="79" t="s">
        <v>1625</v>
      </c>
      <c r="AH524" s="79"/>
      <c r="AI524" s="85" t="s">
        <v>1603</v>
      </c>
      <c r="AJ524" s="79" t="b">
        <v>0</v>
      </c>
      <c r="AK524" s="79">
        <v>0</v>
      </c>
      <c r="AL524" s="85" t="s">
        <v>1603</v>
      </c>
      <c r="AM524" s="79" t="s">
        <v>1645</v>
      </c>
      <c r="AN524" s="79" t="b">
        <v>0</v>
      </c>
      <c r="AO524" s="85" t="s">
        <v>1494</v>
      </c>
      <c r="AP524" s="79" t="s">
        <v>176</v>
      </c>
      <c r="AQ524" s="79">
        <v>0</v>
      </c>
      <c r="AR524" s="79">
        <v>0</v>
      </c>
      <c r="AS524" s="79"/>
      <c r="AT524" s="79"/>
      <c r="AU524" s="79"/>
      <c r="AV524" s="79"/>
      <c r="AW524" s="79"/>
      <c r="AX524" s="79"/>
      <c r="AY524" s="79"/>
      <c r="AZ524" s="79"/>
      <c r="BA524">
        <v>7</v>
      </c>
      <c r="BB524" s="78" t="str">
        <f>REPLACE(INDEX(GroupVertices[Group],MATCH(Edges[[#This Row],[Vertex 1]],GroupVertices[Vertex],0)),1,1,"")</f>
        <v>3</v>
      </c>
      <c r="BC524" s="78" t="str">
        <f>REPLACE(INDEX(GroupVertices[Group],MATCH(Edges[[#This Row],[Vertex 2]],GroupVertices[Vertex],0)),1,1,"")</f>
        <v>3</v>
      </c>
      <c r="BD524" s="48"/>
      <c r="BE524" s="49"/>
      <c r="BF524" s="48"/>
      <c r="BG524" s="49"/>
      <c r="BH524" s="48"/>
      <c r="BI524" s="49"/>
      <c r="BJ524" s="48"/>
      <c r="BK524" s="49"/>
      <c r="BL524" s="48"/>
    </row>
    <row r="525" spans="1:64" ht="15">
      <c r="A525" s="64" t="s">
        <v>389</v>
      </c>
      <c r="B525" s="64" t="s">
        <v>449</v>
      </c>
      <c r="C525" s="65" t="s">
        <v>4413</v>
      </c>
      <c r="D525" s="66">
        <v>10</v>
      </c>
      <c r="E525" s="67" t="s">
        <v>136</v>
      </c>
      <c r="F525" s="68">
        <v>12</v>
      </c>
      <c r="G525" s="65"/>
      <c r="H525" s="69"/>
      <c r="I525" s="70"/>
      <c r="J525" s="70"/>
      <c r="K525" s="34" t="s">
        <v>65</v>
      </c>
      <c r="L525" s="77">
        <v>525</v>
      </c>
      <c r="M525" s="77"/>
      <c r="N525" s="72"/>
      <c r="O525" s="79" t="s">
        <v>503</v>
      </c>
      <c r="P525" s="81">
        <v>43730.66724537037</v>
      </c>
      <c r="Q525" s="79" t="s">
        <v>626</v>
      </c>
      <c r="R525" s="82" t="s">
        <v>692</v>
      </c>
      <c r="S525" s="79" t="s">
        <v>712</v>
      </c>
      <c r="T525" s="79"/>
      <c r="U525" s="82" t="s">
        <v>734</v>
      </c>
      <c r="V525" s="82" t="s">
        <v>734</v>
      </c>
      <c r="W525" s="81">
        <v>43730.66724537037</v>
      </c>
      <c r="X525" s="82" t="s">
        <v>1187</v>
      </c>
      <c r="Y525" s="79"/>
      <c r="Z525" s="79"/>
      <c r="AA525" s="85" t="s">
        <v>1494</v>
      </c>
      <c r="AB525" s="79"/>
      <c r="AC525" s="79" t="b">
        <v>0</v>
      </c>
      <c r="AD525" s="79">
        <v>0</v>
      </c>
      <c r="AE525" s="85" t="s">
        <v>1603</v>
      </c>
      <c r="AF525" s="79" t="b">
        <v>0</v>
      </c>
      <c r="AG525" s="79" t="s">
        <v>1625</v>
      </c>
      <c r="AH525" s="79"/>
      <c r="AI525" s="85" t="s">
        <v>1603</v>
      </c>
      <c r="AJ525" s="79" t="b">
        <v>0</v>
      </c>
      <c r="AK525" s="79">
        <v>0</v>
      </c>
      <c r="AL525" s="85" t="s">
        <v>1603</v>
      </c>
      <c r="AM525" s="79" t="s">
        <v>1645</v>
      </c>
      <c r="AN525" s="79" t="b">
        <v>0</v>
      </c>
      <c r="AO525" s="85" t="s">
        <v>1494</v>
      </c>
      <c r="AP525" s="79" t="s">
        <v>176</v>
      </c>
      <c r="AQ525" s="79">
        <v>0</v>
      </c>
      <c r="AR525" s="79">
        <v>0</v>
      </c>
      <c r="AS525" s="79"/>
      <c r="AT525" s="79"/>
      <c r="AU525" s="79"/>
      <c r="AV525" s="79"/>
      <c r="AW525" s="79"/>
      <c r="AX525" s="79"/>
      <c r="AY525" s="79"/>
      <c r="AZ525" s="79"/>
      <c r="BA525">
        <v>11</v>
      </c>
      <c r="BB525" s="78" t="str">
        <f>REPLACE(INDEX(GroupVertices[Group],MATCH(Edges[[#This Row],[Vertex 1]],GroupVertices[Vertex],0)),1,1,"")</f>
        <v>3</v>
      </c>
      <c r="BC525" s="78" t="str">
        <f>REPLACE(INDEX(GroupVertices[Group],MATCH(Edges[[#This Row],[Vertex 2]],GroupVertices[Vertex],0)),1,1,"")</f>
        <v>4</v>
      </c>
      <c r="BD525" s="48"/>
      <c r="BE525" s="49"/>
      <c r="BF525" s="48"/>
      <c r="BG525" s="49"/>
      <c r="BH525" s="48"/>
      <c r="BI525" s="49"/>
      <c r="BJ525" s="48"/>
      <c r="BK525" s="49"/>
      <c r="BL525" s="48"/>
    </row>
    <row r="526" spans="1:64" ht="15">
      <c r="A526" s="64" t="s">
        <v>389</v>
      </c>
      <c r="B526" s="64" t="s">
        <v>340</v>
      </c>
      <c r="C526" s="65" t="s">
        <v>4413</v>
      </c>
      <c r="D526" s="66">
        <v>10</v>
      </c>
      <c r="E526" s="67" t="s">
        <v>136</v>
      </c>
      <c r="F526" s="68">
        <v>12</v>
      </c>
      <c r="G526" s="65"/>
      <c r="H526" s="69"/>
      <c r="I526" s="70"/>
      <c r="J526" s="70"/>
      <c r="K526" s="34" t="s">
        <v>66</v>
      </c>
      <c r="L526" s="77">
        <v>526</v>
      </c>
      <c r="M526" s="77"/>
      <c r="N526" s="72"/>
      <c r="O526" s="79" t="s">
        <v>503</v>
      </c>
      <c r="P526" s="81">
        <v>43733.92481481482</v>
      </c>
      <c r="Q526" s="79" t="s">
        <v>628</v>
      </c>
      <c r="R526" s="82" t="s">
        <v>693</v>
      </c>
      <c r="S526" s="79" t="s">
        <v>704</v>
      </c>
      <c r="T526" s="79" t="s">
        <v>722</v>
      </c>
      <c r="U526" s="82" t="s">
        <v>736</v>
      </c>
      <c r="V526" s="82" t="s">
        <v>736</v>
      </c>
      <c r="W526" s="81">
        <v>43733.92481481482</v>
      </c>
      <c r="X526" s="82" t="s">
        <v>1190</v>
      </c>
      <c r="Y526" s="79"/>
      <c r="Z526" s="79"/>
      <c r="AA526" s="85" t="s">
        <v>1497</v>
      </c>
      <c r="AB526" s="79"/>
      <c r="AC526" s="79" t="b">
        <v>0</v>
      </c>
      <c r="AD526" s="79">
        <v>0</v>
      </c>
      <c r="AE526" s="85" t="s">
        <v>1603</v>
      </c>
      <c r="AF526" s="79" t="b">
        <v>0</v>
      </c>
      <c r="AG526" s="79" t="s">
        <v>1625</v>
      </c>
      <c r="AH526" s="79"/>
      <c r="AI526" s="85" t="s">
        <v>1603</v>
      </c>
      <c r="AJ526" s="79" t="b">
        <v>0</v>
      </c>
      <c r="AK526" s="79">
        <v>0</v>
      </c>
      <c r="AL526" s="85" t="s">
        <v>1603</v>
      </c>
      <c r="AM526" s="79" t="s">
        <v>1645</v>
      </c>
      <c r="AN526" s="79" t="b">
        <v>0</v>
      </c>
      <c r="AO526" s="85" t="s">
        <v>1497</v>
      </c>
      <c r="AP526" s="79" t="s">
        <v>176</v>
      </c>
      <c r="AQ526" s="79">
        <v>0</v>
      </c>
      <c r="AR526" s="79">
        <v>0</v>
      </c>
      <c r="AS526" s="79"/>
      <c r="AT526" s="79"/>
      <c r="AU526" s="79"/>
      <c r="AV526" s="79"/>
      <c r="AW526" s="79"/>
      <c r="AX526" s="79"/>
      <c r="AY526" s="79"/>
      <c r="AZ526" s="79"/>
      <c r="BA526">
        <v>8</v>
      </c>
      <c r="BB526" s="78" t="str">
        <f>REPLACE(INDEX(GroupVertices[Group],MATCH(Edges[[#This Row],[Vertex 1]],GroupVertices[Vertex],0)),1,1,"")</f>
        <v>3</v>
      </c>
      <c r="BC526" s="78" t="str">
        <f>REPLACE(INDEX(GroupVertices[Group],MATCH(Edges[[#This Row],[Vertex 2]],GroupVertices[Vertex],0)),1,1,"")</f>
        <v>3</v>
      </c>
      <c r="BD526" s="48"/>
      <c r="BE526" s="49"/>
      <c r="BF526" s="48"/>
      <c r="BG526" s="49"/>
      <c r="BH526" s="48"/>
      <c r="BI526" s="49"/>
      <c r="BJ526" s="48"/>
      <c r="BK526" s="49"/>
      <c r="BL526" s="48"/>
    </row>
    <row r="527" spans="1:64" ht="15">
      <c r="A527" s="64" t="s">
        <v>389</v>
      </c>
      <c r="B527" s="64" t="s">
        <v>349</v>
      </c>
      <c r="C527" s="65" t="s">
        <v>4413</v>
      </c>
      <c r="D527" s="66">
        <v>10</v>
      </c>
      <c r="E527" s="67" t="s">
        <v>136</v>
      </c>
      <c r="F527" s="68">
        <v>12</v>
      </c>
      <c r="G527" s="65"/>
      <c r="H527" s="69"/>
      <c r="I527" s="70"/>
      <c r="J527" s="70"/>
      <c r="K527" s="34" t="s">
        <v>66</v>
      </c>
      <c r="L527" s="77">
        <v>527</v>
      </c>
      <c r="M527" s="77"/>
      <c r="N527" s="72"/>
      <c r="O527" s="79" t="s">
        <v>503</v>
      </c>
      <c r="P527" s="81">
        <v>43733.92481481482</v>
      </c>
      <c r="Q527" s="79" t="s">
        <v>628</v>
      </c>
      <c r="R527" s="82" t="s">
        <v>693</v>
      </c>
      <c r="S527" s="79" t="s">
        <v>704</v>
      </c>
      <c r="T527" s="79" t="s">
        <v>722</v>
      </c>
      <c r="U527" s="82" t="s">
        <v>736</v>
      </c>
      <c r="V527" s="82" t="s">
        <v>736</v>
      </c>
      <c r="W527" s="81">
        <v>43733.92481481482</v>
      </c>
      <c r="X527" s="82" t="s">
        <v>1190</v>
      </c>
      <c r="Y527" s="79"/>
      <c r="Z527" s="79"/>
      <c r="AA527" s="85" t="s">
        <v>1497</v>
      </c>
      <c r="AB527" s="79"/>
      <c r="AC527" s="79" t="b">
        <v>0</v>
      </c>
      <c r="AD527" s="79">
        <v>0</v>
      </c>
      <c r="AE527" s="85" t="s">
        <v>1603</v>
      </c>
      <c r="AF527" s="79" t="b">
        <v>0</v>
      </c>
      <c r="AG527" s="79" t="s">
        <v>1625</v>
      </c>
      <c r="AH527" s="79"/>
      <c r="AI527" s="85" t="s">
        <v>1603</v>
      </c>
      <c r="AJ527" s="79" t="b">
        <v>0</v>
      </c>
      <c r="AK527" s="79">
        <v>0</v>
      </c>
      <c r="AL527" s="85" t="s">
        <v>1603</v>
      </c>
      <c r="AM527" s="79" t="s">
        <v>1645</v>
      </c>
      <c r="AN527" s="79" t="b">
        <v>0</v>
      </c>
      <c r="AO527" s="85" t="s">
        <v>1497</v>
      </c>
      <c r="AP527" s="79" t="s">
        <v>176</v>
      </c>
      <c r="AQ527" s="79">
        <v>0</v>
      </c>
      <c r="AR527" s="79">
        <v>0</v>
      </c>
      <c r="AS527" s="79"/>
      <c r="AT527" s="79"/>
      <c r="AU527" s="79"/>
      <c r="AV527" s="79"/>
      <c r="AW527" s="79"/>
      <c r="AX527" s="79"/>
      <c r="AY527" s="79"/>
      <c r="AZ527" s="79"/>
      <c r="BA527">
        <v>7</v>
      </c>
      <c r="BB527" s="78" t="str">
        <f>REPLACE(INDEX(GroupVertices[Group],MATCH(Edges[[#This Row],[Vertex 1]],GroupVertices[Vertex],0)),1,1,"")</f>
        <v>3</v>
      </c>
      <c r="BC527" s="78" t="str">
        <f>REPLACE(INDEX(GroupVertices[Group],MATCH(Edges[[#This Row],[Vertex 2]],GroupVertices[Vertex],0)),1,1,"")</f>
        <v>3</v>
      </c>
      <c r="BD527" s="48"/>
      <c r="BE527" s="49"/>
      <c r="BF527" s="48"/>
      <c r="BG527" s="49"/>
      <c r="BH527" s="48"/>
      <c r="BI527" s="49"/>
      <c r="BJ527" s="48"/>
      <c r="BK527" s="49"/>
      <c r="BL527" s="48"/>
    </row>
    <row r="528" spans="1:64" ht="15">
      <c r="A528" s="64" t="s">
        <v>389</v>
      </c>
      <c r="B528" s="64" t="s">
        <v>449</v>
      </c>
      <c r="C528" s="65" t="s">
        <v>4413</v>
      </c>
      <c r="D528" s="66">
        <v>10</v>
      </c>
      <c r="E528" s="67" t="s">
        <v>136</v>
      </c>
      <c r="F528" s="68">
        <v>12</v>
      </c>
      <c r="G528" s="65"/>
      <c r="H528" s="69"/>
      <c r="I528" s="70"/>
      <c r="J528" s="70"/>
      <c r="K528" s="34" t="s">
        <v>65</v>
      </c>
      <c r="L528" s="77">
        <v>528</v>
      </c>
      <c r="M528" s="77"/>
      <c r="N528" s="72"/>
      <c r="O528" s="79" t="s">
        <v>503</v>
      </c>
      <c r="P528" s="81">
        <v>43733.92481481482</v>
      </c>
      <c r="Q528" s="79" t="s">
        <v>628</v>
      </c>
      <c r="R528" s="82" t="s">
        <v>693</v>
      </c>
      <c r="S528" s="79" t="s">
        <v>704</v>
      </c>
      <c r="T528" s="79" t="s">
        <v>722</v>
      </c>
      <c r="U528" s="82" t="s">
        <v>736</v>
      </c>
      <c r="V528" s="82" t="s">
        <v>736</v>
      </c>
      <c r="W528" s="81">
        <v>43733.92481481482</v>
      </c>
      <c r="X528" s="82" t="s">
        <v>1190</v>
      </c>
      <c r="Y528" s="79"/>
      <c r="Z528" s="79"/>
      <c r="AA528" s="85" t="s">
        <v>1497</v>
      </c>
      <c r="AB528" s="79"/>
      <c r="AC528" s="79" t="b">
        <v>0</v>
      </c>
      <c r="AD528" s="79">
        <v>0</v>
      </c>
      <c r="AE528" s="85" t="s">
        <v>1603</v>
      </c>
      <c r="AF528" s="79" t="b">
        <v>0</v>
      </c>
      <c r="AG528" s="79" t="s">
        <v>1625</v>
      </c>
      <c r="AH528" s="79"/>
      <c r="AI528" s="85" t="s">
        <v>1603</v>
      </c>
      <c r="AJ528" s="79" t="b">
        <v>0</v>
      </c>
      <c r="AK528" s="79">
        <v>0</v>
      </c>
      <c r="AL528" s="85" t="s">
        <v>1603</v>
      </c>
      <c r="AM528" s="79" t="s">
        <v>1645</v>
      </c>
      <c r="AN528" s="79" t="b">
        <v>0</v>
      </c>
      <c r="AO528" s="85" t="s">
        <v>1497</v>
      </c>
      <c r="AP528" s="79" t="s">
        <v>176</v>
      </c>
      <c r="AQ528" s="79">
        <v>0</v>
      </c>
      <c r="AR528" s="79">
        <v>0</v>
      </c>
      <c r="AS528" s="79"/>
      <c r="AT528" s="79"/>
      <c r="AU528" s="79"/>
      <c r="AV528" s="79"/>
      <c r="AW528" s="79"/>
      <c r="AX528" s="79"/>
      <c r="AY528" s="79"/>
      <c r="AZ528" s="79"/>
      <c r="BA528">
        <v>11</v>
      </c>
      <c r="BB528" s="78" t="str">
        <f>REPLACE(INDEX(GroupVertices[Group],MATCH(Edges[[#This Row],[Vertex 1]],GroupVertices[Vertex],0)),1,1,"")</f>
        <v>3</v>
      </c>
      <c r="BC528" s="78" t="str">
        <f>REPLACE(INDEX(GroupVertices[Group],MATCH(Edges[[#This Row],[Vertex 2]],GroupVertices[Vertex],0)),1,1,"")</f>
        <v>4</v>
      </c>
      <c r="BD528" s="48"/>
      <c r="BE528" s="49"/>
      <c r="BF528" s="48"/>
      <c r="BG528" s="49"/>
      <c r="BH528" s="48"/>
      <c r="BI528" s="49"/>
      <c r="BJ528" s="48"/>
      <c r="BK528" s="49"/>
      <c r="BL528" s="48"/>
    </row>
    <row r="529" spans="1:64" ht="15">
      <c r="A529" s="64" t="s">
        <v>389</v>
      </c>
      <c r="B529" s="64" t="s">
        <v>349</v>
      </c>
      <c r="C529" s="65" t="s">
        <v>4413</v>
      </c>
      <c r="D529" s="66">
        <v>10</v>
      </c>
      <c r="E529" s="67" t="s">
        <v>136</v>
      </c>
      <c r="F529" s="68">
        <v>12</v>
      </c>
      <c r="G529" s="65"/>
      <c r="H529" s="69"/>
      <c r="I529" s="70"/>
      <c r="J529" s="70"/>
      <c r="K529" s="34" t="s">
        <v>66</v>
      </c>
      <c r="L529" s="77">
        <v>529</v>
      </c>
      <c r="M529" s="77"/>
      <c r="N529" s="72"/>
      <c r="O529" s="79" t="s">
        <v>503</v>
      </c>
      <c r="P529" s="81">
        <v>43741.60451388889</v>
      </c>
      <c r="Q529" s="79" t="s">
        <v>637</v>
      </c>
      <c r="R529" s="82" t="s">
        <v>692</v>
      </c>
      <c r="S529" s="79" t="s">
        <v>712</v>
      </c>
      <c r="T529" s="79"/>
      <c r="U529" s="82" t="s">
        <v>737</v>
      </c>
      <c r="V529" s="82" t="s">
        <v>737</v>
      </c>
      <c r="W529" s="81">
        <v>43741.60451388889</v>
      </c>
      <c r="X529" s="82" t="s">
        <v>1203</v>
      </c>
      <c r="Y529" s="79"/>
      <c r="Z529" s="79"/>
      <c r="AA529" s="85" t="s">
        <v>1510</v>
      </c>
      <c r="AB529" s="79"/>
      <c r="AC529" s="79" t="b">
        <v>0</v>
      </c>
      <c r="AD529" s="79">
        <v>8</v>
      </c>
      <c r="AE529" s="85" t="s">
        <v>1603</v>
      </c>
      <c r="AF529" s="79" t="b">
        <v>0</v>
      </c>
      <c r="AG529" s="79" t="s">
        <v>1625</v>
      </c>
      <c r="AH529" s="79"/>
      <c r="AI529" s="85" t="s">
        <v>1603</v>
      </c>
      <c r="AJ529" s="79" t="b">
        <v>0</v>
      </c>
      <c r="AK529" s="79">
        <v>4</v>
      </c>
      <c r="AL529" s="85" t="s">
        <v>1603</v>
      </c>
      <c r="AM529" s="79" t="s">
        <v>1645</v>
      </c>
      <c r="AN529" s="79" t="b">
        <v>0</v>
      </c>
      <c r="AO529" s="85" t="s">
        <v>1510</v>
      </c>
      <c r="AP529" s="79" t="s">
        <v>176</v>
      </c>
      <c r="AQ529" s="79">
        <v>0</v>
      </c>
      <c r="AR529" s="79">
        <v>0</v>
      </c>
      <c r="AS529" s="79"/>
      <c r="AT529" s="79"/>
      <c r="AU529" s="79"/>
      <c r="AV529" s="79"/>
      <c r="AW529" s="79"/>
      <c r="AX529" s="79"/>
      <c r="AY529" s="79"/>
      <c r="AZ529" s="79"/>
      <c r="BA529">
        <v>7</v>
      </c>
      <c r="BB529" s="78" t="str">
        <f>REPLACE(INDEX(GroupVertices[Group],MATCH(Edges[[#This Row],[Vertex 1]],GroupVertices[Vertex],0)),1,1,"")</f>
        <v>3</v>
      </c>
      <c r="BC529" s="78" t="str">
        <f>REPLACE(INDEX(GroupVertices[Group],MATCH(Edges[[#This Row],[Vertex 2]],GroupVertices[Vertex],0)),1,1,"")</f>
        <v>3</v>
      </c>
      <c r="BD529" s="48"/>
      <c r="BE529" s="49"/>
      <c r="BF529" s="48"/>
      <c r="BG529" s="49"/>
      <c r="BH529" s="48"/>
      <c r="BI529" s="49"/>
      <c r="BJ529" s="48"/>
      <c r="BK529" s="49"/>
      <c r="BL529" s="48"/>
    </row>
    <row r="530" spans="1:64" ht="15">
      <c r="A530" s="64" t="s">
        <v>389</v>
      </c>
      <c r="B530" s="64" t="s">
        <v>449</v>
      </c>
      <c r="C530" s="65" t="s">
        <v>4413</v>
      </c>
      <c r="D530" s="66">
        <v>10</v>
      </c>
      <c r="E530" s="67" t="s">
        <v>136</v>
      </c>
      <c r="F530" s="68">
        <v>12</v>
      </c>
      <c r="G530" s="65"/>
      <c r="H530" s="69"/>
      <c r="I530" s="70"/>
      <c r="J530" s="70"/>
      <c r="K530" s="34" t="s">
        <v>65</v>
      </c>
      <c r="L530" s="77">
        <v>530</v>
      </c>
      <c r="M530" s="77"/>
      <c r="N530" s="72"/>
      <c r="O530" s="79" t="s">
        <v>503</v>
      </c>
      <c r="P530" s="81">
        <v>43741.60451388889</v>
      </c>
      <c r="Q530" s="79" t="s">
        <v>637</v>
      </c>
      <c r="R530" s="82" t="s">
        <v>692</v>
      </c>
      <c r="S530" s="79" t="s">
        <v>712</v>
      </c>
      <c r="T530" s="79"/>
      <c r="U530" s="82" t="s">
        <v>737</v>
      </c>
      <c r="V530" s="82" t="s">
        <v>737</v>
      </c>
      <c r="W530" s="81">
        <v>43741.60451388889</v>
      </c>
      <c r="X530" s="82" t="s">
        <v>1203</v>
      </c>
      <c r="Y530" s="79"/>
      <c r="Z530" s="79"/>
      <c r="AA530" s="85" t="s">
        <v>1510</v>
      </c>
      <c r="AB530" s="79"/>
      <c r="AC530" s="79" t="b">
        <v>0</v>
      </c>
      <c r="AD530" s="79">
        <v>8</v>
      </c>
      <c r="AE530" s="85" t="s">
        <v>1603</v>
      </c>
      <c r="AF530" s="79" t="b">
        <v>0</v>
      </c>
      <c r="AG530" s="79" t="s">
        <v>1625</v>
      </c>
      <c r="AH530" s="79"/>
      <c r="AI530" s="85" t="s">
        <v>1603</v>
      </c>
      <c r="AJ530" s="79" t="b">
        <v>0</v>
      </c>
      <c r="AK530" s="79">
        <v>4</v>
      </c>
      <c r="AL530" s="85" t="s">
        <v>1603</v>
      </c>
      <c r="AM530" s="79" t="s">
        <v>1645</v>
      </c>
      <c r="AN530" s="79" t="b">
        <v>0</v>
      </c>
      <c r="AO530" s="85" t="s">
        <v>1510</v>
      </c>
      <c r="AP530" s="79" t="s">
        <v>176</v>
      </c>
      <c r="AQ530" s="79">
        <v>0</v>
      </c>
      <c r="AR530" s="79">
        <v>0</v>
      </c>
      <c r="AS530" s="79"/>
      <c r="AT530" s="79"/>
      <c r="AU530" s="79"/>
      <c r="AV530" s="79"/>
      <c r="AW530" s="79"/>
      <c r="AX530" s="79"/>
      <c r="AY530" s="79"/>
      <c r="AZ530" s="79"/>
      <c r="BA530">
        <v>11</v>
      </c>
      <c r="BB530" s="78" t="str">
        <f>REPLACE(INDEX(GroupVertices[Group],MATCH(Edges[[#This Row],[Vertex 1]],GroupVertices[Vertex],0)),1,1,"")</f>
        <v>3</v>
      </c>
      <c r="BC530" s="78" t="str">
        <f>REPLACE(INDEX(GroupVertices[Group],MATCH(Edges[[#This Row],[Vertex 2]],GroupVertices[Vertex],0)),1,1,"")</f>
        <v>4</v>
      </c>
      <c r="BD530" s="48"/>
      <c r="BE530" s="49"/>
      <c r="BF530" s="48"/>
      <c r="BG530" s="49"/>
      <c r="BH530" s="48"/>
      <c r="BI530" s="49"/>
      <c r="BJ530" s="48"/>
      <c r="BK530" s="49"/>
      <c r="BL530" s="48"/>
    </row>
    <row r="531" spans="1:64" ht="15">
      <c r="A531" s="64" t="s">
        <v>389</v>
      </c>
      <c r="B531" s="64" t="s">
        <v>340</v>
      </c>
      <c r="C531" s="65" t="s">
        <v>4413</v>
      </c>
      <c r="D531" s="66">
        <v>10</v>
      </c>
      <c r="E531" s="67" t="s">
        <v>136</v>
      </c>
      <c r="F531" s="68">
        <v>12</v>
      </c>
      <c r="G531" s="65"/>
      <c r="H531" s="69"/>
      <c r="I531" s="70"/>
      <c r="J531" s="70"/>
      <c r="K531" s="34" t="s">
        <v>66</v>
      </c>
      <c r="L531" s="77">
        <v>531</v>
      </c>
      <c r="M531" s="77"/>
      <c r="N531" s="72"/>
      <c r="O531" s="79" t="s">
        <v>503</v>
      </c>
      <c r="P531" s="81">
        <v>43741.60451388889</v>
      </c>
      <c r="Q531" s="79" t="s">
        <v>637</v>
      </c>
      <c r="R531" s="82" t="s">
        <v>692</v>
      </c>
      <c r="S531" s="79" t="s">
        <v>712</v>
      </c>
      <c r="T531" s="79"/>
      <c r="U531" s="82" t="s">
        <v>737</v>
      </c>
      <c r="V531" s="82" t="s">
        <v>737</v>
      </c>
      <c r="W531" s="81">
        <v>43741.60451388889</v>
      </c>
      <c r="X531" s="82" t="s">
        <v>1203</v>
      </c>
      <c r="Y531" s="79"/>
      <c r="Z531" s="79"/>
      <c r="AA531" s="85" t="s">
        <v>1510</v>
      </c>
      <c r="AB531" s="79"/>
      <c r="AC531" s="79" t="b">
        <v>0</v>
      </c>
      <c r="AD531" s="79">
        <v>8</v>
      </c>
      <c r="AE531" s="85" t="s">
        <v>1603</v>
      </c>
      <c r="AF531" s="79" t="b">
        <v>0</v>
      </c>
      <c r="AG531" s="79" t="s">
        <v>1625</v>
      </c>
      <c r="AH531" s="79"/>
      <c r="AI531" s="85" t="s">
        <v>1603</v>
      </c>
      <c r="AJ531" s="79" t="b">
        <v>0</v>
      </c>
      <c r="AK531" s="79">
        <v>4</v>
      </c>
      <c r="AL531" s="85" t="s">
        <v>1603</v>
      </c>
      <c r="AM531" s="79" t="s">
        <v>1645</v>
      </c>
      <c r="AN531" s="79" t="b">
        <v>0</v>
      </c>
      <c r="AO531" s="85" t="s">
        <v>1510</v>
      </c>
      <c r="AP531" s="79" t="s">
        <v>176</v>
      </c>
      <c r="AQ531" s="79">
        <v>0</v>
      </c>
      <c r="AR531" s="79">
        <v>0</v>
      </c>
      <c r="AS531" s="79"/>
      <c r="AT531" s="79"/>
      <c r="AU531" s="79"/>
      <c r="AV531" s="79"/>
      <c r="AW531" s="79"/>
      <c r="AX531" s="79"/>
      <c r="AY531" s="79"/>
      <c r="AZ531" s="79"/>
      <c r="BA531">
        <v>8</v>
      </c>
      <c r="BB531" s="78" t="str">
        <f>REPLACE(INDEX(GroupVertices[Group],MATCH(Edges[[#This Row],[Vertex 1]],GroupVertices[Vertex],0)),1,1,"")</f>
        <v>3</v>
      </c>
      <c r="BC531" s="78" t="str">
        <f>REPLACE(INDEX(GroupVertices[Group],MATCH(Edges[[#This Row],[Vertex 2]],GroupVertices[Vertex],0)),1,1,"")</f>
        <v>3</v>
      </c>
      <c r="BD531" s="48">
        <v>1</v>
      </c>
      <c r="BE531" s="49">
        <v>2.127659574468085</v>
      </c>
      <c r="BF531" s="48">
        <v>1</v>
      </c>
      <c r="BG531" s="49">
        <v>2.127659574468085</v>
      </c>
      <c r="BH531" s="48">
        <v>0</v>
      </c>
      <c r="BI531" s="49">
        <v>0</v>
      </c>
      <c r="BJ531" s="48">
        <v>45</v>
      </c>
      <c r="BK531" s="49">
        <v>95.74468085106383</v>
      </c>
      <c r="BL531" s="48">
        <v>47</v>
      </c>
    </row>
    <row r="532" spans="1:64" ht="15">
      <c r="A532" s="64" t="s">
        <v>389</v>
      </c>
      <c r="B532" s="64" t="s">
        <v>349</v>
      </c>
      <c r="C532" s="65" t="s">
        <v>4413</v>
      </c>
      <c r="D532" s="66">
        <v>10</v>
      </c>
      <c r="E532" s="67" t="s">
        <v>136</v>
      </c>
      <c r="F532" s="68">
        <v>12</v>
      </c>
      <c r="G532" s="65"/>
      <c r="H532" s="69"/>
      <c r="I532" s="70"/>
      <c r="J532" s="70"/>
      <c r="K532" s="34" t="s">
        <v>66</v>
      </c>
      <c r="L532" s="77">
        <v>532</v>
      </c>
      <c r="M532" s="77"/>
      <c r="N532" s="72"/>
      <c r="O532" s="79" t="s">
        <v>503</v>
      </c>
      <c r="P532" s="81">
        <v>43749.747708333336</v>
      </c>
      <c r="Q532" s="79" t="s">
        <v>591</v>
      </c>
      <c r="R532" s="82" t="s">
        <v>684</v>
      </c>
      <c r="S532" s="79" t="s">
        <v>713</v>
      </c>
      <c r="T532" s="79" t="s">
        <v>719</v>
      </c>
      <c r="U532" s="79"/>
      <c r="V532" s="82" t="s">
        <v>910</v>
      </c>
      <c r="W532" s="81">
        <v>43749.747708333336</v>
      </c>
      <c r="X532" s="82" t="s">
        <v>1193</v>
      </c>
      <c r="Y532" s="79"/>
      <c r="Z532" s="79"/>
      <c r="AA532" s="85" t="s">
        <v>1500</v>
      </c>
      <c r="AB532" s="79"/>
      <c r="AC532" s="79" t="b">
        <v>0</v>
      </c>
      <c r="AD532" s="79">
        <v>0</v>
      </c>
      <c r="AE532" s="85" t="s">
        <v>1603</v>
      </c>
      <c r="AF532" s="79" t="b">
        <v>0</v>
      </c>
      <c r="AG532" s="79" t="s">
        <v>1625</v>
      </c>
      <c r="AH532" s="79"/>
      <c r="AI532" s="85" t="s">
        <v>1603</v>
      </c>
      <c r="AJ532" s="79" t="b">
        <v>0</v>
      </c>
      <c r="AK532" s="79">
        <v>5</v>
      </c>
      <c r="AL532" s="85" t="s">
        <v>1498</v>
      </c>
      <c r="AM532" s="79" t="s">
        <v>1635</v>
      </c>
      <c r="AN532" s="79" t="b">
        <v>0</v>
      </c>
      <c r="AO532" s="85" t="s">
        <v>1498</v>
      </c>
      <c r="AP532" s="79" t="s">
        <v>176</v>
      </c>
      <c r="AQ532" s="79">
        <v>0</v>
      </c>
      <c r="AR532" s="79">
        <v>0</v>
      </c>
      <c r="AS532" s="79"/>
      <c r="AT532" s="79"/>
      <c r="AU532" s="79"/>
      <c r="AV532" s="79"/>
      <c r="AW532" s="79"/>
      <c r="AX532" s="79"/>
      <c r="AY532" s="79"/>
      <c r="AZ532" s="79"/>
      <c r="BA532">
        <v>7</v>
      </c>
      <c r="BB532" s="78" t="str">
        <f>REPLACE(INDEX(GroupVertices[Group],MATCH(Edges[[#This Row],[Vertex 1]],GroupVertices[Vertex],0)),1,1,"")</f>
        <v>3</v>
      </c>
      <c r="BC532" s="78" t="str">
        <f>REPLACE(INDEX(GroupVertices[Group],MATCH(Edges[[#This Row],[Vertex 2]],GroupVertices[Vertex],0)),1,1,"")</f>
        <v>3</v>
      </c>
      <c r="BD532" s="48"/>
      <c r="BE532" s="49"/>
      <c r="BF532" s="48"/>
      <c r="BG532" s="49"/>
      <c r="BH532" s="48"/>
      <c r="BI532" s="49"/>
      <c r="BJ532" s="48"/>
      <c r="BK532" s="49"/>
      <c r="BL532" s="48"/>
    </row>
    <row r="533" spans="1:64" ht="15">
      <c r="A533" s="64" t="s">
        <v>389</v>
      </c>
      <c r="B533" s="64" t="s">
        <v>449</v>
      </c>
      <c r="C533" s="65" t="s">
        <v>4413</v>
      </c>
      <c r="D533" s="66">
        <v>10</v>
      </c>
      <c r="E533" s="67" t="s">
        <v>136</v>
      </c>
      <c r="F533" s="68">
        <v>12</v>
      </c>
      <c r="G533" s="65"/>
      <c r="H533" s="69"/>
      <c r="I533" s="70"/>
      <c r="J533" s="70"/>
      <c r="K533" s="34" t="s">
        <v>65</v>
      </c>
      <c r="L533" s="77">
        <v>533</v>
      </c>
      <c r="M533" s="77"/>
      <c r="N533" s="72"/>
      <c r="O533" s="79" t="s">
        <v>503</v>
      </c>
      <c r="P533" s="81">
        <v>43749.747708333336</v>
      </c>
      <c r="Q533" s="79" t="s">
        <v>591</v>
      </c>
      <c r="R533" s="82" t="s">
        <v>684</v>
      </c>
      <c r="S533" s="79" t="s">
        <v>713</v>
      </c>
      <c r="T533" s="79" t="s">
        <v>719</v>
      </c>
      <c r="U533" s="79"/>
      <c r="V533" s="82" t="s">
        <v>910</v>
      </c>
      <c r="W533" s="81">
        <v>43749.747708333336</v>
      </c>
      <c r="X533" s="82" t="s">
        <v>1193</v>
      </c>
      <c r="Y533" s="79"/>
      <c r="Z533" s="79"/>
      <c r="AA533" s="85" t="s">
        <v>1500</v>
      </c>
      <c r="AB533" s="79"/>
      <c r="AC533" s="79" t="b">
        <v>0</v>
      </c>
      <c r="AD533" s="79">
        <v>0</v>
      </c>
      <c r="AE533" s="85" t="s">
        <v>1603</v>
      </c>
      <c r="AF533" s="79" t="b">
        <v>0</v>
      </c>
      <c r="AG533" s="79" t="s">
        <v>1625</v>
      </c>
      <c r="AH533" s="79"/>
      <c r="AI533" s="85" t="s">
        <v>1603</v>
      </c>
      <c r="AJ533" s="79" t="b">
        <v>0</v>
      </c>
      <c r="AK533" s="79">
        <v>5</v>
      </c>
      <c r="AL533" s="85" t="s">
        <v>1498</v>
      </c>
      <c r="AM533" s="79" t="s">
        <v>1635</v>
      </c>
      <c r="AN533" s="79" t="b">
        <v>0</v>
      </c>
      <c r="AO533" s="85" t="s">
        <v>1498</v>
      </c>
      <c r="AP533" s="79" t="s">
        <v>176</v>
      </c>
      <c r="AQ533" s="79">
        <v>0</v>
      </c>
      <c r="AR533" s="79">
        <v>0</v>
      </c>
      <c r="AS533" s="79"/>
      <c r="AT533" s="79"/>
      <c r="AU533" s="79"/>
      <c r="AV533" s="79"/>
      <c r="AW533" s="79"/>
      <c r="AX533" s="79"/>
      <c r="AY533" s="79"/>
      <c r="AZ533" s="79"/>
      <c r="BA533">
        <v>11</v>
      </c>
      <c r="BB533" s="78" t="str">
        <f>REPLACE(INDEX(GroupVertices[Group],MATCH(Edges[[#This Row],[Vertex 1]],GroupVertices[Vertex],0)),1,1,"")</f>
        <v>3</v>
      </c>
      <c r="BC533" s="78" t="str">
        <f>REPLACE(INDEX(GroupVertices[Group],MATCH(Edges[[#This Row],[Vertex 2]],GroupVertices[Vertex],0)),1,1,"")</f>
        <v>4</v>
      </c>
      <c r="BD533" s="48"/>
      <c r="BE533" s="49"/>
      <c r="BF533" s="48"/>
      <c r="BG533" s="49"/>
      <c r="BH533" s="48"/>
      <c r="BI533" s="49"/>
      <c r="BJ533" s="48"/>
      <c r="BK533" s="49"/>
      <c r="BL533" s="48"/>
    </row>
    <row r="534" spans="1:64" ht="15">
      <c r="A534" s="64" t="s">
        <v>389</v>
      </c>
      <c r="B534" s="64" t="s">
        <v>449</v>
      </c>
      <c r="C534" s="65" t="s">
        <v>4413</v>
      </c>
      <c r="D534" s="66">
        <v>10</v>
      </c>
      <c r="E534" s="67" t="s">
        <v>136</v>
      </c>
      <c r="F534" s="68">
        <v>12</v>
      </c>
      <c r="G534" s="65"/>
      <c r="H534" s="69"/>
      <c r="I534" s="70"/>
      <c r="J534" s="70"/>
      <c r="K534" s="34" t="s">
        <v>65</v>
      </c>
      <c r="L534" s="77">
        <v>534</v>
      </c>
      <c r="M534" s="77"/>
      <c r="N534" s="72"/>
      <c r="O534" s="79" t="s">
        <v>503</v>
      </c>
      <c r="P534" s="81">
        <v>43768.586863425924</v>
      </c>
      <c r="Q534" s="79" t="s">
        <v>632</v>
      </c>
      <c r="R534" s="82" t="s">
        <v>694</v>
      </c>
      <c r="S534" s="79" t="s">
        <v>703</v>
      </c>
      <c r="T534" s="79"/>
      <c r="U534" s="79"/>
      <c r="V534" s="82" t="s">
        <v>910</v>
      </c>
      <c r="W534" s="81">
        <v>43768.586863425924</v>
      </c>
      <c r="X534" s="82" t="s">
        <v>1197</v>
      </c>
      <c r="Y534" s="79"/>
      <c r="Z534" s="79"/>
      <c r="AA534" s="85" t="s">
        <v>1504</v>
      </c>
      <c r="AB534" s="79"/>
      <c r="AC534" s="79" t="b">
        <v>0</v>
      </c>
      <c r="AD534" s="79">
        <v>0</v>
      </c>
      <c r="AE534" s="85" t="s">
        <v>1603</v>
      </c>
      <c r="AF534" s="79" t="b">
        <v>0</v>
      </c>
      <c r="AG534" s="79" t="s">
        <v>1625</v>
      </c>
      <c r="AH534" s="79"/>
      <c r="AI534" s="85" t="s">
        <v>1603</v>
      </c>
      <c r="AJ534" s="79" t="b">
        <v>0</v>
      </c>
      <c r="AK534" s="79">
        <v>0</v>
      </c>
      <c r="AL534" s="85" t="s">
        <v>1603</v>
      </c>
      <c r="AM534" s="79" t="s">
        <v>1635</v>
      </c>
      <c r="AN534" s="79" t="b">
        <v>1</v>
      </c>
      <c r="AO534" s="85" t="s">
        <v>1504</v>
      </c>
      <c r="AP534" s="79" t="s">
        <v>176</v>
      </c>
      <c r="AQ534" s="79">
        <v>0</v>
      </c>
      <c r="AR534" s="79">
        <v>0</v>
      </c>
      <c r="AS534" s="79"/>
      <c r="AT534" s="79"/>
      <c r="AU534" s="79"/>
      <c r="AV534" s="79"/>
      <c r="AW534" s="79"/>
      <c r="AX534" s="79"/>
      <c r="AY534" s="79"/>
      <c r="AZ534" s="79"/>
      <c r="BA534">
        <v>11</v>
      </c>
      <c r="BB534" s="78" t="str">
        <f>REPLACE(INDEX(GroupVertices[Group],MATCH(Edges[[#This Row],[Vertex 1]],GroupVertices[Vertex],0)),1,1,"")</f>
        <v>3</v>
      </c>
      <c r="BC534" s="78" t="str">
        <f>REPLACE(INDEX(GroupVertices[Group],MATCH(Edges[[#This Row],[Vertex 2]],GroupVertices[Vertex],0)),1,1,"")</f>
        <v>4</v>
      </c>
      <c r="BD534" s="48"/>
      <c r="BE534" s="49"/>
      <c r="BF534" s="48"/>
      <c r="BG534" s="49"/>
      <c r="BH534" s="48"/>
      <c r="BI534" s="49"/>
      <c r="BJ534" s="48"/>
      <c r="BK534" s="49"/>
      <c r="BL534" s="48"/>
    </row>
    <row r="535" spans="1:64" ht="15">
      <c r="A535" s="64" t="s">
        <v>389</v>
      </c>
      <c r="B535" s="64" t="s">
        <v>449</v>
      </c>
      <c r="C535" s="65" t="s">
        <v>4413</v>
      </c>
      <c r="D535" s="66">
        <v>10</v>
      </c>
      <c r="E535" s="67" t="s">
        <v>136</v>
      </c>
      <c r="F535" s="68">
        <v>12</v>
      </c>
      <c r="G535" s="65"/>
      <c r="H535" s="69"/>
      <c r="I535" s="70"/>
      <c r="J535" s="70"/>
      <c r="K535" s="34" t="s">
        <v>65</v>
      </c>
      <c r="L535" s="77">
        <v>535</v>
      </c>
      <c r="M535" s="77"/>
      <c r="N535" s="72"/>
      <c r="O535" s="79" t="s">
        <v>503</v>
      </c>
      <c r="P535" s="81">
        <v>43768.82782407408</v>
      </c>
      <c r="Q535" s="79" t="s">
        <v>631</v>
      </c>
      <c r="R535" s="79"/>
      <c r="S535" s="79"/>
      <c r="T535" s="79"/>
      <c r="U535" s="79"/>
      <c r="V535" s="82" t="s">
        <v>910</v>
      </c>
      <c r="W535" s="81">
        <v>43768.82782407408</v>
      </c>
      <c r="X535" s="82" t="s">
        <v>1196</v>
      </c>
      <c r="Y535" s="79"/>
      <c r="Z535" s="79"/>
      <c r="AA535" s="85" t="s">
        <v>1503</v>
      </c>
      <c r="AB535" s="79"/>
      <c r="AC535" s="79" t="b">
        <v>0</v>
      </c>
      <c r="AD535" s="79">
        <v>0</v>
      </c>
      <c r="AE535" s="85" t="s">
        <v>1603</v>
      </c>
      <c r="AF535" s="79" t="b">
        <v>0</v>
      </c>
      <c r="AG535" s="79" t="s">
        <v>1625</v>
      </c>
      <c r="AH535" s="79"/>
      <c r="AI535" s="85" t="s">
        <v>1603</v>
      </c>
      <c r="AJ535" s="79" t="b">
        <v>0</v>
      </c>
      <c r="AK535" s="79">
        <v>0</v>
      </c>
      <c r="AL535" s="85" t="s">
        <v>1504</v>
      </c>
      <c r="AM535" s="79" t="s">
        <v>1634</v>
      </c>
      <c r="AN535" s="79" t="b">
        <v>0</v>
      </c>
      <c r="AO535" s="85" t="s">
        <v>1504</v>
      </c>
      <c r="AP535" s="79" t="s">
        <v>176</v>
      </c>
      <c r="AQ535" s="79">
        <v>0</v>
      </c>
      <c r="AR535" s="79">
        <v>0</v>
      </c>
      <c r="AS535" s="79"/>
      <c r="AT535" s="79"/>
      <c r="AU535" s="79"/>
      <c r="AV535" s="79"/>
      <c r="AW535" s="79"/>
      <c r="AX535" s="79"/>
      <c r="AY535" s="79"/>
      <c r="AZ535" s="79"/>
      <c r="BA535">
        <v>11</v>
      </c>
      <c r="BB535" s="78" t="str">
        <f>REPLACE(INDEX(GroupVertices[Group],MATCH(Edges[[#This Row],[Vertex 1]],GroupVertices[Vertex],0)),1,1,"")</f>
        <v>3</v>
      </c>
      <c r="BC535" s="78" t="str">
        <f>REPLACE(INDEX(GroupVertices[Group],MATCH(Edges[[#This Row],[Vertex 2]],GroupVertices[Vertex],0)),1,1,"")</f>
        <v>4</v>
      </c>
      <c r="BD535" s="48"/>
      <c r="BE535" s="49"/>
      <c r="BF535" s="48"/>
      <c r="BG535" s="49"/>
      <c r="BH535" s="48"/>
      <c r="BI535" s="49"/>
      <c r="BJ535" s="48"/>
      <c r="BK535" s="49"/>
      <c r="BL535" s="48"/>
    </row>
    <row r="536" spans="1:64" ht="15">
      <c r="A536" s="64" t="s">
        <v>396</v>
      </c>
      <c r="B536" s="64" t="s">
        <v>389</v>
      </c>
      <c r="C536" s="65" t="s">
        <v>4412</v>
      </c>
      <c r="D536" s="66">
        <v>3</v>
      </c>
      <c r="E536" s="67" t="s">
        <v>132</v>
      </c>
      <c r="F536" s="68">
        <v>35</v>
      </c>
      <c r="G536" s="65"/>
      <c r="H536" s="69"/>
      <c r="I536" s="70"/>
      <c r="J536" s="70"/>
      <c r="K536" s="34" t="s">
        <v>65</v>
      </c>
      <c r="L536" s="77">
        <v>536</v>
      </c>
      <c r="M536" s="77"/>
      <c r="N536" s="72"/>
      <c r="O536" s="79" t="s">
        <v>503</v>
      </c>
      <c r="P536" s="81">
        <v>43769.71560185185</v>
      </c>
      <c r="Q536" s="79" t="s">
        <v>638</v>
      </c>
      <c r="R536" s="79"/>
      <c r="S536" s="79"/>
      <c r="T536" s="79"/>
      <c r="U536" s="79"/>
      <c r="V536" s="82" t="s">
        <v>917</v>
      </c>
      <c r="W536" s="81">
        <v>43769.71560185185</v>
      </c>
      <c r="X536" s="82" t="s">
        <v>1204</v>
      </c>
      <c r="Y536" s="79"/>
      <c r="Z536" s="79"/>
      <c r="AA536" s="85" t="s">
        <v>1511</v>
      </c>
      <c r="AB536" s="85" t="s">
        <v>1598</v>
      </c>
      <c r="AC536" s="79" t="b">
        <v>0</v>
      </c>
      <c r="AD536" s="79">
        <v>1</v>
      </c>
      <c r="AE536" s="85" t="s">
        <v>1610</v>
      </c>
      <c r="AF536" s="79" t="b">
        <v>0</v>
      </c>
      <c r="AG536" s="79" t="s">
        <v>1625</v>
      </c>
      <c r="AH536" s="79"/>
      <c r="AI536" s="85" t="s">
        <v>1603</v>
      </c>
      <c r="AJ536" s="79" t="b">
        <v>0</v>
      </c>
      <c r="AK536" s="79">
        <v>0</v>
      </c>
      <c r="AL536" s="85" t="s">
        <v>1603</v>
      </c>
      <c r="AM536" s="79" t="s">
        <v>1634</v>
      </c>
      <c r="AN536" s="79" t="b">
        <v>0</v>
      </c>
      <c r="AO536" s="85" t="s">
        <v>1598</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5</v>
      </c>
      <c r="BC536" s="78" t="str">
        <f>REPLACE(INDEX(GroupVertices[Group],MATCH(Edges[[#This Row],[Vertex 2]],GroupVertices[Vertex],0)),1,1,"")</f>
        <v>3</v>
      </c>
      <c r="BD536" s="48"/>
      <c r="BE536" s="49"/>
      <c r="BF536" s="48"/>
      <c r="BG536" s="49"/>
      <c r="BH536" s="48"/>
      <c r="BI536" s="49"/>
      <c r="BJ536" s="48"/>
      <c r="BK536" s="49"/>
      <c r="BL536" s="48"/>
    </row>
    <row r="537" spans="1:64" ht="15">
      <c r="A537" s="64" t="s">
        <v>340</v>
      </c>
      <c r="B537" s="64" t="s">
        <v>349</v>
      </c>
      <c r="C537" s="65" t="s">
        <v>4413</v>
      </c>
      <c r="D537" s="66">
        <v>10</v>
      </c>
      <c r="E537" s="67" t="s">
        <v>136</v>
      </c>
      <c r="F537" s="68">
        <v>12</v>
      </c>
      <c r="G537" s="65"/>
      <c r="H537" s="69"/>
      <c r="I537" s="70"/>
      <c r="J537" s="70"/>
      <c r="K537" s="34" t="s">
        <v>66</v>
      </c>
      <c r="L537" s="77">
        <v>537</v>
      </c>
      <c r="M537" s="77"/>
      <c r="N537" s="72"/>
      <c r="O537" s="79" t="s">
        <v>503</v>
      </c>
      <c r="P537" s="81">
        <v>43699.62913194444</v>
      </c>
      <c r="Q537" s="79" t="s">
        <v>618</v>
      </c>
      <c r="R537" s="82" t="s">
        <v>688</v>
      </c>
      <c r="S537" s="79" t="s">
        <v>712</v>
      </c>
      <c r="T537" s="79"/>
      <c r="U537" s="82" t="s">
        <v>732</v>
      </c>
      <c r="V537" s="82" t="s">
        <v>732</v>
      </c>
      <c r="W537" s="81">
        <v>43699.62913194444</v>
      </c>
      <c r="X537" s="82" t="s">
        <v>1177</v>
      </c>
      <c r="Y537" s="79"/>
      <c r="Z537" s="79"/>
      <c r="AA537" s="85" t="s">
        <v>1484</v>
      </c>
      <c r="AB537" s="79"/>
      <c r="AC537" s="79" t="b">
        <v>0</v>
      </c>
      <c r="AD537" s="79">
        <v>12</v>
      </c>
      <c r="AE537" s="85" t="s">
        <v>1603</v>
      </c>
      <c r="AF537" s="79" t="b">
        <v>0</v>
      </c>
      <c r="AG537" s="79" t="s">
        <v>1625</v>
      </c>
      <c r="AH537" s="79"/>
      <c r="AI537" s="85" t="s">
        <v>1603</v>
      </c>
      <c r="AJ537" s="79" t="b">
        <v>0</v>
      </c>
      <c r="AK537" s="79">
        <v>5</v>
      </c>
      <c r="AL537" s="85" t="s">
        <v>1603</v>
      </c>
      <c r="AM537" s="79" t="s">
        <v>1635</v>
      </c>
      <c r="AN537" s="79" t="b">
        <v>0</v>
      </c>
      <c r="AO537" s="85" t="s">
        <v>1484</v>
      </c>
      <c r="AP537" s="79" t="s">
        <v>1649</v>
      </c>
      <c r="AQ537" s="79">
        <v>0</v>
      </c>
      <c r="AR537" s="79">
        <v>0</v>
      </c>
      <c r="AS537" s="79"/>
      <c r="AT537" s="79"/>
      <c r="AU537" s="79"/>
      <c r="AV537" s="79"/>
      <c r="AW537" s="79"/>
      <c r="AX537" s="79"/>
      <c r="AY537" s="79"/>
      <c r="AZ537" s="79"/>
      <c r="BA537">
        <v>8</v>
      </c>
      <c r="BB537" s="78" t="str">
        <f>REPLACE(INDEX(GroupVertices[Group],MATCH(Edges[[#This Row],[Vertex 1]],GroupVertices[Vertex],0)),1,1,"")</f>
        <v>3</v>
      </c>
      <c r="BC537" s="78" t="str">
        <f>REPLACE(INDEX(GroupVertices[Group],MATCH(Edges[[#This Row],[Vertex 2]],GroupVertices[Vertex],0)),1,1,"")</f>
        <v>3</v>
      </c>
      <c r="BD537" s="48"/>
      <c r="BE537" s="49"/>
      <c r="BF537" s="48"/>
      <c r="BG537" s="49"/>
      <c r="BH537" s="48"/>
      <c r="BI537" s="49"/>
      <c r="BJ537" s="48"/>
      <c r="BK537" s="49"/>
      <c r="BL537" s="48"/>
    </row>
    <row r="538" spans="1:64" ht="15">
      <c r="A538" s="64" t="s">
        <v>340</v>
      </c>
      <c r="B538" s="64" t="s">
        <v>349</v>
      </c>
      <c r="C538" s="65" t="s">
        <v>4413</v>
      </c>
      <c r="D538" s="66">
        <v>10</v>
      </c>
      <c r="E538" s="67" t="s">
        <v>136</v>
      </c>
      <c r="F538" s="68">
        <v>12</v>
      </c>
      <c r="G538" s="65"/>
      <c r="H538" s="69"/>
      <c r="I538" s="70"/>
      <c r="J538" s="70"/>
      <c r="K538" s="34" t="s">
        <v>66</v>
      </c>
      <c r="L538" s="77">
        <v>538</v>
      </c>
      <c r="M538" s="77"/>
      <c r="N538" s="72"/>
      <c r="O538" s="79" t="s">
        <v>503</v>
      </c>
      <c r="P538" s="81">
        <v>43712.74321759259</v>
      </c>
      <c r="Q538" s="79" t="s">
        <v>560</v>
      </c>
      <c r="R538" s="79"/>
      <c r="S538" s="79"/>
      <c r="T538" s="79"/>
      <c r="U538" s="79"/>
      <c r="V538" s="82" t="s">
        <v>867</v>
      </c>
      <c r="W538" s="81">
        <v>43712.74321759259</v>
      </c>
      <c r="X538" s="82" t="s">
        <v>1104</v>
      </c>
      <c r="Y538" s="79"/>
      <c r="Z538" s="79"/>
      <c r="AA538" s="85" t="s">
        <v>1411</v>
      </c>
      <c r="AB538" s="85" t="s">
        <v>1591</v>
      </c>
      <c r="AC538" s="79" t="b">
        <v>0</v>
      </c>
      <c r="AD538" s="79">
        <v>3</v>
      </c>
      <c r="AE538" s="85" t="s">
        <v>1610</v>
      </c>
      <c r="AF538" s="79" t="b">
        <v>0</v>
      </c>
      <c r="AG538" s="79" t="s">
        <v>1625</v>
      </c>
      <c r="AH538" s="79"/>
      <c r="AI538" s="85" t="s">
        <v>1603</v>
      </c>
      <c r="AJ538" s="79" t="b">
        <v>0</v>
      </c>
      <c r="AK538" s="79">
        <v>0</v>
      </c>
      <c r="AL538" s="85" t="s">
        <v>1603</v>
      </c>
      <c r="AM538" s="79" t="s">
        <v>1635</v>
      </c>
      <c r="AN538" s="79" t="b">
        <v>0</v>
      </c>
      <c r="AO538" s="85" t="s">
        <v>1591</v>
      </c>
      <c r="AP538" s="79" t="s">
        <v>176</v>
      </c>
      <c r="AQ538" s="79">
        <v>0</v>
      </c>
      <c r="AR538" s="79">
        <v>0</v>
      </c>
      <c r="AS538" s="79"/>
      <c r="AT538" s="79"/>
      <c r="AU538" s="79"/>
      <c r="AV538" s="79"/>
      <c r="AW538" s="79"/>
      <c r="AX538" s="79"/>
      <c r="AY538" s="79"/>
      <c r="AZ538" s="79"/>
      <c r="BA538">
        <v>8</v>
      </c>
      <c r="BB538" s="78" t="str">
        <f>REPLACE(INDEX(GroupVertices[Group],MATCH(Edges[[#This Row],[Vertex 1]],GroupVertices[Vertex],0)),1,1,"")</f>
        <v>3</v>
      </c>
      <c r="BC538" s="78" t="str">
        <f>REPLACE(INDEX(GroupVertices[Group],MATCH(Edges[[#This Row],[Vertex 2]],GroupVertices[Vertex],0)),1,1,"")</f>
        <v>3</v>
      </c>
      <c r="BD538" s="48"/>
      <c r="BE538" s="49"/>
      <c r="BF538" s="48"/>
      <c r="BG538" s="49"/>
      <c r="BH538" s="48"/>
      <c r="BI538" s="49"/>
      <c r="BJ538" s="48"/>
      <c r="BK538" s="49"/>
      <c r="BL538" s="48"/>
    </row>
    <row r="539" spans="1:64" ht="15">
      <c r="A539" s="64" t="s">
        <v>340</v>
      </c>
      <c r="B539" s="64" t="s">
        <v>349</v>
      </c>
      <c r="C539" s="65" t="s">
        <v>4413</v>
      </c>
      <c r="D539" s="66">
        <v>10</v>
      </c>
      <c r="E539" s="67" t="s">
        <v>136</v>
      </c>
      <c r="F539" s="68">
        <v>12</v>
      </c>
      <c r="G539" s="65"/>
      <c r="H539" s="69"/>
      <c r="I539" s="70"/>
      <c r="J539" s="70"/>
      <c r="K539" s="34" t="s">
        <v>66</v>
      </c>
      <c r="L539" s="77">
        <v>539</v>
      </c>
      <c r="M539" s="77"/>
      <c r="N539" s="72"/>
      <c r="O539" s="79" t="s">
        <v>503</v>
      </c>
      <c r="P539" s="81">
        <v>43713.74631944444</v>
      </c>
      <c r="Q539" s="79" t="s">
        <v>514</v>
      </c>
      <c r="R539" s="79"/>
      <c r="S539" s="79"/>
      <c r="T539" s="79"/>
      <c r="U539" s="79"/>
      <c r="V539" s="82" t="s">
        <v>867</v>
      </c>
      <c r="W539" s="81">
        <v>43713.74631944444</v>
      </c>
      <c r="X539" s="82" t="s">
        <v>1202</v>
      </c>
      <c r="Y539" s="79"/>
      <c r="Z539" s="79"/>
      <c r="AA539" s="85" t="s">
        <v>1509</v>
      </c>
      <c r="AB539" s="79"/>
      <c r="AC539" s="79" t="b">
        <v>0</v>
      </c>
      <c r="AD539" s="79">
        <v>0</v>
      </c>
      <c r="AE539" s="85" t="s">
        <v>1603</v>
      </c>
      <c r="AF539" s="79" t="b">
        <v>0</v>
      </c>
      <c r="AG539" s="79" t="s">
        <v>1625</v>
      </c>
      <c r="AH539" s="79"/>
      <c r="AI539" s="85" t="s">
        <v>1603</v>
      </c>
      <c r="AJ539" s="79" t="b">
        <v>0</v>
      </c>
      <c r="AK539" s="79">
        <v>0</v>
      </c>
      <c r="AL539" s="85" t="s">
        <v>1484</v>
      </c>
      <c r="AM539" s="79" t="s">
        <v>1635</v>
      </c>
      <c r="AN539" s="79" t="b">
        <v>0</v>
      </c>
      <c r="AO539" s="85" t="s">
        <v>1484</v>
      </c>
      <c r="AP539" s="79" t="s">
        <v>176</v>
      </c>
      <c r="AQ539" s="79">
        <v>0</v>
      </c>
      <c r="AR539" s="79">
        <v>0</v>
      </c>
      <c r="AS539" s="79"/>
      <c r="AT539" s="79"/>
      <c r="AU539" s="79"/>
      <c r="AV539" s="79"/>
      <c r="AW539" s="79"/>
      <c r="AX539" s="79"/>
      <c r="AY539" s="79"/>
      <c r="AZ539" s="79"/>
      <c r="BA539">
        <v>8</v>
      </c>
      <c r="BB539" s="78" t="str">
        <f>REPLACE(INDEX(GroupVertices[Group],MATCH(Edges[[#This Row],[Vertex 1]],GroupVertices[Vertex],0)),1,1,"")</f>
        <v>3</v>
      </c>
      <c r="BC539" s="78" t="str">
        <f>REPLACE(INDEX(GroupVertices[Group],MATCH(Edges[[#This Row],[Vertex 2]],GroupVertices[Vertex],0)),1,1,"")</f>
        <v>3</v>
      </c>
      <c r="BD539" s="48"/>
      <c r="BE539" s="49"/>
      <c r="BF539" s="48"/>
      <c r="BG539" s="49"/>
      <c r="BH539" s="48"/>
      <c r="BI539" s="49"/>
      <c r="BJ539" s="48"/>
      <c r="BK539" s="49"/>
      <c r="BL539" s="48"/>
    </row>
    <row r="540" spans="1:64" ht="15">
      <c r="A540" s="64" t="s">
        <v>340</v>
      </c>
      <c r="B540" s="64" t="s">
        <v>349</v>
      </c>
      <c r="C540" s="65" t="s">
        <v>4413</v>
      </c>
      <c r="D540" s="66">
        <v>10</v>
      </c>
      <c r="E540" s="67" t="s">
        <v>136</v>
      </c>
      <c r="F540" s="68">
        <v>12</v>
      </c>
      <c r="G540" s="65"/>
      <c r="H540" s="69"/>
      <c r="I540" s="70"/>
      <c r="J540" s="70"/>
      <c r="K540" s="34" t="s">
        <v>66</v>
      </c>
      <c r="L540" s="77">
        <v>540</v>
      </c>
      <c r="M540" s="77"/>
      <c r="N540" s="72"/>
      <c r="O540" s="79" t="s">
        <v>503</v>
      </c>
      <c r="P540" s="81">
        <v>43714.667025462964</v>
      </c>
      <c r="Q540" s="79" t="s">
        <v>615</v>
      </c>
      <c r="R540" s="82" t="s">
        <v>663</v>
      </c>
      <c r="S540" s="79" t="s">
        <v>704</v>
      </c>
      <c r="T540" s="79"/>
      <c r="U540" s="82" t="s">
        <v>729</v>
      </c>
      <c r="V540" s="82" t="s">
        <v>729</v>
      </c>
      <c r="W540" s="81">
        <v>43714.667025462964</v>
      </c>
      <c r="X540" s="82" t="s">
        <v>1174</v>
      </c>
      <c r="Y540" s="79"/>
      <c r="Z540" s="79"/>
      <c r="AA540" s="85" t="s">
        <v>1481</v>
      </c>
      <c r="AB540" s="79"/>
      <c r="AC540" s="79" t="b">
        <v>0</v>
      </c>
      <c r="AD540" s="79">
        <v>0</v>
      </c>
      <c r="AE540" s="85" t="s">
        <v>1603</v>
      </c>
      <c r="AF540" s="79" t="b">
        <v>0</v>
      </c>
      <c r="AG540" s="79" t="s">
        <v>1625</v>
      </c>
      <c r="AH540" s="79"/>
      <c r="AI540" s="85" t="s">
        <v>1603</v>
      </c>
      <c r="AJ540" s="79" t="b">
        <v>0</v>
      </c>
      <c r="AK540" s="79">
        <v>0</v>
      </c>
      <c r="AL540" s="85" t="s">
        <v>1603</v>
      </c>
      <c r="AM540" s="79" t="s">
        <v>1645</v>
      </c>
      <c r="AN540" s="79" t="b">
        <v>0</v>
      </c>
      <c r="AO540" s="85" t="s">
        <v>1481</v>
      </c>
      <c r="AP540" s="79" t="s">
        <v>176</v>
      </c>
      <c r="AQ540" s="79">
        <v>0</v>
      </c>
      <c r="AR540" s="79">
        <v>0</v>
      </c>
      <c r="AS540" s="79"/>
      <c r="AT540" s="79"/>
      <c r="AU540" s="79"/>
      <c r="AV540" s="79"/>
      <c r="AW540" s="79"/>
      <c r="AX540" s="79"/>
      <c r="AY540" s="79"/>
      <c r="AZ540" s="79"/>
      <c r="BA540">
        <v>8</v>
      </c>
      <c r="BB540" s="78" t="str">
        <f>REPLACE(INDEX(GroupVertices[Group],MATCH(Edges[[#This Row],[Vertex 1]],GroupVertices[Vertex],0)),1,1,"")</f>
        <v>3</v>
      </c>
      <c r="BC540" s="78" t="str">
        <f>REPLACE(INDEX(GroupVertices[Group],MATCH(Edges[[#This Row],[Vertex 2]],GroupVertices[Vertex],0)),1,1,"")</f>
        <v>3</v>
      </c>
      <c r="BD540" s="48"/>
      <c r="BE540" s="49"/>
      <c r="BF540" s="48"/>
      <c r="BG540" s="49"/>
      <c r="BH540" s="48"/>
      <c r="BI540" s="49"/>
      <c r="BJ540" s="48"/>
      <c r="BK540" s="49"/>
      <c r="BL540" s="48"/>
    </row>
    <row r="541" spans="1:64" ht="15">
      <c r="A541" s="64" t="s">
        <v>340</v>
      </c>
      <c r="B541" s="64" t="s">
        <v>349</v>
      </c>
      <c r="C541" s="65" t="s">
        <v>4413</v>
      </c>
      <c r="D541" s="66">
        <v>10</v>
      </c>
      <c r="E541" s="67" t="s">
        <v>136</v>
      </c>
      <c r="F541" s="68">
        <v>12</v>
      </c>
      <c r="G541" s="65"/>
      <c r="H541" s="69"/>
      <c r="I541" s="70"/>
      <c r="J541" s="70"/>
      <c r="K541" s="34" t="s">
        <v>66</v>
      </c>
      <c r="L541" s="77">
        <v>541</v>
      </c>
      <c r="M541" s="77"/>
      <c r="N541" s="72"/>
      <c r="O541" s="79" t="s">
        <v>503</v>
      </c>
      <c r="P541" s="81">
        <v>43715.81501157407</v>
      </c>
      <c r="Q541" s="79" t="s">
        <v>564</v>
      </c>
      <c r="R541" s="79"/>
      <c r="S541" s="79"/>
      <c r="T541" s="79"/>
      <c r="U541" s="79"/>
      <c r="V541" s="82" t="s">
        <v>867</v>
      </c>
      <c r="W541" s="81">
        <v>43715.81501157407</v>
      </c>
      <c r="X541" s="82" t="s">
        <v>1108</v>
      </c>
      <c r="Y541" s="79"/>
      <c r="Z541" s="79"/>
      <c r="AA541" s="85" t="s">
        <v>1415</v>
      </c>
      <c r="AB541" s="85" t="s">
        <v>1413</v>
      </c>
      <c r="AC541" s="79" t="b">
        <v>0</v>
      </c>
      <c r="AD541" s="79">
        <v>0</v>
      </c>
      <c r="AE541" s="85" t="s">
        <v>1611</v>
      </c>
      <c r="AF541" s="79" t="b">
        <v>0</v>
      </c>
      <c r="AG541" s="79" t="s">
        <v>1625</v>
      </c>
      <c r="AH541" s="79"/>
      <c r="AI541" s="85" t="s">
        <v>1603</v>
      </c>
      <c r="AJ541" s="79" t="b">
        <v>0</v>
      </c>
      <c r="AK541" s="79">
        <v>0</v>
      </c>
      <c r="AL541" s="85" t="s">
        <v>1603</v>
      </c>
      <c r="AM541" s="79" t="s">
        <v>1635</v>
      </c>
      <c r="AN541" s="79" t="b">
        <v>0</v>
      </c>
      <c r="AO541" s="85" t="s">
        <v>1413</v>
      </c>
      <c r="AP541" s="79" t="s">
        <v>176</v>
      </c>
      <c r="AQ541" s="79">
        <v>0</v>
      </c>
      <c r="AR541" s="79">
        <v>0</v>
      </c>
      <c r="AS541" s="79"/>
      <c r="AT541" s="79"/>
      <c r="AU541" s="79"/>
      <c r="AV541" s="79"/>
      <c r="AW541" s="79"/>
      <c r="AX541" s="79"/>
      <c r="AY541" s="79"/>
      <c r="AZ541" s="79"/>
      <c r="BA541">
        <v>8</v>
      </c>
      <c r="BB541" s="78" t="str">
        <f>REPLACE(INDEX(GroupVertices[Group],MATCH(Edges[[#This Row],[Vertex 1]],GroupVertices[Vertex],0)),1,1,"")</f>
        <v>3</v>
      </c>
      <c r="BC541" s="78" t="str">
        <f>REPLACE(INDEX(GroupVertices[Group],MATCH(Edges[[#This Row],[Vertex 2]],GroupVertices[Vertex],0)),1,1,"")</f>
        <v>3</v>
      </c>
      <c r="BD541" s="48"/>
      <c r="BE541" s="49"/>
      <c r="BF541" s="48"/>
      <c r="BG541" s="49"/>
      <c r="BH541" s="48"/>
      <c r="BI541" s="49"/>
      <c r="BJ541" s="48"/>
      <c r="BK541" s="49"/>
      <c r="BL541" s="48"/>
    </row>
    <row r="542" spans="1:64" ht="15">
      <c r="A542" s="64" t="s">
        <v>340</v>
      </c>
      <c r="B542" s="64" t="s">
        <v>349</v>
      </c>
      <c r="C542" s="65" t="s">
        <v>4413</v>
      </c>
      <c r="D542" s="66">
        <v>10</v>
      </c>
      <c r="E542" s="67" t="s">
        <v>136</v>
      </c>
      <c r="F542" s="68">
        <v>12</v>
      </c>
      <c r="G542" s="65"/>
      <c r="H542" s="69"/>
      <c r="I542" s="70"/>
      <c r="J542" s="70"/>
      <c r="K542" s="34" t="s">
        <v>66</v>
      </c>
      <c r="L542" s="77">
        <v>542</v>
      </c>
      <c r="M542" s="77"/>
      <c r="N542" s="72"/>
      <c r="O542" s="79" t="s">
        <v>503</v>
      </c>
      <c r="P542" s="81">
        <v>43727.00709490741</v>
      </c>
      <c r="Q542" s="79" t="s">
        <v>639</v>
      </c>
      <c r="R542" s="82" t="s">
        <v>692</v>
      </c>
      <c r="S542" s="79" t="s">
        <v>712</v>
      </c>
      <c r="T542" s="79"/>
      <c r="U542" s="82" t="s">
        <v>738</v>
      </c>
      <c r="V542" s="82" t="s">
        <v>738</v>
      </c>
      <c r="W542" s="81">
        <v>43727.00709490741</v>
      </c>
      <c r="X542" s="82" t="s">
        <v>1205</v>
      </c>
      <c r="Y542" s="79"/>
      <c r="Z542" s="79"/>
      <c r="AA542" s="85" t="s">
        <v>1512</v>
      </c>
      <c r="AB542" s="79"/>
      <c r="AC542" s="79" t="b">
        <v>0</v>
      </c>
      <c r="AD542" s="79">
        <v>5</v>
      </c>
      <c r="AE542" s="85" t="s">
        <v>1603</v>
      </c>
      <c r="AF542" s="79" t="b">
        <v>0</v>
      </c>
      <c r="AG542" s="79" t="s">
        <v>1625</v>
      </c>
      <c r="AH542" s="79"/>
      <c r="AI542" s="85" t="s">
        <v>1603</v>
      </c>
      <c r="AJ542" s="79" t="b">
        <v>0</v>
      </c>
      <c r="AK542" s="79">
        <v>1</v>
      </c>
      <c r="AL542" s="85" t="s">
        <v>1603</v>
      </c>
      <c r="AM542" s="79" t="s">
        <v>1635</v>
      </c>
      <c r="AN542" s="79" t="b">
        <v>0</v>
      </c>
      <c r="AO542" s="85" t="s">
        <v>1512</v>
      </c>
      <c r="AP542" s="79" t="s">
        <v>176</v>
      </c>
      <c r="AQ542" s="79">
        <v>0</v>
      </c>
      <c r="AR542" s="79">
        <v>0</v>
      </c>
      <c r="AS542" s="79"/>
      <c r="AT542" s="79"/>
      <c r="AU542" s="79"/>
      <c r="AV542" s="79"/>
      <c r="AW542" s="79"/>
      <c r="AX542" s="79"/>
      <c r="AY542" s="79"/>
      <c r="AZ542" s="79"/>
      <c r="BA542">
        <v>8</v>
      </c>
      <c r="BB542" s="78" t="str">
        <f>REPLACE(INDEX(GroupVertices[Group],MATCH(Edges[[#This Row],[Vertex 1]],GroupVertices[Vertex],0)),1,1,"")</f>
        <v>3</v>
      </c>
      <c r="BC542" s="78" t="str">
        <f>REPLACE(INDEX(GroupVertices[Group],MATCH(Edges[[#This Row],[Vertex 2]],GroupVertices[Vertex],0)),1,1,"")</f>
        <v>3</v>
      </c>
      <c r="BD542" s="48"/>
      <c r="BE542" s="49"/>
      <c r="BF542" s="48"/>
      <c r="BG542" s="49"/>
      <c r="BH542" s="48"/>
      <c r="BI542" s="49"/>
      <c r="BJ542" s="48"/>
      <c r="BK542" s="49"/>
      <c r="BL542" s="48"/>
    </row>
    <row r="543" spans="1:64" ht="15">
      <c r="A543" s="64" t="s">
        <v>340</v>
      </c>
      <c r="B543" s="64" t="s">
        <v>349</v>
      </c>
      <c r="C543" s="65" t="s">
        <v>4413</v>
      </c>
      <c r="D543" s="66">
        <v>10</v>
      </c>
      <c r="E543" s="67" t="s">
        <v>136</v>
      </c>
      <c r="F543" s="68">
        <v>12</v>
      </c>
      <c r="G543" s="65"/>
      <c r="H543" s="69"/>
      <c r="I543" s="70"/>
      <c r="J543" s="70"/>
      <c r="K543" s="34" t="s">
        <v>66</v>
      </c>
      <c r="L543" s="77">
        <v>543</v>
      </c>
      <c r="M543" s="77"/>
      <c r="N543" s="72"/>
      <c r="O543" s="79" t="s">
        <v>503</v>
      </c>
      <c r="P543" s="81">
        <v>43733.92805555555</v>
      </c>
      <c r="Q543" s="79" t="s">
        <v>627</v>
      </c>
      <c r="R543" s="82" t="s">
        <v>693</v>
      </c>
      <c r="S543" s="79" t="s">
        <v>704</v>
      </c>
      <c r="T543" s="79" t="s">
        <v>722</v>
      </c>
      <c r="U543" s="82" t="s">
        <v>735</v>
      </c>
      <c r="V543" s="82" t="s">
        <v>735</v>
      </c>
      <c r="W543" s="81">
        <v>43733.92805555555</v>
      </c>
      <c r="X543" s="82" t="s">
        <v>1189</v>
      </c>
      <c r="Y543" s="79"/>
      <c r="Z543" s="79"/>
      <c r="AA543" s="85" t="s">
        <v>1496</v>
      </c>
      <c r="AB543" s="79"/>
      <c r="AC543" s="79" t="b">
        <v>0</v>
      </c>
      <c r="AD543" s="79">
        <v>7</v>
      </c>
      <c r="AE543" s="85" t="s">
        <v>1603</v>
      </c>
      <c r="AF543" s="79" t="b">
        <v>0</v>
      </c>
      <c r="AG543" s="79" t="s">
        <v>1625</v>
      </c>
      <c r="AH543" s="79"/>
      <c r="AI543" s="85" t="s">
        <v>1603</v>
      </c>
      <c r="AJ543" s="79" t="b">
        <v>0</v>
      </c>
      <c r="AK543" s="79">
        <v>1</v>
      </c>
      <c r="AL543" s="85" t="s">
        <v>1603</v>
      </c>
      <c r="AM543" s="79" t="s">
        <v>1645</v>
      </c>
      <c r="AN543" s="79" t="b">
        <v>0</v>
      </c>
      <c r="AO543" s="85" t="s">
        <v>1496</v>
      </c>
      <c r="AP543" s="79" t="s">
        <v>176</v>
      </c>
      <c r="AQ543" s="79">
        <v>0</v>
      </c>
      <c r="AR543" s="79">
        <v>0</v>
      </c>
      <c r="AS543" s="79"/>
      <c r="AT543" s="79"/>
      <c r="AU543" s="79"/>
      <c r="AV543" s="79"/>
      <c r="AW543" s="79"/>
      <c r="AX543" s="79"/>
      <c r="AY543" s="79"/>
      <c r="AZ543" s="79"/>
      <c r="BA543">
        <v>8</v>
      </c>
      <c r="BB543" s="78" t="str">
        <f>REPLACE(INDEX(GroupVertices[Group],MATCH(Edges[[#This Row],[Vertex 1]],GroupVertices[Vertex],0)),1,1,"")</f>
        <v>3</v>
      </c>
      <c r="BC543" s="78" t="str">
        <f>REPLACE(INDEX(GroupVertices[Group],MATCH(Edges[[#This Row],[Vertex 2]],GroupVertices[Vertex],0)),1,1,"")</f>
        <v>3</v>
      </c>
      <c r="BD543" s="48"/>
      <c r="BE543" s="49"/>
      <c r="BF543" s="48"/>
      <c r="BG543" s="49"/>
      <c r="BH543" s="48"/>
      <c r="BI543" s="49"/>
      <c r="BJ543" s="48"/>
      <c r="BK543" s="49"/>
      <c r="BL543" s="48"/>
    </row>
    <row r="544" spans="1:64" ht="15">
      <c r="A544" s="64" t="s">
        <v>340</v>
      </c>
      <c r="B544" s="64" t="s">
        <v>349</v>
      </c>
      <c r="C544" s="65" t="s">
        <v>4413</v>
      </c>
      <c r="D544" s="66">
        <v>10</v>
      </c>
      <c r="E544" s="67" t="s">
        <v>136</v>
      </c>
      <c r="F544" s="68">
        <v>12</v>
      </c>
      <c r="G544" s="65"/>
      <c r="H544" s="69"/>
      <c r="I544" s="70"/>
      <c r="J544" s="70"/>
      <c r="K544" s="34" t="s">
        <v>66</v>
      </c>
      <c r="L544" s="77">
        <v>544</v>
      </c>
      <c r="M544" s="77"/>
      <c r="N544" s="72"/>
      <c r="O544" s="79" t="s">
        <v>503</v>
      </c>
      <c r="P544" s="81">
        <v>43741.572071759256</v>
      </c>
      <c r="Q544" s="79" t="s">
        <v>640</v>
      </c>
      <c r="R544" s="82" t="s">
        <v>692</v>
      </c>
      <c r="S544" s="79" t="s">
        <v>712</v>
      </c>
      <c r="T544" s="79"/>
      <c r="U544" s="82" t="s">
        <v>739</v>
      </c>
      <c r="V544" s="82" t="s">
        <v>739</v>
      </c>
      <c r="W544" s="81">
        <v>43741.572071759256</v>
      </c>
      <c r="X544" s="82" t="s">
        <v>1206</v>
      </c>
      <c r="Y544" s="79"/>
      <c r="Z544" s="79"/>
      <c r="AA544" s="85" t="s">
        <v>1513</v>
      </c>
      <c r="AB544" s="79"/>
      <c r="AC544" s="79" t="b">
        <v>0</v>
      </c>
      <c r="AD544" s="79">
        <v>5</v>
      </c>
      <c r="AE544" s="85" t="s">
        <v>1603</v>
      </c>
      <c r="AF544" s="79" t="b">
        <v>0</v>
      </c>
      <c r="AG544" s="79" t="s">
        <v>1625</v>
      </c>
      <c r="AH544" s="79"/>
      <c r="AI544" s="85" t="s">
        <v>1603</v>
      </c>
      <c r="AJ544" s="79" t="b">
        <v>0</v>
      </c>
      <c r="AK544" s="79">
        <v>2</v>
      </c>
      <c r="AL544" s="85" t="s">
        <v>1603</v>
      </c>
      <c r="AM544" s="79" t="s">
        <v>1645</v>
      </c>
      <c r="AN544" s="79" t="b">
        <v>0</v>
      </c>
      <c r="AO544" s="85" t="s">
        <v>1513</v>
      </c>
      <c r="AP544" s="79" t="s">
        <v>176</v>
      </c>
      <c r="AQ544" s="79">
        <v>0</v>
      </c>
      <c r="AR544" s="79">
        <v>0</v>
      </c>
      <c r="AS544" s="79"/>
      <c r="AT544" s="79"/>
      <c r="AU544" s="79"/>
      <c r="AV544" s="79"/>
      <c r="AW544" s="79"/>
      <c r="AX544" s="79"/>
      <c r="AY544" s="79"/>
      <c r="AZ544" s="79"/>
      <c r="BA544">
        <v>8</v>
      </c>
      <c r="BB544" s="78" t="str">
        <f>REPLACE(INDEX(GroupVertices[Group],MATCH(Edges[[#This Row],[Vertex 1]],GroupVertices[Vertex],0)),1,1,"")</f>
        <v>3</v>
      </c>
      <c r="BC544" s="78" t="str">
        <f>REPLACE(INDEX(GroupVertices[Group],MATCH(Edges[[#This Row],[Vertex 2]],GroupVertices[Vertex],0)),1,1,"")</f>
        <v>3</v>
      </c>
      <c r="BD544" s="48"/>
      <c r="BE544" s="49"/>
      <c r="BF544" s="48"/>
      <c r="BG544" s="49"/>
      <c r="BH544" s="48"/>
      <c r="BI544" s="49"/>
      <c r="BJ544" s="48"/>
      <c r="BK544" s="49"/>
      <c r="BL544" s="48"/>
    </row>
    <row r="545" spans="1:64" ht="15">
      <c r="A545" s="64" t="s">
        <v>349</v>
      </c>
      <c r="B545" s="64" t="s">
        <v>449</v>
      </c>
      <c r="C545" s="65" t="s">
        <v>4413</v>
      </c>
      <c r="D545" s="66">
        <v>10</v>
      </c>
      <c r="E545" s="67" t="s">
        <v>136</v>
      </c>
      <c r="F545" s="68">
        <v>12</v>
      </c>
      <c r="G545" s="65"/>
      <c r="H545" s="69"/>
      <c r="I545" s="70"/>
      <c r="J545" s="70"/>
      <c r="K545" s="34" t="s">
        <v>65</v>
      </c>
      <c r="L545" s="77">
        <v>545</v>
      </c>
      <c r="M545" s="77"/>
      <c r="N545" s="72"/>
      <c r="O545" s="79" t="s">
        <v>503</v>
      </c>
      <c r="P545" s="81">
        <v>43709.62917824074</v>
      </c>
      <c r="Q545" s="79" t="s">
        <v>574</v>
      </c>
      <c r="R545" s="79"/>
      <c r="S545" s="79"/>
      <c r="T545" s="79"/>
      <c r="U545" s="79"/>
      <c r="V545" s="82" t="s">
        <v>876</v>
      </c>
      <c r="W545" s="81">
        <v>43709.62917824074</v>
      </c>
      <c r="X545" s="82" t="s">
        <v>1119</v>
      </c>
      <c r="Y545" s="79"/>
      <c r="Z545" s="79"/>
      <c r="AA545" s="85" t="s">
        <v>1426</v>
      </c>
      <c r="AB545" s="85" t="s">
        <v>1425</v>
      </c>
      <c r="AC545" s="79" t="b">
        <v>0</v>
      </c>
      <c r="AD545" s="79">
        <v>0</v>
      </c>
      <c r="AE545" s="85" t="s">
        <v>1614</v>
      </c>
      <c r="AF545" s="79" t="b">
        <v>0</v>
      </c>
      <c r="AG545" s="79" t="s">
        <v>1625</v>
      </c>
      <c r="AH545" s="79"/>
      <c r="AI545" s="85" t="s">
        <v>1603</v>
      </c>
      <c r="AJ545" s="79" t="b">
        <v>0</v>
      </c>
      <c r="AK545" s="79">
        <v>0</v>
      </c>
      <c r="AL545" s="85" t="s">
        <v>1603</v>
      </c>
      <c r="AM545" s="79" t="s">
        <v>1635</v>
      </c>
      <c r="AN545" s="79" t="b">
        <v>0</v>
      </c>
      <c r="AO545" s="85" t="s">
        <v>1425</v>
      </c>
      <c r="AP545" s="79" t="s">
        <v>176</v>
      </c>
      <c r="AQ545" s="79">
        <v>0</v>
      </c>
      <c r="AR545" s="79">
        <v>0</v>
      </c>
      <c r="AS545" s="79"/>
      <c r="AT545" s="79"/>
      <c r="AU545" s="79"/>
      <c r="AV545" s="79"/>
      <c r="AW545" s="79"/>
      <c r="AX545" s="79"/>
      <c r="AY545" s="79"/>
      <c r="AZ545" s="79"/>
      <c r="BA545">
        <v>11</v>
      </c>
      <c r="BB545" s="78" t="str">
        <f>REPLACE(INDEX(GroupVertices[Group],MATCH(Edges[[#This Row],[Vertex 1]],GroupVertices[Vertex],0)),1,1,"")</f>
        <v>3</v>
      </c>
      <c r="BC545" s="78" t="str">
        <f>REPLACE(INDEX(GroupVertices[Group],MATCH(Edges[[#This Row],[Vertex 2]],GroupVertices[Vertex],0)),1,1,"")</f>
        <v>4</v>
      </c>
      <c r="BD545" s="48"/>
      <c r="BE545" s="49"/>
      <c r="BF545" s="48"/>
      <c r="BG545" s="49"/>
      <c r="BH545" s="48"/>
      <c r="BI545" s="49"/>
      <c r="BJ545" s="48"/>
      <c r="BK545" s="49"/>
      <c r="BL545" s="48"/>
    </row>
    <row r="546" spans="1:64" ht="15">
      <c r="A546" s="64" t="s">
        <v>349</v>
      </c>
      <c r="B546" s="64" t="s">
        <v>340</v>
      </c>
      <c r="C546" s="65" t="s">
        <v>4413</v>
      </c>
      <c r="D546" s="66">
        <v>10</v>
      </c>
      <c r="E546" s="67" t="s">
        <v>136</v>
      </c>
      <c r="F546" s="68">
        <v>12</v>
      </c>
      <c r="G546" s="65"/>
      <c r="H546" s="69"/>
      <c r="I546" s="70"/>
      <c r="J546" s="70"/>
      <c r="K546" s="34" t="s">
        <v>66</v>
      </c>
      <c r="L546" s="77">
        <v>546</v>
      </c>
      <c r="M546" s="77"/>
      <c r="N546" s="72"/>
      <c r="O546" s="79" t="s">
        <v>503</v>
      </c>
      <c r="P546" s="81">
        <v>43709.62917824074</v>
      </c>
      <c r="Q546" s="79" t="s">
        <v>574</v>
      </c>
      <c r="R546" s="79"/>
      <c r="S546" s="79"/>
      <c r="T546" s="79"/>
      <c r="U546" s="79"/>
      <c r="V546" s="82" t="s">
        <v>876</v>
      </c>
      <c r="W546" s="81">
        <v>43709.62917824074</v>
      </c>
      <c r="X546" s="82" t="s">
        <v>1119</v>
      </c>
      <c r="Y546" s="79"/>
      <c r="Z546" s="79"/>
      <c r="AA546" s="85" t="s">
        <v>1426</v>
      </c>
      <c r="AB546" s="85" t="s">
        <v>1425</v>
      </c>
      <c r="AC546" s="79" t="b">
        <v>0</v>
      </c>
      <c r="AD546" s="79">
        <v>0</v>
      </c>
      <c r="AE546" s="85" t="s">
        <v>1614</v>
      </c>
      <c r="AF546" s="79" t="b">
        <v>0</v>
      </c>
      <c r="AG546" s="79" t="s">
        <v>1625</v>
      </c>
      <c r="AH546" s="79"/>
      <c r="AI546" s="85" t="s">
        <v>1603</v>
      </c>
      <c r="AJ546" s="79" t="b">
        <v>0</v>
      </c>
      <c r="AK546" s="79">
        <v>0</v>
      </c>
      <c r="AL546" s="85" t="s">
        <v>1603</v>
      </c>
      <c r="AM546" s="79" t="s">
        <v>1635</v>
      </c>
      <c r="AN546" s="79" t="b">
        <v>0</v>
      </c>
      <c r="AO546" s="85" t="s">
        <v>1425</v>
      </c>
      <c r="AP546" s="79" t="s">
        <v>176</v>
      </c>
      <c r="AQ546" s="79">
        <v>0</v>
      </c>
      <c r="AR546" s="79">
        <v>0</v>
      </c>
      <c r="AS546" s="79"/>
      <c r="AT546" s="79"/>
      <c r="AU546" s="79"/>
      <c r="AV546" s="79"/>
      <c r="AW546" s="79"/>
      <c r="AX546" s="79"/>
      <c r="AY546" s="79"/>
      <c r="AZ546" s="79"/>
      <c r="BA546">
        <v>7</v>
      </c>
      <c r="BB546" s="78" t="str">
        <f>REPLACE(INDEX(GroupVertices[Group],MATCH(Edges[[#This Row],[Vertex 1]],GroupVertices[Vertex],0)),1,1,"")</f>
        <v>3</v>
      </c>
      <c r="BC546" s="78" t="str">
        <f>REPLACE(INDEX(GroupVertices[Group],MATCH(Edges[[#This Row],[Vertex 2]],GroupVertices[Vertex],0)),1,1,"")</f>
        <v>3</v>
      </c>
      <c r="BD546" s="48"/>
      <c r="BE546" s="49"/>
      <c r="BF546" s="48"/>
      <c r="BG546" s="49"/>
      <c r="BH546" s="48"/>
      <c r="BI546" s="49"/>
      <c r="BJ546" s="48"/>
      <c r="BK546" s="49"/>
      <c r="BL546" s="48"/>
    </row>
    <row r="547" spans="1:64" ht="15">
      <c r="A547" s="64" t="s">
        <v>349</v>
      </c>
      <c r="B547" s="64" t="s">
        <v>449</v>
      </c>
      <c r="C547" s="65" t="s">
        <v>4413</v>
      </c>
      <c r="D547" s="66">
        <v>10</v>
      </c>
      <c r="E547" s="67" t="s">
        <v>136</v>
      </c>
      <c r="F547" s="68">
        <v>12</v>
      </c>
      <c r="G547" s="65"/>
      <c r="H547" s="69"/>
      <c r="I547" s="70"/>
      <c r="J547" s="70"/>
      <c r="K547" s="34" t="s">
        <v>65</v>
      </c>
      <c r="L547" s="77">
        <v>547</v>
      </c>
      <c r="M547" s="77"/>
      <c r="N547" s="72"/>
      <c r="O547" s="79" t="s">
        <v>503</v>
      </c>
      <c r="P547" s="81">
        <v>43712.75037037037</v>
      </c>
      <c r="Q547" s="79" t="s">
        <v>641</v>
      </c>
      <c r="R547" s="82" t="s">
        <v>662</v>
      </c>
      <c r="S547" s="79" t="s">
        <v>703</v>
      </c>
      <c r="T547" s="79"/>
      <c r="U547" s="79"/>
      <c r="V547" s="82" t="s">
        <v>876</v>
      </c>
      <c r="W547" s="81">
        <v>43712.75037037037</v>
      </c>
      <c r="X547" s="82" t="s">
        <v>1207</v>
      </c>
      <c r="Y547" s="79"/>
      <c r="Z547" s="79"/>
      <c r="AA547" s="85" t="s">
        <v>1514</v>
      </c>
      <c r="AB547" s="79"/>
      <c r="AC547" s="79" t="b">
        <v>0</v>
      </c>
      <c r="AD547" s="79">
        <v>3</v>
      </c>
      <c r="AE547" s="85" t="s">
        <v>1603</v>
      </c>
      <c r="AF547" s="79" t="b">
        <v>1</v>
      </c>
      <c r="AG547" s="79" t="s">
        <v>1625</v>
      </c>
      <c r="AH547" s="79"/>
      <c r="AI547" s="85" t="s">
        <v>1591</v>
      </c>
      <c r="AJ547" s="79" t="b">
        <v>0</v>
      </c>
      <c r="AK547" s="79">
        <v>1</v>
      </c>
      <c r="AL547" s="85" t="s">
        <v>1603</v>
      </c>
      <c r="AM547" s="79" t="s">
        <v>1635</v>
      </c>
      <c r="AN547" s="79" t="b">
        <v>0</v>
      </c>
      <c r="AO547" s="85" t="s">
        <v>1514</v>
      </c>
      <c r="AP547" s="79" t="s">
        <v>176</v>
      </c>
      <c r="AQ547" s="79">
        <v>0</v>
      </c>
      <c r="AR547" s="79">
        <v>0</v>
      </c>
      <c r="AS547" s="79"/>
      <c r="AT547" s="79"/>
      <c r="AU547" s="79"/>
      <c r="AV547" s="79"/>
      <c r="AW547" s="79"/>
      <c r="AX547" s="79"/>
      <c r="AY547" s="79"/>
      <c r="AZ547" s="79"/>
      <c r="BA547">
        <v>11</v>
      </c>
      <c r="BB547" s="78" t="str">
        <f>REPLACE(INDEX(GroupVertices[Group],MATCH(Edges[[#This Row],[Vertex 1]],GroupVertices[Vertex],0)),1,1,"")</f>
        <v>3</v>
      </c>
      <c r="BC547" s="78" t="str">
        <f>REPLACE(INDEX(GroupVertices[Group],MATCH(Edges[[#This Row],[Vertex 2]],GroupVertices[Vertex],0)),1,1,"")</f>
        <v>4</v>
      </c>
      <c r="BD547" s="48">
        <v>2</v>
      </c>
      <c r="BE547" s="49">
        <v>4.878048780487805</v>
      </c>
      <c r="BF547" s="48">
        <v>1</v>
      </c>
      <c r="BG547" s="49">
        <v>2.4390243902439024</v>
      </c>
      <c r="BH547" s="48">
        <v>0</v>
      </c>
      <c r="BI547" s="49">
        <v>0</v>
      </c>
      <c r="BJ547" s="48">
        <v>38</v>
      </c>
      <c r="BK547" s="49">
        <v>92.6829268292683</v>
      </c>
      <c r="BL547" s="48">
        <v>41</v>
      </c>
    </row>
    <row r="548" spans="1:64" ht="15">
      <c r="A548" s="64" t="s">
        <v>349</v>
      </c>
      <c r="B548" s="64" t="s">
        <v>449</v>
      </c>
      <c r="C548" s="65" t="s">
        <v>4413</v>
      </c>
      <c r="D548" s="66">
        <v>10</v>
      </c>
      <c r="E548" s="67" t="s">
        <v>136</v>
      </c>
      <c r="F548" s="68">
        <v>12</v>
      </c>
      <c r="G548" s="65"/>
      <c r="H548" s="69"/>
      <c r="I548" s="70"/>
      <c r="J548" s="70"/>
      <c r="K548" s="34" t="s">
        <v>65</v>
      </c>
      <c r="L548" s="77">
        <v>548</v>
      </c>
      <c r="M548" s="77"/>
      <c r="N548" s="72"/>
      <c r="O548" s="79" t="s">
        <v>503</v>
      </c>
      <c r="P548" s="81">
        <v>43712.750706018516</v>
      </c>
      <c r="Q548" s="79" t="s">
        <v>575</v>
      </c>
      <c r="R548" s="79"/>
      <c r="S548" s="79"/>
      <c r="T548" s="79"/>
      <c r="U548" s="79"/>
      <c r="V548" s="82" t="s">
        <v>876</v>
      </c>
      <c r="W548" s="81">
        <v>43712.750706018516</v>
      </c>
      <c r="X548" s="82" t="s">
        <v>1120</v>
      </c>
      <c r="Y548" s="79"/>
      <c r="Z548" s="79"/>
      <c r="AA548" s="85" t="s">
        <v>1427</v>
      </c>
      <c r="AB548" s="85" t="s">
        <v>1425</v>
      </c>
      <c r="AC548" s="79" t="b">
        <v>0</v>
      </c>
      <c r="AD548" s="79">
        <v>0</v>
      </c>
      <c r="AE548" s="85" t="s">
        <v>1614</v>
      </c>
      <c r="AF548" s="79" t="b">
        <v>0</v>
      </c>
      <c r="AG548" s="79" t="s">
        <v>1625</v>
      </c>
      <c r="AH548" s="79"/>
      <c r="AI548" s="85" t="s">
        <v>1603</v>
      </c>
      <c r="AJ548" s="79" t="b">
        <v>0</v>
      </c>
      <c r="AK548" s="79">
        <v>0</v>
      </c>
      <c r="AL548" s="85" t="s">
        <v>1603</v>
      </c>
      <c r="AM548" s="79" t="s">
        <v>1635</v>
      </c>
      <c r="AN548" s="79" t="b">
        <v>0</v>
      </c>
      <c r="AO548" s="85" t="s">
        <v>1425</v>
      </c>
      <c r="AP548" s="79" t="s">
        <v>176</v>
      </c>
      <c r="AQ548" s="79">
        <v>0</v>
      </c>
      <c r="AR548" s="79">
        <v>0</v>
      </c>
      <c r="AS548" s="79"/>
      <c r="AT548" s="79"/>
      <c r="AU548" s="79"/>
      <c r="AV548" s="79"/>
      <c r="AW548" s="79"/>
      <c r="AX548" s="79"/>
      <c r="AY548" s="79"/>
      <c r="AZ548" s="79"/>
      <c r="BA548">
        <v>11</v>
      </c>
      <c r="BB548" s="78" t="str">
        <f>REPLACE(INDEX(GroupVertices[Group],MATCH(Edges[[#This Row],[Vertex 1]],GroupVertices[Vertex],0)),1,1,"")</f>
        <v>3</v>
      </c>
      <c r="BC548" s="78" t="str">
        <f>REPLACE(INDEX(GroupVertices[Group],MATCH(Edges[[#This Row],[Vertex 2]],GroupVertices[Vertex],0)),1,1,"")</f>
        <v>4</v>
      </c>
      <c r="BD548" s="48"/>
      <c r="BE548" s="49"/>
      <c r="BF548" s="48"/>
      <c r="BG548" s="49"/>
      <c r="BH548" s="48"/>
      <c r="BI548" s="49"/>
      <c r="BJ548" s="48"/>
      <c r="BK548" s="49"/>
      <c r="BL548" s="48"/>
    </row>
    <row r="549" spans="1:64" ht="15">
      <c r="A549" s="64" t="s">
        <v>349</v>
      </c>
      <c r="B549" s="64" t="s">
        <v>340</v>
      </c>
      <c r="C549" s="65" t="s">
        <v>4413</v>
      </c>
      <c r="D549" s="66">
        <v>10</v>
      </c>
      <c r="E549" s="67" t="s">
        <v>136</v>
      </c>
      <c r="F549" s="68">
        <v>12</v>
      </c>
      <c r="G549" s="65"/>
      <c r="H549" s="69"/>
      <c r="I549" s="70"/>
      <c r="J549" s="70"/>
      <c r="K549" s="34" t="s">
        <v>66</v>
      </c>
      <c r="L549" s="77">
        <v>549</v>
      </c>
      <c r="M549" s="77"/>
      <c r="N549" s="72"/>
      <c r="O549" s="79" t="s">
        <v>503</v>
      </c>
      <c r="P549" s="81">
        <v>43712.750706018516</v>
      </c>
      <c r="Q549" s="79" t="s">
        <v>575</v>
      </c>
      <c r="R549" s="79"/>
      <c r="S549" s="79"/>
      <c r="T549" s="79"/>
      <c r="U549" s="79"/>
      <c r="V549" s="82" t="s">
        <v>876</v>
      </c>
      <c r="W549" s="81">
        <v>43712.750706018516</v>
      </c>
      <c r="X549" s="82" t="s">
        <v>1120</v>
      </c>
      <c r="Y549" s="79"/>
      <c r="Z549" s="79"/>
      <c r="AA549" s="85" t="s">
        <v>1427</v>
      </c>
      <c r="AB549" s="85" t="s">
        <v>1425</v>
      </c>
      <c r="AC549" s="79" t="b">
        <v>0</v>
      </c>
      <c r="AD549" s="79">
        <v>0</v>
      </c>
      <c r="AE549" s="85" t="s">
        <v>1614</v>
      </c>
      <c r="AF549" s="79" t="b">
        <v>0</v>
      </c>
      <c r="AG549" s="79" t="s">
        <v>1625</v>
      </c>
      <c r="AH549" s="79"/>
      <c r="AI549" s="85" t="s">
        <v>1603</v>
      </c>
      <c r="AJ549" s="79" t="b">
        <v>0</v>
      </c>
      <c r="AK549" s="79">
        <v>0</v>
      </c>
      <c r="AL549" s="85" t="s">
        <v>1603</v>
      </c>
      <c r="AM549" s="79" t="s">
        <v>1635</v>
      </c>
      <c r="AN549" s="79" t="b">
        <v>0</v>
      </c>
      <c r="AO549" s="85" t="s">
        <v>1425</v>
      </c>
      <c r="AP549" s="79" t="s">
        <v>176</v>
      </c>
      <c r="AQ549" s="79">
        <v>0</v>
      </c>
      <c r="AR549" s="79">
        <v>0</v>
      </c>
      <c r="AS549" s="79"/>
      <c r="AT549" s="79"/>
      <c r="AU549" s="79"/>
      <c r="AV549" s="79"/>
      <c r="AW549" s="79"/>
      <c r="AX549" s="79"/>
      <c r="AY549" s="79"/>
      <c r="AZ549" s="79"/>
      <c r="BA549">
        <v>7</v>
      </c>
      <c r="BB549" s="78" t="str">
        <f>REPLACE(INDEX(GroupVertices[Group],MATCH(Edges[[#This Row],[Vertex 1]],GroupVertices[Vertex],0)),1,1,"")</f>
        <v>3</v>
      </c>
      <c r="BC549" s="78" t="str">
        <f>REPLACE(INDEX(GroupVertices[Group],MATCH(Edges[[#This Row],[Vertex 2]],GroupVertices[Vertex],0)),1,1,"")</f>
        <v>3</v>
      </c>
      <c r="BD549" s="48"/>
      <c r="BE549" s="49"/>
      <c r="BF549" s="48"/>
      <c r="BG549" s="49"/>
      <c r="BH549" s="48"/>
      <c r="BI549" s="49"/>
      <c r="BJ549" s="48"/>
      <c r="BK549" s="49"/>
      <c r="BL549" s="48"/>
    </row>
    <row r="550" spans="1:64" ht="15">
      <c r="A550" s="64" t="s">
        <v>349</v>
      </c>
      <c r="B550" s="64" t="s">
        <v>449</v>
      </c>
      <c r="C550" s="65" t="s">
        <v>4413</v>
      </c>
      <c r="D550" s="66">
        <v>10</v>
      </c>
      <c r="E550" s="67" t="s">
        <v>136</v>
      </c>
      <c r="F550" s="68">
        <v>12</v>
      </c>
      <c r="G550" s="65"/>
      <c r="H550" s="69"/>
      <c r="I550" s="70"/>
      <c r="J550" s="70"/>
      <c r="K550" s="34" t="s">
        <v>65</v>
      </c>
      <c r="L550" s="77">
        <v>550</v>
      </c>
      <c r="M550" s="77"/>
      <c r="N550" s="72"/>
      <c r="O550" s="79" t="s">
        <v>503</v>
      </c>
      <c r="P550" s="81">
        <v>43717.90267361111</v>
      </c>
      <c r="Q550" s="79" t="s">
        <v>579</v>
      </c>
      <c r="R550" s="82" t="s">
        <v>678</v>
      </c>
      <c r="S550" s="79" t="s">
        <v>703</v>
      </c>
      <c r="T550" s="79"/>
      <c r="U550" s="79"/>
      <c r="V550" s="82" t="s">
        <v>876</v>
      </c>
      <c r="W550" s="81">
        <v>43717.90267361111</v>
      </c>
      <c r="X550" s="82" t="s">
        <v>1124</v>
      </c>
      <c r="Y550" s="79"/>
      <c r="Z550" s="79"/>
      <c r="AA550" s="85" t="s">
        <v>1431</v>
      </c>
      <c r="AB550" s="79"/>
      <c r="AC550" s="79" t="b">
        <v>0</v>
      </c>
      <c r="AD550" s="79">
        <v>7</v>
      </c>
      <c r="AE550" s="85" t="s">
        <v>1603</v>
      </c>
      <c r="AF550" s="79" t="b">
        <v>1</v>
      </c>
      <c r="AG550" s="79" t="s">
        <v>1625</v>
      </c>
      <c r="AH550" s="79"/>
      <c r="AI550" s="85" t="s">
        <v>1631</v>
      </c>
      <c r="AJ550" s="79" t="b">
        <v>0</v>
      </c>
      <c r="AK550" s="79">
        <v>2</v>
      </c>
      <c r="AL550" s="85" t="s">
        <v>1603</v>
      </c>
      <c r="AM550" s="79" t="s">
        <v>1635</v>
      </c>
      <c r="AN550" s="79" t="b">
        <v>0</v>
      </c>
      <c r="AO550" s="85" t="s">
        <v>1431</v>
      </c>
      <c r="AP550" s="79" t="s">
        <v>176</v>
      </c>
      <c r="AQ550" s="79">
        <v>0</v>
      </c>
      <c r="AR550" s="79">
        <v>0</v>
      </c>
      <c r="AS550" s="79"/>
      <c r="AT550" s="79"/>
      <c r="AU550" s="79"/>
      <c r="AV550" s="79"/>
      <c r="AW550" s="79"/>
      <c r="AX550" s="79"/>
      <c r="AY550" s="79"/>
      <c r="AZ550" s="79"/>
      <c r="BA550">
        <v>11</v>
      </c>
      <c r="BB550" s="78" t="str">
        <f>REPLACE(INDEX(GroupVertices[Group],MATCH(Edges[[#This Row],[Vertex 1]],GroupVertices[Vertex],0)),1,1,"")</f>
        <v>3</v>
      </c>
      <c r="BC550" s="78" t="str">
        <f>REPLACE(INDEX(GroupVertices[Group],MATCH(Edges[[#This Row],[Vertex 2]],GroupVertices[Vertex],0)),1,1,"")</f>
        <v>4</v>
      </c>
      <c r="BD550" s="48"/>
      <c r="BE550" s="49"/>
      <c r="BF550" s="48"/>
      <c r="BG550" s="49"/>
      <c r="BH550" s="48"/>
      <c r="BI550" s="49"/>
      <c r="BJ550" s="48"/>
      <c r="BK550" s="49"/>
      <c r="BL550" s="48"/>
    </row>
    <row r="551" spans="1:64" ht="15">
      <c r="A551" s="64" t="s">
        <v>349</v>
      </c>
      <c r="B551" s="64" t="s">
        <v>340</v>
      </c>
      <c r="C551" s="65" t="s">
        <v>4413</v>
      </c>
      <c r="D551" s="66">
        <v>10</v>
      </c>
      <c r="E551" s="67" t="s">
        <v>136</v>
      </c>
      <c r="F551" s="68">
        <v>12</v>
      </c>
      <c r="G551" s="65"/>
      <c r="H551" s="69"/>
      <c r="I551" s="70"/>
      <c r="J551" s="70"/>
      <c r="K551" s="34" t="s">
        <v>66</v>
      </c>
      <c r="L551" s="77">
        <v>551</v>
      </c>
      <c r="M551" s="77"/>
      <c r="N551" s="72"/>
      <c r="O551" s="79" t="s">
        <v>503</v>
      </c>
      <c r="P551" s="81">
        <v>43719.90869212963</v>
      </c>
      <c r="Q551" s="79" t="s">
        <v>580</v>
      </c>
      <c r="R551" s="82" t="s">
        <v>679</v>
      </c>
      <c r="S551" s="79" t="s">
        <v>712</v>
      </c>
      <c r="T551" s="79"/>
      <c r="U551" s="79"/>
      <c r="V551" s="82" t="s">
        <v>876</v>
      </c>
      <c r="W551" s="81">
        <v>43719.90869212963</v>
      </c>
      <c r="X551" s="82" t="s">
        <v>1125</v>
      </c>
      <c r="Y551" s="79"/>
      <c r="Z551" s="79"/>
      <c r="AA551" s="85" t="s">
        <v>1432</v>
      </c>
      <c r="AB551" s="79"/>
      <c r="AC551" s="79" t="b">
        <v>0</v>
      </c>
      <c r="AD551" s="79">
        <v>2</v>
      </c>
      <c r="AE551" s="85" t="s">
        <v>1603</v>
      </c>
      <c r="AF551" s="79" t="b">
        <v>0</v>
      </c>
      <c r="AG551" s="79" t="s">
        <v>1625</v>
      </c>
      <c r="AH551" s="79"/>
      <c r="AI551" s="85" t="s">
        <v>1603</v>
      </c>
      <c r="AJ551" s="79" t="b">
        <v>0</v>
      </c>
      <c r="AK551" s="79">
        <v>1</v>
      </c>
      <c r="AL551" s="85" t="s">
        <v>1603</v>
      </c>
      <c r="AM551" s="79" t="s">
        <v>1635</v>
      </c>
      <c r="AN551" s="79" t="b">
        <v>0</v>
      </c>
      <c r="AO551" s="85" t="s">
        <v>1432</v>
      </c>
      <c r="AP551" s="79" t="s">
        <v>176</v>
      </c>
      <c r="AQ551" s="79">
        <v>0</v>
      </c>
      <c r="AR551" s="79">
        <v>0</v>
      </c>
      <c r="AS551" s="79"/>
      <c r="AT551" s="79"/>
      <c r="AU551" s="79"/>
      <c r="AV551" s="79"/>
      <c r="AW551" s="79"/>
      <c r="AX551" s="79"/>
      <c r="AY551" s="79"/>
      <c r="AZ551" s="79"/>
      <c r="BA551">
        <v>7</v>
      </c>
      <c r="BB551" s="78" t="str">
        <f>REPLACE(INDEX(GroupVertices[Group],MATCH(Edges[[#This Row],[Vertex 1]],GroupVertices[Vertex],0)),1,1,"")</f>
        <v>3</v>
      </c>
      <c r="BC551" s="78" t="str">
        <f>REPLACE(INDEX(GroupVertices[Group],MATCH(Edges[[#This Row],[Vertex 2]],GroupVertices[Vertex],0)),1,1,"")</f>
        <v>3</v>
      </c>
      <c r="BD551" s="48"/>
      <c r="BE551" s="49"/>
      <c r="BF551" s="48"/>
      <c r="BG551" s="49"/>
      <c r="BH551" s="48"/>
      <c r="BI551" s="49"/>
      <c r="BJ551" s="48"/>
      <c r="BK551" s="49"/>
      <c r="BL551" s="48"/>
    </row>
    <row r="552" spans="1:64" ht="15">
      <c r="A552" s="64" t="s">
        <v>349</v>
      </c>
      <c r="B552" s="64" t="s">
        <v>449</v>
      </c>
      <c r="C552" s="65" t="s">
        <v>4413</v>
      </c>
      <c r="D552" s="66">
        <v>10</v>
      </c>
      <c r="E552" s="67" t="s">
        <v>136</v>
      </c>
      <c r="F552" s="68">
        <v>12</v>
      </c>
      <c r="G552" s="65"/>
      <c r="H552" s="69"/>
      <c r="I552" s="70"/>
      <c r="J552" s="70"/>
      <c r="K552" s="34" t="s">
        <v>65</v>
      </c>
      <c r="L552" s="77">
        <v>552</v>
      </c>
      <c r="M552" s="77"/>
      <c r="N552" s="72"/>
      <c r="O552" s="79" t="s">
        <v>503</v>
      </c>
      <c r="P552" s="81">
        <v>43719.90869212963</v>
      </c>
      <c r="Q552" s="79" t="s">
        <v>580</v>
      </c>
      <c r="R552" s="82" t="s">
        <v>679</v>
      </c>
      <c r="S552" s="79" t="s">
        <v>712</v>
      </c>
      <c r="T552" s="79"/>
      <c r="U552" s="79"/>
      <c r="V552" s="82" t="s">
        <v>876</v>
      </c>
      <c r="W552" s="81">
        <v>43719.90869212963</v>
      </c>
      <c r="X552" s="82" t="s">
        <v>1125</v>
      </c>
      <c r="Y552" s="79"/>
      <c r="Z552" s="79"/>
      <c r="AA552" s="85" t="s">
        <v>1432</v>
      </c>
      <c r="AB552" s="79"/>
      <c r="AC552" s="79" t="b">
        <v>0</v>
      </c>
      <c r="AD552" s="79">
        <v>2</v>
      </c>
      <c r="AE552" s="85" t="s">
        <v>1603</v>
      </c>
      <c r="AF552" s="79" t="b">
        <v>0</v>
      </c>
      <c r="AG552" s="79" t="s">
        <v>1625</v>
      </c>
      <c r="AH552" s="79"/>
      <c r="AI552" s="85" t="s">
        <v>1603</v>
      </c>
      <c r="AJ552" s="79" t="b">
        <v>0</v>
      </c>
      <c r="AK552" s="79">
        <v>1</v>
      </c>
      <c r="AL552" s="85" t="s">
        <v>1603</v>
      </c>
      <c r="AM552" s="79" t="s">
        <v>1635</v>
      </c>
      <c r="AN552" s="79" t="b">
        <v>0</v>
      </c>
      <c r="AO552" s="85" t="s">
        <v>1432</v>
      </c>
      <c r="AP552" s="79" t="s">
        <v>176</v>
      </c>
      <c r="AQ552" s="79">
        <v>0</v>
      </c>
      <c r="AR552" s="79">
        <v>0</v>
      </c>
      <c r="AS552" s="79"/>
      <c r="AT552" s="79"/>
      <c r="AU552" s="79"/>
      <c r="AV552" s="79"/>
      <c r="AW552" s="79"/>
      <c r="AX552" s="79"/>
      <c r="AY552" s="79"/>
      <c r="AZ552" s="79"/>
      <c r="BA552">
        <v>11</v>
      </c>
      <c r="BB552" s="78" t="str">
        <f>REPLACE(INDEX(GroupVertices[Group],MATCH(Edges[[#This Row],[Vertex 1]],GroupVertices[Vertex],0)),1,1,"")</f>
        <v>3</v>
      </c>
      <c r="BC552" s="78" t="str">
        <f>REPLACE(INDEX(GroupVertices[Group],MATCH(Edges[[#This Row],[Vertex 2]],GroupVertices[Vertex],0)),1,1,"")</f>
        <v>4</v>
      </c>
      <c r="BD552" s="48"/>
      <c r="BE552" s="49"/>
      <c r="BF552" s="48"/>
      <c r="BG552" s="49"/>
      <c r="BH552" s="48"/>
      <c r="BI552" s="49"/>
      <c r="BJ552" s="48"/>
      <c r="BK552" s="49"/>
      <c r="BL552" s="48"/>
    </row>
    <row r="553" spans="1:64" ht="15">
      <c r="A553" s="64" t="s">
        <v>349</v>
      </c>
      <c r="B553" s="64" t="s">
        <v>449</v>
      </c>
      <c r="C553" s="65" t="s">
        <v>4413</v>
      </c>
      <c r="D553" s="66">
        <v>10</v>
      </c>
      <c r="E553" s="67" t="s">
        <v>136</v>
      </c>
      <c r="F553" s="68">
        <v>12</v>
      </c>
      <c r="G553" s="65"/>
      <c r="H553" s="69"/>
      <c r="I553" s="70"/>
      <c r="J553" s="70"/>
      <c r="K553" s="34" t="s">
        <v>65</v>
      </c>
      <c r="L553" s="77">
        <v>553</v>
      </c>
      <c r="M553" s="77"/>
      <c r="N553" s="72"/>
      <c r="O553" s="79" t="s">
        <v>503</v>
      </c>
      <c r="P553" s="81">
        <v>43725.24285879629</v>
      </c>
      <c r="Q553" s="79" t="s">
        <v>577</v>
      </c>
      <c r="R553" s="79"/>
      <c r="S553" s="79"/>
      <c r="T553" s="79"/>
      <c r="U553" s="79"/>
      <c r="V553" s="82" t="s">
        <v>876</v>
      </c>
      <c r="W553" s="81">
        <v>43725.24285879629</v>
      </c>
      <c r="X553" s="82" t="s">
        <v>1122</v>
      </c>
      <c r="Y553" s="79"/>
      <c r="Z553" s="79"/>
      <c r="AA553" s="85" t="s">
        <v>1429</v>
      </c>
      <c r="AB553" s="85" t="s">
        <v>1428</v>
      </c>
      <c r="AC553" s="79" t="b">
        <v>0</v>
      </c>
      <c r="AD553" s="79">
        <v>0</v>
      </c>
      <c r="AE553" s="85" t="s">
        <v>1615</v>
      </c>
      <c r="AF553" s="79" t="b">
        <v>0</v>
      </c>
      <c r="AG553" s="79" t="s">
        <v>1625</v>
      </c>
      <c r="AH553" s="79"/>
      <c r="AI553" s="85" t="s">
        <v>1603</v>
      </c>
      <c r="AJ553" s="79" t="b">
        <v>0</v>
      </c>
      <c r="AK553" s="79">
        <v>0</v>
      </c>
      <c r="AL553" s="85" t="s">
        <v>1603</v>
      </c>
      <c r="AM553" s="79" t="s">
        <v>1635</v>
      </c>
      <c r="AN553" s="79" t="b">
        <v>0</v>
      </c>
      <c r="AO553" s="85" t="s">
        <v>1428</v>
      </c>
      <c r="AP553" s="79" t="s">
        <v>176</v>
      </c>
      <c r="AQ553" s="79">
        <v>0</v>
      </c>
      <c r="AR553" s="79">
        <v>0</v>
      </c>
      <c r="AS553" s="79"/>
      <c r="AT553" s="79"/>
      <c r="AU553" s="79"/>
      <c r="AV553" s="79"/>
      <c r="AW553" s="79"/>
      <c r="AX553" s="79"/>
      <c r="AY553" s="79"/>
      <c r="AZ553" s="79"/>
      <c r="BA553">
        <v>11</v>
      </c>
      <c r="BB553" s="78" t="str">
        <f>REPLACE(INDEX(GroupVertices[Group],MATCH(Edges[[#This Row],[Vertex 1]],GroupVertices[Vertex],0)),1,1,"")</f>
        <v>3</v>
      </c>
      <c r="BC553" s="78" t="str">
        <f>REPLACE(INDEX(GroupVertices[Group],MATCH(Edges[[#This Row],[Vertex 2]],GroupVertices[Vertex],0)),1,1,"")</f>
        <v>4</v>
      </c>
      <c r="BD553" s="48"/>
      <c r="BE553" s="49"/>
      <c r="BF553" s="48"/>
      <c r="BG553" s="49"/>
      <c r="BH553" s="48"/>
      <c r="BI553" s="49"/>
      <c r="BJ553" s="48"/>
      <c r="BK553" s="49"/>
      <c r="BL553" s="48"/>
    </row>
    <row r="554" spans="1:64" ht="15">
      <c r="A554" s="64" t="s">
        <v>349</v>
      </c>
      <c r="B554" s="64" t="s">
        <v>340</v>
      </c>
      <c r="C554" s="65" t="s">
        <v>4413</v>
      </c>
      <c r="D554" s="66">
        <v>10</v>
      </c>
      <c r="E554" s="67" t="s">
        <v>136</v>
      </c>
      <c r="F554" s="68">
        <v>12</v>
      </c>
      <c r="G554" s="65"/>
      <c r="H554" s="69"/>
      <c r="I554" s="70"/>
      <c r="J554" s="70"/>
      <c r="K554" s="34" t="s">
        <v>66</v>
      </c>
      <c r="L554" s="77">
        <v>554</v>
      </c>
      <c r="M554" s="77"/>
      <c r="N554" s="72"/>
      <c r="O554" s="79" t="s">
        <v>503</v>
      </c>
      <c r="P554" s="81">
        <v>43725.24285879629</v>
      </c>
      <c r="Q554" s="79" t="s">
        <v>577</v>
      </c>
      <c r="R554" s="79"/>
      <c r="S554" s="79"/>
      <c r="T554" s="79"/>
      <c r="U554" s="79"/>
      <c r="V554" s="82" t="s">
        <v>876</v>
      </c>
      <c r="W554" s="81">
        <v>43725.24285879629</v>
      </c>
      <c r="X554" s="82" t="s">
        <v>1122</v>
      </c>
      <c r="Y554" s="79"/>
      <c r="Z554" s="79"/>
      <c r="AA554" s="85" t="s">
        <v>1429</v>
      </c>
      <c r="AB554" s="85" t="s">
        <v>1428</v>
      </c>
      <c r="AC554" s="79" t="b">
        <v>0</v>
      </c>
      <c r="AD554" s="79">
        <v>0</v>
      </c>
      <c r="AE554" s="85" t="s">
        <v>1615</v>
      </c>
      <c r="AF554" s="79" t="b">
        <v>0</v>
      </c>
      <c r="AG554" s="79" t="s">
        <v>1625</v>
      </c>
      <c r="AH554" s="79"/>
      <c r="AI554" s="85" t="s">
        <v>1603</v>
      </c>
      <c r="AJ554" s="79" t="b">
        <v>0</v>
      </c>
      <c r="AK554" s="79">
        <v>0</v>
      </c>
      <c r="AL554" s="85" t="s">
        <v>1603</v>
      </c>
      <c r="AM554" s="79" t="s">
        <v>1635</v>
      </c>
      <c r="AN554" s="79" t="b">
        <v>0</v>
      </c>
      <c r="AO554" s="85" t="s">
        <v>1428</v>
      </c>
      <c r="AP554" s="79" t="s">
        <v>176</v>
      </c>
      <c r="AQ554" s="79">
        <v>0</v>
      </c>
      <c r="AR554" s="79">
        <v>0</v>
      </c>
      <c r="AS554" s="79"/>
      <c r="AT554" s="79"/>
      <c r="AU554" s="79"/>
      <c r="AV554" s="79"/>
      <c r="AW554" s="79"/>
      <c r="AX554" s="79"/>
      <c r="AY554" s="79"/>
      <c r="AZ554" s="79"/>
      <c r="BA554">
        <v>7</v>
      </c>
      <c r="BB554" s="78" t="str">
        <f>REPLACE(INDEX(GroupVertices[Group],MATCH(Edges[[#This Row],[Vertex 1]],GroupVertices[Vertex],0)),1,1,"")</f>
        <v>3</v>
      </c>
      <c r="BC554" s="78" t="str">
        <f>REPLACE(INDEX(GroupVertices[Group],MATCH(Edges[[#This Row],[Vertex 2]],GroupVertices[Vertex],0)),1,1,"")</f>
        <v>3</v>
      </c>
      <c r="BD554" s="48"/>
      <c r="BE554" s="49"/>
      <c r="BF554" s="48"/>
      <c r="BG554" s="49"/>
      <c r="BH554" s="48"/>
      <c r="BI554" s="49"/>
      <c r="BJ554" s="48"/>
      <c r="BK554" s="49"/>
      <c r="BL554" s="48"/>
    </row>
    <row r="555" spans="1:64" ht="15">
      <c r="A555" s="64" t="s">
        <v>349</v>
      </c>
      <c r="B555" s="64" t="s">
        <v>340</v>
      </c>
      <c r="C555" s="65" t="s">
        <v>4413</v>
      </c>
      <c r="D555" s="66">
        <v>10</v>
      </c>
      <c r="E555" s="67" t="s">
        <v>136</v>
      </c>
      <c r="F555" s="68">
        <v>12</v>
      </c>
      <c r="G555" s="65"/>
      <c r="H555" s="69"/>
      <c r="I555" s="70"/>
      <c r="J555" s="70"/>
      <c r="K555" s="34" t="s">
        <v>66</v>
      </c>
      <c r="L555" s="77">
        <v>555</v>
      </c>
      <c r="M555" s="77"/>
      <c r="N555" s="72"/>
      <c r="O555" s="79" t="s">
        <v>503</v>
      </c>
      <c r="P555" s="81">
        <v>43725.24353009259</v>
      </c>
      <c r="Q555" s="79" t="s">
        <v>581</v>
      </c>
      <c r="R555" s="82" t="s">
        <v>680</v>
      </c>
      <c r="S555" s="79" t="s">
        <v>703</v>
      </c>
      <c r="T555" s="79"/>
      <c r="U555" s="79"/>
      <c r="V555" s="82" t="s">
        <v>876</v>
      </c>
      <c r="W555" s="81">
        <v>43725.24353009259</v>
      </c>
      <c r="X555" s="82" t="s">
        <v>1126</v>
      </c>
      <c r="Y555" s="79"/>
      <c r="Z555" s="79"/>
      <c r="AA555" s="85" t="s">
        <v>1433</v>
      </c>
      <c r="AB555" s="85" t="s">
        <v>1430</v>
      </c>
      <c r="AC555" s="79" t="b">
        <v>0</v>
      </c>
      <c r="AD555" s="79">
        <v>0</v>
      </c>
      <c r="AE555" s="85" t="s">
        <v>1616</v>
      </c>
      <c r="AF555" s="79" t="b">
        <v>0</v>
      </c>
      <c r="AG555" s="79" t="s">
        <v>1625</v>
      </c>
      <c r="AH555" s="79"/>
      <c r="AI555" s="85" t="s">
        <v>1603</v>
      </c>
      <c r="AJ555" s="79" t="b">
        <v>0</v>
      </c>
      <c r="AK555" s="79">
        <v>0</v>
      </c>
      <c r="AL555" s="85" t="s">
        <v>1603</v>
      </c>
      <c r="AM555" s="79" t="s">
        <v>1635</v>
      </c>
      <c r="AN555" s="79" t="b">
        <v>1</v>
      </c>
      <c r="AO555" s="85" t="s">
        <v>1430</v>
      </c>
      <c r="AP555" s="79" t="s">
        <v>176</v>
      </c>
      <c r="AQ555" s="79">
        <v>0</v>
      </c>
      <c r="AR555" s="79">
        <v>0</v>
      </c>
      <c r="AS555" s="79"/>
      <c r="AT555" s="79"/>
      <c r="AU555" s="79"/>
      <c r="AV555" s="79"/>
      <c r="AW555" s="79"/>
      <c r="AX555" s="79"/>
      <c r="AY555" s="79"/>
      <c r="AZ555" s="79"/>
      <c r="BA555">
        <v>7</v>
      </c>
      <c r="BB555" s="78" t="str">
        <f>REPLACE(INDEX(GroupVertices[Group],MATCH(Edges[[#This Row],[Vertex 1]],GroupVertices[Vertex],0)),1,1,"")</f>
        <v>3</v>
      </c>
      <c r="BC555" s="78" t="str">
        <f>REPLACE(INDEX(GroupVertices[Group],MATCH(Edges[[#This Row],[Vertex 2]],GroupVertices[Vertex],0)),1,1,"")</f>
        <v>3</v>
      </c>
      <c r="BD555" s="48"/>
      <c r="BE555" s="49"/>
      <c r="BF555" s="48"/>
      <c r="BG555" s="49"/>
      <c r="BH555" s="48"/>
      <c r="BI555" s="49"/>
      <c r="BJ555" s="48"/>
      <c r="BK555" s="49"/>
      <c r="BL555" s="48"/>
    </row>
    <row r="556" spans="1:64" ht="15">
      <c r="A556" s="64" t="s">
        <v>349</v>
      </c>
      <c r="B556" s="64" t="s">
        <v>449</v>
      </c>
      <c r="C556" s="65" t="s">
        <v>4413</v>
      </c>
      <c r="D556" s="66">
        <v>10</v>
      </c>
      <c r="E556" s="67" t="s">
        <v>136</v>
      </c>
      <c r="F556" s="68">
        <v>12</v>
      </c>
      <c r="G556" s="65"/>
      <c r="H556" s="69"/>
      <c r="I556" s="70"/>
      <c r="J556" s="70"/>
      <c r="K556" s="34" t="s">
        <v>65</v>
      </c>
      <c r="L556" s="77">
        <v>556</v>
      </c>
      <c r="M556" s="77"/>
      <c r="N556" s="72"/>
      <c r="O556" s="79" t="s">
        <v>503</v>
      </c>
      <c r="P556" s="81">
        <v>43725.24353009259</v>
      </c>
      <c r="Q556" s="79" t="s">
        <v>581</v>
      </c>
      <c r="R556" s="82" t="s">
        <v>680</v>
      </c>
      <c r="S556" s="79" t="s">
        <v>703</v>
      </c>
      <c r="T556" s="79"/>
      <c r="U556" s="79"/>
      <c r="V556" s="82" t="s">
        <v>876</v>
      </c>
      <c r="W556" s="81">
        <v>43725.24353009259</v>
      </c>
      <c r="X556" s="82" t="s">
        <v>1126</v>
      </c>
      <c r="Y556" s="79"/>
      <c r="Z556" s="79"/>
      <c r="AA556" s="85" t="s">
        <v>1433</v>
      </c>
      <c r="AB556" s="85" t="s">
        <v>1430</v>
      </c>
      <c r="AC556" s="79" t="b">
        <v>0</v>
      </c>
      <c r="AD556" s="79">
        <v>0</v>
      </c>
      <c r="AE556" s="85" t="s">
        <v>1616</v>
      </c>
      <c r="AF556" s="79" t="b">
        <v>0</v>
      </c>
      <c r="AG556" s="79" t="s">
        <v>1625</v>
      </c>
      <c r="AH556" s="79"/>
      <c r="AI556" s="85" t="s">
        <v>1603</v>
      </c>
      <c r="AJ556" s="79" t="b">
        <v>0</v>
      </c>
      <c r="AK556" s="79">
        <v>0</v>
      </c>
      <c r="AL556" s="85" t="s">
        <v>1603</v>
      </c>
      <c r="AM556" s="79" t="s">
        <v>1635</v>
      </c>
      <c r="AN556" s="79" t="b">
        <v>1</v>
      </c>
      <c r="AO556" s="85" t="s">
        <v>1430</v>
      </c>
      <c r="AP556" s="79" t="s">
        <v>176</v>
      </c>
      <c r="AQ556" s="79">
        <v>0</v>
      </c>
      <c r="AR556" s="79">
        <v>0</v>
      </c>
      <c r="AS556" s="79"/>
      <c r="AT556" s="79"/>
      <c r="AU556" s="79"/>
      <c r="AV556" s="79"/>
      <c r="AW556" s="79"/>
      <c r="AX556" s="79"/>
      <c r="AY556" s="79"/>
      <c r="AZ556" s="79"/>
      <c r="BA556">
        <v>11</v>
      </c>
      <c r="BB556" s="78" t="str">
        <f>REPLACE(INDEX(GroupVertices[Group],MATCH(Edges[[#This Row],[Vertex 1]],GroupVertices[Vertex],0)),1,1,"")</f>
        <v>3</v>
      </c>
      <c r="BC556" s="78" t="str">
        <f>REPLACE(INDEX(GroupVertices[Group],MATCH(Edges[[#This Row],[Vertex 2]],GroupVertices[Vertex],0)),1,1,"")</f>
        <v>4</v>
      </c>
      <c r="BD556" s="48"/>
      <c r="BE556" s="49"/>
      <c r="BF556" s="48"/>
      <c r="BG556" s="49"/>
      <c r="BH556" s="48"/>
      <c r="BI556" s="49"/>
      <c r="BJ556" s="48"/>
      <c r="BK556" s="49"/>
      <c r="BL556" s="48"/>
    </row>
    <row r="557" spans="1:64" ht="15">
      <c r="A557" s="64" t="s">
        <v>349</v>
      </c>
      <c r="B557" s="64" t="s">
        <v>340</v>
      </c>
      <c r="C557" s="65" t="s">
        <v>4413</v>
      </c>
      <c r="D557" s="66">
        <v>10</v>
      </c>
      <c r="E557" s="67" t="s">
        <v>136</v>
      </c>
      <c r="F557" s="68">
        <v>12</v>
      </c>
      <c r="G557" s="65"/>
      <c r="H557" s="69"/>
      <c r="I557" s="70"/>
      <c r="J557" s="70"/>
      <c r="K557" s="34" t="s">
        <v>66</v>
      </c>
      <c r="L557" s="77">
        <v>557</v>
      </c>
      <c r="M557" s="77"/>
      <c r="N557" s="72"/>
      <c r="O557" s="79" t="s">
        <v>503</v>
      </c>
      <c r="P557" s="81">
        <v>43727.00743055555</v>
      </c>
      <c r="Q557" s="79" t="s">
        <v>642</v>
      </c>
      <c r="R557" s="79"/>
      <c r="S557" s="79"/>
      <c r="T557" s="79"/>
      <c r="U557" s="79"/>
      <c r="V557" s="82" t="s">
        <v>876</v>
      </c>
      <c r="W557" s="81">
        <v>43727.00743055555</v>
      </c>
      <c r="X557" s="82" t="s">
        <v>1208</v>
      </c>
      <c r="Y557" s="79"/>
      <c r="Z557" s="79"/>
      <c r="AA557" s="85" t="s">
        <v>1515</v>
      </c>
      <c r="AB557" s="79"/>
      <c r="AC557" s="79" t="b">
        <v>0</v>
      </c>
      <c r="AD557" s="79">
        <v>0</v>
      </c>
      <c r="AE557" s="85" t="s">
        <v>1603</v>
      </c>
      <c r="AF557" s="79" t="b">
        <v>0</v>
      </c>
      <c r="AG557" s="79" t="s">
        <v>1625</v>
      </c>
      <c r="AH557" s="79"/>
      <c r="AI557" s="85" t="s">
        <v>1603</v>
      </c>
      <c r="AJ557" s="79" t="b">
        <v>0</v>
      </c>
      <c r="AK557" s="79">
        <v>1</v>
      </c>
      <c r="AL557" s="85" t="s">
        <v>1512</v>
      </c>
      <c r="AM557" s="79" t="s">
        <v>1635</v>
      </c>
      <c r="AN557" s="79" t="b">
        <v>0</v>
      </c>
      <c r="AO557" s="85" t="s">
        <v>1512</v>
      </c>
      <c r="AP557" s="79" t="s">
        <v>176</v>
      </c>
      <c r="AQ557" s="79">
        <v>0</v>
      </c>
      <c r="AR557" s="79">
        <v>0</v>
      </c>
      <c r="AS557" s="79"/>
      <c r="AT557" s="79"/>
      <c r="AU557" s="79"/>
      <c r="AV557" s="79"/>
      <c r="AW557" s="79"/>
      <c r="AX557" s="79"/>
      <c r="AY557" s="79"/>
      <c r="AZ557" s="79"/>
      <c r="BA557">
        <v>7</v>
      </c>
      <c r="BB557" s="78" t="str">
        <f>REPLACE(INDEX(GroupVertices[Group],MATCH(Edges[[#This Row],[Vertex 1]],GroupVertices[Vertex],0)),1,1,"")</f>
        <v>3</v>
      </c>
      <c r="BC557" s="78" t="str">
        <f>REPLACE(INDEX(GroupVertices[Group],MATCH(Edges[[#This Row],[Vertex 2]],GroupVertices[Vertex],0)),1,1,"")</f>
        <v>3</v>
      </c>
      <c r="BD557" s="48">
        <v>2</v>
      </c>
      <c r="BE557" s="49">
        <v>9.523809523809524</v>
      </c>
      <c r="BF557" s="48">
        <v>1</v>
      </c>
      <c r="BG557" s="49">
        <v>4.761904761904762</v>
      </c>
      <c r="BH557" s="48">
        <v>0</v>
      </c>
      <c r="BI557" s="49">
        <v>0</v>
      </c>
      <c r="BJ557" s="48">
        <v>18</v>
      </c>
      <c r="BK557" s="49">
        <v>85.71428571428571</v>
      </c>
      <c r="BL557" s="48">
        <v>21</v>
      </c>
    </row>
    <row r="558" spans="1:64" ht="15">
      <c r="A558" s="64" t="s">
        <v>349</v>
      </c>
      <c r="B558" s="64" t="s">
        <v>449</v>
      </c>
      <c r="C558" s="65" t="s">
        <v>4413</v>
      </c>
      <c r="D558" s="66">
        <v>10</v>
      </c>
      <c r="E558" s="67" t="s">
        <v>136</v>
      </c>
      <c r="F558" s="68">
        <v>12</v>
      </c>
      <c r="G558" s="65"/>
      <c r="H558" s="69"/>
      <c r="I558" s="70"/>
      <c r="J558" s="70"/>
      <c r="K558" s="34" t="s">
        <v>65</v>
      </c>
      <c r="L558" s="77">
        <v>558</v>
      </c>
      <c r="M558" s="77"/>
      <c r="N558" s="72"/>
      <c r="O558" s="79" t="s">
        <v>503</v>
      </c>
      <c r="P558" s="81">
        <v>43733.16402777778</v>
      </c>
      <c r="Q558" s="79" t="s">
        <v>584</v>
      </c>
      <c r="R558" s="82" t="s">
        <v>681</v>
      </c>
      <c r="S558" s="79" t="s">
        <v>703</v>
      </c>
      <c r="T558" s="79"/>
      <c r="U558" s="79"/>
      <c r="V558" s="82" t="s">
        <v>876</v>
      </c>
      <c r="W558" s="81">
        <v>43733.16402777778</v>
      </c>
      <c r="X558" s="82" t="s">
        <v>1129</v>
      </c>
      <c r="Y558" s="79"/>
      <c r="Z558" s="79"/>
      <c r="AA558" s="85" t="s">
        <v>1436</v>
      </c>
      <c r="AB558" s="79"/>
      <c r="AC558" s="79" t="b">
        <v>0</v>
      </c>
      <c r="AD558" s="79">
        <v>0</v>
      </c>
      <c r="AE558" s="85" t="s">
        <v>1603</v>
      </c>
      <c r="AF558" s="79" t="b">
        <v>0</v>
      </c>
      <c r="AG558" s="79" t="s">
        <v>1625</v>
      </c>
      <c r="AH558" s="79"/>
      <c r="AI558" s="85" t="s">
        <v>1603</v>
      </c>
      <c r="AJ558" s="79" t="b">
        <v>0</v>
      </c>
      <c r="AK558" s="79">
        <v>0</v>
      </c>
      <c r="AL558" s="85" t="s">
        <v>1603</v>
      </c>
      <c r="AM558" s="79" t="s">
        <v>1635</v>
      </c>
      <c r="AN558" s="79" t="b">
        <v>1</v>
      </c>
      <c r="AO558" s="85" t="s">
        <v>1436</v>
      </c>
      <c r="AP558" s="79" t="s">
        <v>176</v>
      </c>
      <c r="AQ558" s="79">
        <v>0</v>
      </c>
      <c r="AR558" s="79">
        <v>0</v>
      </c>
      <c r="AS558" s="79"/>
      <c r="AT558" s="79"/>
      <c r="AU558" s="79"/>
      <c r="AV558" s="79"/>
      <c r="AW558" s="79"/>
      <c r="AX558" s="79"/>
      <c r="AY558" s="79"/>
      <c r="AZ558" s="79"/>
      <c r="BA558">
        <v>11</v>
      </c>
      <c r="BB558" s="78" t="str">
        <f>REPLACE(INDEX(GroupVertices[Group],MATCH(Edges[[#This Row],[Vertex 1]],GroupVertices[Vertex],0)),1,1,"")</f>
        <v>3</v>
      </c>
      <c r="BC558" s="78" t="str">
        <f>REPLACE(INDEX(GroupVertices[Group],MATCH(Edges[[#This Row],[Vertex 2]],GroupVertices[Vertex],0)),1,1,"")</f>
        <v>4</v>
      </c>
      <c r="BD558" s="48"/>
      <c r="BE558" s="49"/>
      <c r="BF558" s="48"/>
      <c r="BG558" s="49"/>
      <c r="BH558" s="48"/>
      <c r="BI558" s="49"/>
      <c r="BJ558" s="48"/>
      <c r="BK558" s="49"/>
      <c r="BL558" s="48"/>
    </row>
    <row r="559" spans="1:64" ht="15">
      <c r="A559" s="64" t="s">
        <v>349</v>
      </c>
      <c r="B559" s="64" t="s">
        <v>449</v>
      </c>
      <c r="C559" s="65" t="s">
        <v>4413</v>
      </c>
      <c r="D559" s="66">
        <v>10</v>
      </c>
      <c r="E559" s="67" t="s">
        <v>136</v>
      </c>
      <c r="F559" s="68">
        <v>12</v>
      </c>
      <c r="G559" s="65"/>
      <c r="H559" s="69"/>
      <c r="I559" s="70"/>
      <c r="J559" s="70"/>
      <c r="K559" s="34" t="s">
        <v>65</v>
      </c>
      <c r="L559" s="77">
        <v>559</v>
      </c>
      <c r="M559" s="77"/>
      <c r="N559" s="72"/>
      <c r="O559" s="79" t="s">
        <v>503</v>
      </c>
      <c r="P559" s="81">
        <v>43733.16607638889</v>
      </c>
      <c r="Q559" s="79" t="s">
        <v>585</v>
      </c>
      <c r="R559" s="82" t="s">
        <v>682</v>
      </c>
      <c r="S559" s="79" t="s">
        <v>703</v>
      </c>
      <c r="T559" s="79"/>
      <c r="U559" s="79"/>
      <c r="V559" s="82" t="s">
        <v>876</v>
      </c>
      <c r="W559" s="81">
        <v>43733.16607638889</v>
      </c>
      <c r="X559" s="82" t="s">
        <v>1130</v>
      </c>
      <c r="Y559" s="79"/>
      <c r="Z559" s="79"/>
      <c r="AA559" s="85" t="s">
        <v>1437</v>
      </c>
      <c r="AB559" s="79"/>
      <c r="AC559" s="79" t="b">
        <v>0</v>
      </c>
      <c r="AD559" s="79">
        <v>0</v>
      </c>
      <c r="AE559" s="85" t="s">
        <v>1603</v>
      </c>
      <c r="AF559" s="79" t="b">
        <v>0</v>
      </c>
      <c r="AG559" s="79" t="s">
        <v>1625</v>
      </c>
      <c r="AH559" s="79"/>
      <c r="AI559" s="85" t="s">
        <v>1603</v>
      </c>
      <c r="AJ559" s="79" t="b">
        <v>0</v>
      </c>
      <c r="AK559" s="79">
        <v>0</v>
      </c>
      <c r="AL559" s="85" t="s">
        <v>1603</v>
      </c>
      <c r="AM559" s="79" t="s">
        <v>1635</v>
      </c>
      <c r="AN559" s="79" t="b">
        <v>1</v>
      </c>
      <c r="AO559" s="85" t="s">
        <v>1437</v>
      </c>
      <c r="AP559" s="79" t="s">
        <v>176</v>
      </c>
      <c r="AQ559" s="79">
        <v>0</v>
      </c>
      <c r="AR559" s="79">
        <v>0</v>
      </c>
      <c r="AS559" s="79"/>
      <c r="AT559" s="79"/>
      <c r="AU559" s="79"/>
      <c r="AV559" s="79"/>
      <c r="AW559" s="79"/>
      <c r="AX559" s="79"/>
      <c r="AY559" s="79"/>
      <c r="AZ559" s="79"/>
      <c r="BA559">
        <v>11</v>
      </c>
      <c r="BB559" s="78" t="str">
        <f>REPLACE(INDEX(GroupVertices[Group],MATCH(Edges[[#This Row],[Vertex 1]],GroupVertices[Vertex],0)),1,1,"")</f>
        <v>3</v>
      </c>
      <c r="BC559" s="78" t="str">
        <f>REPLACE(INDEX(GroupVertices[Group],MATCH(Edges[[#This Row],[Vertex 2]],GroupVertices[Vertex],0)),1,1,"")</f>
        <v>4</v>
      </c>
      <c r="BD559" s="48"/>
      <c r="BE559" s="49"/>
      <c r="BF559" s="48"/>
      <c r="BG559" s="49"/>
      <c r="BH559" s="48"/>
      <c r="BI559" s="49"/>
      <c r="BJ559" s="48"/>
      <c r="BK559" s="49"/>
      <c r="BL559" s="48"/>
    </row>
    <row r="560" spans="1:64" ht="15">
      <c r="A560" s="64" t="s">
        <v>349</v>
      </c>
      <c r="B560" s="64" t="s">
        <v>449</v>
      </c>
      <c r="C560" s="65" t="s">
        <v>4413</v>
      </c>
      <c r="D560" s="66">
        <v>10</v>
      </c>
      <c r="E560" s="67" t="s">
        <v>136</v>
      </c>
      <c r="F560" s="68">
        <v>12</v>
      </c>
      <c r="G560" s="65"/>
      <c r="H560" s="69"/>
      <c r="I560" s="70"/>
      <c r="J560" s="70"/>
      <c r="K560" s="34" t="s">
        <v>65</v>
      </c>
      <c r="L560" s="77">
        <v>560</v>
      </c>
      <c r="M560" s="77"/>
      <c r="N560" s="72"/>
      <c r="O560" s="79" t="s">
        <v>503</v>
      </c>
      <c r="P560" s="81">
        <v>43733.16868055556</v>
      </c>
      <c r="Q560" s="79" t="s">
        <v>643</v>
      </c>
      <c r="R560" s="82" t="s">
        <v>699</v>
      </c>
      <c r="S560" s="79" t="s">
        <v>703</v>
      </c>
      <c r="T560" s="79"/>
      <c r="U560" s="79"/>
      <c r="V560" s="82" t="s">
        <v>876</v>
      </c>
      <c r="W560" s="81">
        <v>43733.16868055556</v>
      </c>
      <c r="X560" s="82" t="s">
        <v>1209</v>
      </c>
      <c r="Y560" s="79"/>
      <c r="Z560" s="79"/>
      <c r="AA560" s="85" t="s">
        <v>1516</v>
      </c>
      <c r="AB560" s="79"/>
      <c r="AC560" s="79" t="b">
        <v>0</v>
      </c>
      <c r="AD560" s="79">
        <v>0</v>
      </c>
      <c r="AE560" s="85" t="s">
        <v>1603</v>
      </c>
      <c r="AF560" s="79" t="b">
        <v>0</v>
      </c>
      <c r="AG560" s="79" t="s">
        <v>1625</v>
      </c>
      <c r="AH560" s="79"/>
      <c r="AI560" s="85" t="s">
        <v>1603</v>
      </c>
      <c r="AJ560" s="79" t="b">
        <v>0</v>
      </c>
      <c r="AK560" s="79">
        <v>0</v>
      </c>
      <c r="AL560" s="85" t="s">
        <v>1603</v>
      </c>
      <c r="AM560" s="79" t="s">
        <v>1635</v>
      </c>
      <c r="AN560" s="79" t="b">
        <v>1</v>
      </c>
      <c r="AO560" s="85" t="s">
        <v>1516</v>
      </c>
      <c r="AP560" s="79" t="s">
        <v>176</v>
      </c>
      <c r="AQ560" s="79">
        <v>0</v>
      </c>
      <c r="AR560" s="79">
        <v>0</v>
      </c>
      <c r="AS560" s="79"/>
      <c r="AT560" s="79"/>
      <c r="AU560" s="79"/>
      <c r="AV560" s="79"/>
      <c r="AW560" s="79"/>
      <c r="AX560" s="79"/>
      <c r="AY560" s="79"/>
      <c r="AZ560" s="79"/>
      <c r="BA560">
        <v>11</v>
      </c>
      <c r="BB560" s="78" t="str">
        <f>REPLACE(INDEX(GroupVertices[Group],MATCH(Edges[[#This Row],[Vertex 1]],GroupVertices[Vertex],0)),1,1,"")</f>
        <v>3</v>
      </c>
      <c r="BC560" s="78" t="str">
        <f>REPLACE(INDEX(GroupVertices[Group],MATCH(Edges[[#This Row],[Vertex 2]],GroupVertices[Vertex],0)),1,1,"")</f>
        <v>4</v>
      </c>
      <c r="BD560" s="48">
        <v>1</v>
      </c>
      <c r="BE560" s="49">
        <v>6.25</v>
      </c>
      <c r="BF560" s="48">
        <v>1</v>
      </c>
      <c r="BG560" s="49">
        <v>6.25</v>
      </c>
      <c r="BH560" s="48">
        <v>0</v>
      </c>
      <c r="BI560" s="49">
        <v>0</v>
      </c>
      <c r="BJ560" s="48">
        <v>14</v>
      </c>
      <c r="BK560" s="49">
        <v>87.5</v>
      </c>
      <c r="BL560" s="48">
        <v>16</v>
      </c>
    </row>
    <row r="561" spans="1:64" ht="15">
      <c r="A561" s="64" t="s">
        <v>349</v>
      </c>
      <c r="B561" s="64" t="s">
        <v>340</v>
      </c>
      <c r="C561" s="65" t="s">
        <v>4413</v>
      </c>
      <c r="D561" s="66">
        <v>10</v>
      </c>
      <c r="E561" s="67" t="s">
        <v>136</v>
      </c>
      <c r="F561" s="68">
        <v>12</v>
      </c>
      <c r="G561" s="65"/>
      <c r="H561" s="69"/>
      <c r="I561" s="70"/>
      <c r="J561" s="70"/>
      <c r="K561" s="34" t="s">
        <v>66</v>
      </c>
      <c r="L561" s="77">
        <v>561</v>
      </c>
      <c r="M561" s="77"/>
      <c r="N561" s="72"/>
      <c r="O561" s="79" t="s">
        <v>503</v>
      </c>
      <c r="P561" s="81">
        <v>43741.62663194445</v>
      </c>
      <c r="Q561" s="79" t="s">
        <v>613</v>
      </c>
      <c r="R561" s="79"/>
      <c r="S561" s="79"/>
      <c r="T561" s="79"/>
      <c r="U561" s="79"/>
      <c r="V561" s="82" t="s">
        <v>876</v>
      </c>
      <c r="W561" s="81">
        <v>43741.62663194445</v>
      </c>
      <c r="X561" s="82" t="s">
        <v>1210</v>
      </c>
      <c r="Y561" s="79"/>
      <c r="Z561" s="79"/>
      <c r="AA561" s="85" t="s">
        <v>1517</v>
      </c>
      <c r="AB561" s="79"/>
      <c r="AC561" s="79" t="b">
        <v>0</v>
      </c>
      <c r="AD561" s="79">
        <v>0</v>
      </c>
      <c r="AE561" s="85" t="s">
        <v>1603</v>
      </c>
      <c r="AF561" s="79" t="b">
        <v>0</v>
      </c>
      <c r="AG561" s="79" t="s">
        <v>1625</v>
      </c>
      <c r="AH561" s="79"/>
      <c r="AI561" s="85" t="s">
        <v>1603</v>
      </c>
      <c r="AJ561" s="79" t="b">
        <v>0</v>
      </c>
      <c r="AK561" s="79">
        <v>2</v>
      </c>
      <c r="AL561" s="85" t="s">
        <v>1513</v>
      </c>
      <c r="AM561" s="79" t="s">
        <v>1635</v>
      </c>
      <c r="AN561" s="79" t="b">
        <v>0</v>
      </c>
      <c r="AO561" s="85" t="s">
        <v>1513</v>
      </c>
      <c r="AP561" s="79" t="s">
        <v>176</v>
      </c>
      <c r="AQ561" s="79">
        <v>0</v>
      </c>
      <c r="AR561" s="79">
        <v>0</v>
      </c>
      <c r="AS561" s="79"/>
      <c r="AT561" s="79"/>
      <c r="AU561" s="79"/>
      <c r="AV561" s="79"/>
      <c r="AW561" s="79"/>
      <c r="AX561" s="79"/>
      <c r="AY561" s="79"/>
      <c r="AZ561" s="79"/>
      <c r="BA561">
        <v>7</v>
      </c>
      <c r="BB561" s="78" t="str">
        <f>REPLACE(INDEX(GroupVertices[Group],MATCH(Edges[[#This Row],[Vertex 1]],GroupVertices[Vertex],0)),1,1,"")</f>
        <v>3</v>
      </c>
      <c r="BC561" s="78" t="str">
        <f>REPLACE(INDEX(GroupVertices[Group],MATCH(Edges[[#This Row],[Vertex 2]],GroupVertices[Vertex],0)),1,1,"")</f>
        <v>3</v>
      </c>
      <c r="BD561" s="48">
        <v>0</v>
      </c>
      <c r="BE561" s="49">
        <v>0</v>
      </c>
      <c r="BF561" s="48">
        <v>0</v>
      </c>
      <c r="BG561" s="49">
        <v>0</v>
      </c>
      <c r="BH561" s="48">
        <v>0</v>
      </c>
      <c r="BI561" s="49">
        <v>0</v>
      </c>
      <c r="BJ561" s="48">
        <v>24</v>
      </c>
      <c r="BK561" s="49">
        <v>100</v>
      </c>
      <c r="BL561" s="48">
        <v>24</v>
      </c>
    </row>
    <row r="562" spans="1:64" ht="15">
      <c r="A562" s="64" t="s">
        <v>349</v>
      </c>
      <c r="B562" s="64" t="s">
        <v>449</v>
      </c>
      <c r="C562" s="65" t="s">
        <v>4413</v>
      </c>
      <c r="D562" s="66">
        <v>10</v>
      </c>
      <c r="E562" s="67" t="s">
        <v>136</v>
      </c>
      <c r="F562" s="68">
        <v>12</v>
      </c>
      <c r="G562" s="65"/>
      <c r="H562" s="69"/>
      <c r="I562" s="70"/>
      <c r="J562" s="70"/>
      <c r="K562" s="34" t="s">
        <v>65</v>
      </c>
      <c r="L562" s="77">
        <v>562</v>
      </c>
      <c r="M562" s="77"/>
      <c r="N562" s="72"/>
      <c r="O562" s="79" t="s">
        <v>503</v>
      </c>
      <c r="P562" s="81">
        <v>43741.980104166665</v>
      </c>
      <c r="Q562" s="79" t="s">
        <v>586</v>
      </c>
      <c r="R562" s="82" t="s">
        <v>683</v>
      </c>
      <c r="S562" s="79" t="s">
        <v>712</v>
      </c>
      <c r="T562" s="79"/>
      <c r="U562" s="82" t="s">
        <v>727</v>
      </c>
      <c r="V562" s="82" t="s">
        <v>727</v>
      </c>
      <c r="W562" s="81">
        <v>43741.980104166665</v>
      </c>
      <c r="X562" s="82" t="s">
        <v>1131</v>
      </c>
      <c r="Y562" s="79"/>
      <c r="Z562" s="79"/>
      <c r="AA562" s="85" t="s">
        <v>1438</v>
      </c>
      <c r="AB562" s="79"/>
      <c r="AC562" s="79" t="b">
        <v>0</v>
      </c>
      <c r="AD562" s="79">
        <v>6</v>
      </c>
      <c r="AE562" s="85" t="s">
        <v>1603</v>
      </c>
      <c r="AF562" s="79" t="b">
        <v>0</v>
      </c>
      <c r="AG562" s="79" t="s">
        <v>1625</v>
      </c>
      <c r="AH562" s="79"/>
      <c r="AI562" s="85" t="s">
        <v>1603</v>
      </c>
      <c r="AJ562" s="79" t="b">
        <v>0</v>
      </c>
      <c r="AK562" s="79">
        <v>1</v>
      </c>
      <c r="AL562" s="85" t="s">
        <v>1603</v>
      </c>
      <c r="AM562" s="79" t="s">
        <v>1635</v>
      </c>
      <c r="AN562" s="79" t="b">
        <v>0</v>
      </c>
      <c r="AO562" s="85" t="s">
        <v>1438</v>
      </c>
      <c r="AP562" s="79" t="s">
        <v>176</v>
      </c>
      <c r="AQ562" s="79">
        <v>0</v>
      </c>
      <c r="AR562" s="79">
        <v>0</v>
      </c>
      <c r="AS562" s="79"/>
      <c r="AT562" s="79"/>
      <c r="AU562" s="79"/>
      <c r="AV562" s="79"/>
      <c r="AW562" s="79"/>
      <c r="AX562" s="79"/>
      <c r="AY562" s="79"/>
      <c r="AZ562" s="79"/>
      <c r="BA562">
        <v>11</v>
      </c>
      <c r="BB562" s="78" t="str">
        <f>REPLACE(INDEX(GroupVertices[Group],MATCH(Edges[[#This Row],[Vertex 1]],GroupVertices[Vertex],0)),1,1,"")</f>
        <v>3</v>
      </c>
      <c r="BC562" s="78" t="str">
        <f>REPLACE(INDEX(GroupVertices[Group],MATCH(Edges[[#This Row],[Vertex 2]],GroupVertices[Vertex],0)),1,1,"")</f>
        <v>4</v>
      </c>
      <c r="BD562" s="48"/>
      <c r="BE562" s="49"/>
      <c r="BF562" s="48"/>
      <c r="BG562" s="49"/>
      <c r="BH562" s="48"/>
      <c r="BI562" s="49"/>
      <c r="BJ562" s="48"/>
      <c r="BK562" s="49"/>
      <c r="BL562" s="48"/>
    </row>
    <row r="563" spans="1:64" ht="15">
      <c r="A563" s="64" t="s">
        <v>396</v>
      </c>
      <c r="B563" s="64" t="s">
        <v>349</v>
      </c>
      <c r="C563" s="65" t="s">
        <v>4413</v>
      </c>
      <c r="D563" s="66">
        <v>10</v>
      </c>
      <c r="E563" s="67" t="s">
        <v>136</v>
      </c>
      <c r="F563" s="68">
        <v>12</v>
      </c>
      <c r="G563" s="65"/>
      <c r="H563" s="69"/>
      <c r="I563" s="70"/>
      <c r="J563" s="70"/>
      <c r="K563" s="34" t="s">
        <v>65</v>
      </c>
      <c r="L563" s="77">
        <v>563</v>
      </c>
      <c r="M563" s="77"/>
      <c r="N563" s="72"/>
      <c r="O563" s="79" t="s">
        <v>503</v>
      </c>
      <c r="P563" s="81">
        <v>43763.05300925926</v>
      </c>
      <c r="Q563" s="79" t="s">
        <v>636</v>
      </c>
      <c r="R563" s="82" t="s">
        <v>698</v>
      </c>
      <c r="S563" s="79" t="s">
        <v>703</v>
      </c>
      <c r="T563" s="79"/>
      <c r="U563" s="79"/>
      <c r="V563" s="82" t="s">
        <v>917</v>
      </c>
      <c r="W563" s="81">
        <v>43763.05300925926</v>
      </c>
      <c r="X563" s="82" t="s">
        <v>1201</v>
      </c>
      <c r="Y563" s="79"/>
      <c r="Z563" s="79"/>
      <c r="AA563" s="85" t="s">
        <v>1508</v>
      </c>
      <c r="AB563" s="85" t="s">
        <v>1597</v>
      </c>
      <c r="AC563" s="79" t="b">
        <v>0</v>
      </c>
      <c r="AD563" s="79">
        <v>0</v>
      </c>
      <c r="AE563" s="85" t="s">
        <v>1623</v>
      </c>
      <c r="AF563" s="79" t="b">
        <v>0</v>
      </c>
      <c r="AG563" s="79" t="s">
        <v>1625</v>
      </c>
      <c r="AH563" s="79"/>
      <c r="AI563" s="85" t="s">
        <v>1603</v>
      </c>
      <c r="AJ563" s="79" t="b">
        <v>0</v>
      </c>
      <c r="AK563" s="79">
        <v>0</v>
      </c>
      <c r="AL563" s="85" t="s">
        <v>1603</v>
      </c>
      <c r="AM563" s="79" t="s">
        <v>1634</v>
      </c>
      <c r="AN563" s="79" t="b">
        <v>1</v>
      </c>
      <c r="AO563" s="85" t="s">
        <v>1597</v>
      </c>
      <c r="AP563" s="79" t="s">
        <v>176</v>
      </c>
      <c r="AQ563" s="79">
        <v>0</v>
      </c>
      <c r="AR563" s="79">
        <v>0</v>
      </c>
      <c r="AS563" s="79"/>
      <c r="AT563" s="79"/>
      <c r="AU563" s="79"/>
      <c r="AV563" s="79"/>
      <c r="AW563" s="79"/>
      <c r="AX563" s="79"/>
      <c r="AY563" s="79"/>
      <c r="AZ563" s="79"/>
      <c r="BA563">
        <v>6</v>
      </c>
      <c r="BB563" s="78" t="str">
        <f>REPLACE(INDEX(GroupVertices[Group],MATCH(Edges[[#This Row],[Vertex 1]],GroupVertices[Vertex],0)),1,1,"")</f>
        <v>5</v>
      </c>
      <c r="BC563" s="78" t="str">
        <f>REPLACE(INDEX(GroupVertices[Group],MATCH(Edges[[#This Row],[Vertex 2]],GroupVertices[Vertex],0)),1,1,"")</f>
        <v>3</v>
      </c>
      <c r="BD563" s="48"/>
      <c r="BE563" s="49"/>
      <c r="BF563" s="48"/>
      <c r="BG563" s="49"/>
      <c r="BH563" s="48"/>
      <c r="BI563" s="49"/>
      <c r="BJ563" s="48"/>
      <c r="BK563" s="49"/>
      <c r="BL563" s="48"/>
    </row>
    <row r="564" spans="1:64" ht="15">
      <c r="A564" s="64" t="s">
        <v>396</v>
      </c>
      <c r="B564" s="64" t="s">
        <v>349</v>
      </c>
      <c r="C564" s="65" t="s">
        <v>4413</v>
      </c>
      <c r="D564" s="66">
        <v>10</v>
      </c>
      <c r="E564" s="67" t="s">
        <v>136</v>
      </c>
      <c r="F564" s="68">
        <v>12</v>
      </c>
      <c r="G564" s="65"/>
      <c r="H564" s="69"/>
      <c r="I564" s="70"/>
      <c r="J564" s="70"/>
      <c r="K564" s="34" t="s">
        <v>65</v>
      </c>
      <c r="L564" s="77">
        <v>564</v>
      </c>
      <c r="M564" s="77"/>
      <c r="N564" s="72"/>
      <c r="O564" s="79" t="s">
        <v>503</v>
      </c>
      <c r="P564" s="81">
        <v>43763.101539351854</v>
      </c>
      <c r="Q564" s="79" t="s">
        <v>633</v>
      </c>
      <c r="R564" s="82" t="s">
        <v>695</v>
      </c>
      <c r="S564" s="79" t="s">
        <v>703</v>
      </c>
      <c r="T564" s="79"/>
      <c r="U564" s="79"/>
      <c r="V564" s="82" t="s">
        <v>917</v>
      </c>
      <c r="W564" s="81">
        <v>43763.101539351854</v>
      </c>
      <c r="X564" s="82" t="s">
        <v>1198</v>
      </c>
      <c r="Y564" s="79"/>
      <c r="Z564" s="79"/>
      <c r="AA564" s="85" t="s">
        <v>1505</v>
      </c>
      <c r="AB564" s="85" t="s">
        <v>1508</v>
      </c>
      <c r="AC564" s="79" t="b">
        <v>0</v>
      </c>
      <c r="AD564" s="79">
        <v>0</v>
      </c>
      <c r="AE564" s="85" t="s">
        <v>1622</v>
      </c>
      <c r="AF564" s="79" t="b">
        <v>0</v>
      </c>
      <c r="AG564" s="79" t="s">
        <v>1625</v>
      </c>
      <c r="AH564" s="79"/>
      <c r="AI564" s="85" t="s">
        <v>1603</v>
      </c>
      <c r="AJ564" s="79" t="b">
        <v>0</v>
      </c>
      <c r="AK564" s="79">
        <v>0</v>
      </c>
      <c r="AL564" s="85" t="s">
        <v>1603</v>
      </c>
      <c r="AM564" s="79" t="s">
        <v>1634</v>
      </c>
      <c r="AN564" s="79" t="b">
        <v>1</v>
      </c>
      <c r="AO564" s="85" t="s">
        <v>1508</v>
      </c>
      <c r="AP564" s="79" t="s">
        <v>176</v>
      </c>
      <c r="AQ564" s="79">
        <v>0</v>
      </c>
      <c r="AR564" s="79">
        <v>0</v>
      </c>
      <c r="AS564" s="79"/>
      <c r="AT564" s="79"/>
      <c r="AU564" s="79"/>
      <c r="AV564" s="79"/>
      <c r="AW564" s="79"/>
      <c r="AX564" s="79"/>
      <c r="AY564" s="79"/>
      <c r="AZ564" s="79"/>
      <c r="BA564">
        <v>6</v>
      </c>
      <c r="BB564" s="78" t="str">
        <f>REPLACE(INDEX(GroupVertices[Group],MATCH(Edges[[#This Row],[Vertex 1]],GroupVertices[Vertex],0)),1,1,"")</f>
        <v>5</v>
      </c>
      <c r="BC564" s="78" t="str">
        <f>REPLACE(INDEX(GroupVertices[Group],MATCH(Edges[[#This Row],[Vertex 2]],GroupVertices[Vertex],0)),1,1,"")</f>
        <v>3</v>
      </c>
      <c r="BD564" s="48"/>
      <c r="BE564" s="49"/>
      <c r="BF564" s="48"/>
      <c r="BG564" s="49"/>
      <c r="BH564" s="48"/>
      <c r="BI564" s="49"/>
      <c r="BJ564" s="48"/>
      <c r="BK564" s="49"/>
      <c r="BL564" s="48"/>
    </row>
    <row r="565" spans="1:64" ht="15">
      <c r="A565" s="64" t="s">
        <v>396</v>
      </c>
      <c r="B565" s="64" t="s">
        <v>349</v>
      </c>
      <c r="C565" s="65" t="s">
        <v>4413</v>
      </c>
      <c r="D565" s="66">
        <v>10</v>
      </c>
      <c r="E565" s="67" t="s">
        <v>136</v>
      </c>
      <c r="F565" s="68">
        <v>12</v>
      </c>
      <c r="G565" s="65"/>
      <c r="H565" s="69"/>
      <c r="I565" s="70"/>
      <c r="J565" s="70"/>
      <c r="K565" s="34" t="s">
        <v>65</v>
      </c>
      <c r="L565" s="77">
        <v>565</v>
      </c>
      <c r="M565" s="77"/>
      <c r="N565" s="72"/>
      <c r="O565" s="79" t="s">
        <v>503</v>
      </c>
      <c r="P565" s="81">
        <v>43763.14271990741</v>
      </c>
      <c r="Q565" s="79" t="s">
        <v>634</v>
      </c>
      <c r="R565" s="82" t="s">
        <v>696</v>
      </c>
      <c r="S565" s="79" t="s">
        <v>703</v>
      </c>
      <c r="T565" s="79"/>
      <c r="U565" s="79"/>
      <c r="V565" s="82" t="s">
        <v>917</v>
      </c>
      <c r="W565" s="81">
        <v>43763.14271990741</v>
      </c>
      <c r="X565" s="82" t="s">
        <v>1199</v>
      </c>
      <c r="Y565" s="79"/>
      <c r="Z565" s="79"/>
      <c r="AA565" s="85" t="s">
        <v>1506</v>
      </c>
      <c r="AB565" s="85" t="s">
        <v>1505</v>
      </c>
      <c r="AC565" s="79" t="b">
        <v>0</v>
      </c>
      <c r="AD565" s="79">
        <v>0</v>
      </c>
      <c r="AE565" s="85" t="s">
        <v>1622</v>
      </c>
      <c r="AF565" s="79" t="b">
        <v>0</v>
      </c>
      <c r="AG565" s="79" t="s">
        <v>1625</v>
      </c>
      <c r="AH565" s="79"/>
      <c r="AI565" s="85" t="s">
        <v>1603</v>
      </c>
      <c r="AJ565" s="79" t="b">
        <v>0</v>
      </c>
      <c r="AK565" s="79">
        <v>0</v>
      </c>
      <c r="AL565" s="85" t="s">
        <v>1603</v>
      </c>
      <c r="AM565" s="79" t="s">
        <v>1634</v>
      </c>
      <c r="AN565" s="79" t="b">
        <v>1</v>
      </c>
      <c r="AO565" s="85" t="s">
        <v>1505</v>
      </c>
      <c r="AP565" s="79" t="s">
        <v>176</v>
      </c>
      <c r="AQ565" s="79">
        <v>0</v>
      </c>
      <c r="AR565" s="79">
        <v>0</v>
      </c>
      <c r="AS565" s="79"/>
      <c r="AT565" s="79"/>
      <c r="AU565" s="79"/>
      <c r="AV565" s="79"/>
      <c r="AW565" s="79"/>
      <c r="AX565" s="79"/>
      <c r="AY565" s="79"/>
      <c r="AZ565" s="79"/>
      <c r="BA565">
        <v>6</v>
      </c>
      <c r="BB565" s="78" t="str">
        <f>REPLACE(INDEX(GroupVertices[Group],MATCH(Edges[[#This Row],[Vertex 1]],GroupVertices[Vertex],0)),1,1,"")</f>
        <v>5</v>
      </c>
      <c r="BC565" s="78" t="str">
        <f>REPLACE(INDEX(GroupVertices[Group],MATCH(Edges[[#This Row],[Vertex 2]],GroupVertices[Vertex],0)),1,1,"")</f>
        <v>3</v>
      </c>
      <c r="BD565" s="48"/>
      <c r="BE565" s="49"/>
      <c r="BF565" s="48"/>
      <c r="BG565" s="49"/>
      <c r="BH565" s="48"/>
      <c r="BI565" s="49"/>
      <c r="BJ565" s="48"/>
      <c r="BK565" s="49"/>
      <c r="BL565" s="48"/>
    </row>
    <row r="566" spans="1:64" ht="15">
      <c r="A566" s="64" t="s">
        <v>396</v>
      </c>
      <c r="B566" s="64" t="s">
        <v>349</v>
      </c>
      <c r="C566" s="65" t="s">
        <v>4413</v>
      </c>
      <c r="D566" s="66">
        <v>10</v>
      </c>
      <c r="E566" s="67" t="s">
        <v>136</v>
      </c>
      <c r="F566" s="68">
        <v>12</v>
      </c>
      <c r="G566" s="65"/>
      <c r="H566" s="69"/>
      <c r="I566" s="70"/>
      <c r="J566" s="70"/>
      <c r="K566" s="34" t="s">
        <v>65</v>
      </c>
      <c r="L566" s="77">
        <v>566</v>
      </c>
      <c r="M566" s="77"/>
      <c r="N566" s="72"/>
      <c r="O566" s="79" t="s">
        <v>503</v>
      </c>
      <c r="P566" s="81">
        <v>43763.14519675926</v>
      </c>
      <c r="Q566" s="79" t="s">
        <v>635</v>
      </c>
      <c r="R566" s="82" t="s">
        <v>697</v>
      </c>
      <c r="S566" s="79" t="s">
        <v>703</v>
      </c>
      <c r="T566" s="79"/>
      <c r="U566" s="79"/>
      <c r="V566" s="82" t="s">
        <v>917</v>
      </c>
      <c r="W566" s="81">
        <v>43763.14519675926</v>
      </c>
      <c r="X566" s="82" t="s">
        <v>1200</v>
      </c>
      <c r="Y566" s="79"/>
      <c r="Z566" s="79"/>
      <c r="AA566" s="85" t="s">
        <v>1507</v>
      </c>
      <c r="AB566" s="85" t="s">
        <v>1506</v>
      </c>
      <c r="AC566" s="79" t="b">
        <v>0</v>
      </c>
      <c r="AD566" s="79">
        <v>0</v>
      </c>
      <c r="AE566" s="85" t="s">
        <v>1622</v>
      </c>
      <c r="AF566" s="79" t="b">
        <v>0</v>
      </c>
      <c r="AG566" s="79" t="s">
        <v>1625</v>
      </c>
      <c r="AH566" s="79"/>
      <c r="AI566" s="85" t="s">
        <v>1603</v>
      </c>
      <c r="AJ566" s="79" t="b">
        <v>0</v>
      </c>
      <c r="AK566" s="79">
        <v>0</v>
      </c>
      <c r="AL566" s="85" t="s">
        <v>1603</v>
      </c>
      <c r="AM566" s="79" t="s">
        <v>1634</v>
      </c>
      <c r="AN566" s="79" t="b">
        <v>1</v>
      </c>
      <c r="AO566" s="85" t="s">
        <v>1506</v>
      </c>
      <c r="AP566" s="79" t="s">
        <v>176</v>
      </c>
      <c r="AQ566" s="79">
        <v>0</v>
      </c>
      <c r="AR566" s="79">
        <v>0</v>
      </c>
      <c r="AS566" s="79"/>
      <c r="AT566" s="79"/>
      <c r="AU566" s="79"/>
      <c r="AV566" s="79"/>
      <c r="AW566" s="79"/>
      <c r="AX566" s="79"/>
      <c r="AY566" s="79"/>
      <c r="AZ566" s="79"/>
      <c r="BA566">
        <v>6</v>
      </c>
      <c r="BB566" s="78" t="str">
        <f>REPLACE(INDEX(GroupVertices[Group],MATCH(Edges[[#This Row],[Vertex 1]],GroupVertices[Vertex],0)),1,1,"")</f>
        <v>5</v>
      </c>
      <c r="BC566" s="78" t="str">
        <f>REPLACE(INDEX(GroupVertices[Group],MATCH(Edges[[#This Row],[Vertex 2]],GroupVertices[Vertex],0)),1,1,"")</f>
        <v>3</v>
      </c>
      <c r="BD566" s="48"/>
      <c r="BE566" s="49"/>
      <c r="BF566" s="48"/>
      <c r="BG566" s="49"/>
      <c r="BH566" s="48"/>
      <c r="BI566" s="49"/>
      <c r="BJ566" s="48"/>
      <c r="BK566" s="49"/>
      <c r="BL566" s="48"/>
    </row>
    <row r="567" spans="1:64" ht="15">
      <c r="A567" s="64" t="s">
        <v>396</v>
      </c>
      <c r="B567" s="64" t="s">
        <v>349</v>
      </c>
      <c r="C567" s="65" t="s">
        <v>4413</v>
      </c>
      <c r="D567" s="66">
        <v>10</v>
      </c>
      <c r="E567" s="67" t="s">
        <v>136</v>
      </c>
      <c r="F567" s="68">
        <v>12</v>
      </c>
      <c r="G567" s="65"/>
      <c r="H567" s="69"/>
      <c r="I567" s="70"/>
      <c r="J567" s="70"/>
      <c r="K567" s="34" t="s">
        <v>65</v>
      </c>
      <c r="L567" s="77">
        <v>567</v>
      </c>
      <c r="M567" s="77"/>
      <c r="N567" s="72"/>
      <c r="O567" s="79" t="s">
        <v>503</v>
      </c>
      <c r="P567" s="81">
        <v>43769.71560185185</v>
      </c>
      <c r="Q567" s="79" t="s">
        <v>638</v>
      </c>
      <c r="R567" s="79"/>
      <c r="S567" s="79"/>
      <c r="T567" s="79"/>
      <c r="U567" s="79"/>
      <c r="V567" s="82" t="s">
        <v>917</v>
      </c>
      <c r="W567" s="81">
        <v>43769.71560185185</v>
      </c>
      <c r="X567" s="82" t="s">
        <v>1204</v>
      </c>
      <c r="Y567" s="79"/>
      <c r="Z567" s="79"/>
      <c r="AA567" s="85" t="s">
        <v>1511</v>
      </c>
      <c r="AB567" s="85" t="s">
        <v>1598</v>
      </c>
      <c r="AC567" s="79" t="b">
        <v>0</v>
      </c>
      <c r="AD567" s="79">
        <v>1</v>
      </c>
      <c r="AE567" s="85" t="s">
        <v>1610</v>
      </c>
      <c r="AF567" s="79" t="b">
        <v>0</v>
      </c>
      <c r="AG567" s="79" t="s">
        <v>1625</v>
      </c>
      <c r="AH567" s="79"/>
      <c r="AI567" s="85" t="s">
        <v>1603</v>
      </c>
      <c r="AJ567" s="79" t="b">
        <v>0</v>
      </c>
      <c r="AK567" s="79">
        <v>0</v>
      </c>
      <c r="AL567" s="85" t="s">
        <v>1603</v>
      </c>
      <c r="AM567" s="79" t="s">
        <v>1634</v>
      </c>
      <c r="AN567" s="79" t="b">
        <v>0</v>
      </c>
      <c r="AO567" s="85" t="s">
        <v>1598</v>
      </c>
      <c r="AP567" s="79" t="s">
        <v>176</v>
      </c>
      <c r="AQ567" s="79">
        <v>0</v>
      </c>
      <c r="AR567" s="79">
        <v>0</v>
      </c>
      <c r="AS567" s="79"/>
      <c r="AT567" s="79"/>
      <c r="AU567" s="79"/>
      <c r="AV567" s="79"/>
      <c r="AW567" s="79"/>
      <c r="AX567" s="79"/>
      <c r="AY567" s="79"/>
      <c r="AZ567" s="79"/>
      <c r="BA567">
        <v>6</v>
      </c>
      <c r="BB567" s="78" t="str">
        <f>REPLACE(INDEX(GroupVertices[Group],MATCH(Edges[[#This Row],[Vertex 1]],GroupVertices[Vertex],0)),1,1,"")</f>
        <v>5</v>
      </c>
      <c r="BC567" s="78" t="str">
        <f>REPLACE(INDEX(GroupVertices[Group],MATCH(Edges[[#This Row],[Vertex 2]],GroupVertices[Vertex],0)),1,1,"")</f>
        <v>3</v>
      </c>
      <c r="BD567" s="48"/>
      <c r="BE567" s="49"/>
      <c r="BF567" s="48"/>
      <c r="BG567" s="49"/>
      <c r="BH567" s="48"/>
      <c r="BI567" s="49"/>
      <c r="BJ567" s="48"/>
      <c r="BK567" s="49"/>
      <c r="BL567" s="48"/>
    </row>
    <row r="568" spans="1:64" ht="15">
      <c r="A568" s="64" t="s">
        <v>396</v>
      </c>
      <c r="B568" s="64" t="s">
        <v>349</v>
      </c>
      <c r="C568" s="65" t="s">
        <v>4413</v>
      </c>
      <c r="D568" s="66">
        <v>10</v>
      </c>
      <c r="E568" s="67" t="s">
        <v>136</v>
      </c>
      <c r="F568" s="68">
        <v>12</v>
      </c>
      <c r="G568" s="65"/>
      <c r="H568" s="69"/>
      <c r="I568" s="70"/>
      <c r="J568" s="70"/>
      <c r="K568" s="34" t="s">
        <v>65</v>
      </c>
      <c r="L568" s="77">
        <v>568</v>
      </c>
      <c r="M568" s="77"/>
      <c r="N568" s="72"/>
      <c r="O568" s="79" t="s">
        <v>503</v>
      </c>
      <c r="P568" s="81">
        <v>43769.74207175926</v>
      </c>
      <c r="Q568" s="79" t="s">
        <v>644</v>
      </c>
      <c r="R568" s="82" t="s">
        <v>700</v>
      </c>
      <c r="S568" s="79" t="s">
        <v>703</v>
      </c>
      <c r="T568" s="79"/>
      <c r="U568" s="79"/>
      <c r="V568" s="82" t="s">
        <v>917</v>
      </c>
      <c r="W568" s="81">
        <v>43769.74207175926</v>
      </c>
      <c r="X568" s="82" t="s">
        <v>1211</v>
      </c>
      <c r="Y568" s="79"/>
      <c r="Z568" s="79"/>
      <c r="AA568" s="85" t="s">
        <v>1518</v>
      </c>
      <c r="AB568" s="79"/>
      <c r="AC568" s="79" t="b">
        <v>0</v>
      </c>
      <c r="AD568" s="79">
        <v>0</v>
      </c>
      <c r="AE568" s="85" t="s">
        <v>1603</v>
      </c>
      <c r="AF568" s="79" t="b">
        <v>1</v>
      </c>
      <c r="AG568" s="79" t="s">
        <v>1625</v>
      </c>
      <c r="AH568" s="79"/>
      <c r="AI568" s="85" t="s">
        <v>1598</v>
      </c>
      <c r="AJ568" s="79" t="b">
        <v>0</v>
      </c>
      <c r="AK568" s="79">
        <v>0</v>
      </c>
      <c r="AL568" s="85" t="s">
        <v>1603</v>
      </c>
      <c r="AM568" s="79" t="s">
        <v>1634</v>
      </c>
      <c r="AN568" s="79" t="b">
        <v>0</v>
      </c>
      <c r="AO568" s="85" t="s">
        <v>1518</v>
      </c>
      <c r="AP568" s="79" t="s">
        <v>176</v>
      </c>
      <c r="AQ568" s="79">
        <v>0</v>
      </c>
      <c r="AR568" s="79">
        <v>0</v>
      </c>
      <c r="AS568" s="79"/>
      <c r="AT568" s="79"/>
      <c r="AU568" s="79"/>
      <c r="AV568" s="79"/>
      <c r="AW568" s="79"/>
      <c r="AX568" s="79"/>
      <c r="AY568" s="79"/>
      <c r="AZ568" s="79"/>
      <c r="BA568">
        <v>6</v>
      </c>
      <c r="BB568" s="78" t="str">
        <f>REPLACE(INDEX(GroupVertices[Group],MATCH(Edges[[#This Row],[Vertex 1]],GroupVertices[Vertex],0)),1,1,"")</f>
        <v>5</v>
      </c>
      <c r="BC568" s="78" t="str">
        <f>REPLACE(INDEX(GroupVertices[Group],MATCH(Edges[[#This Row],[Vertex 2]],GroupVertices[Vertex],0)),1,1,"")</f>
        <v>3</v>
      </c>
      <c r="BD568" s="48"/>
      <c r="BE568" s="49"/>
      <c r="BF568" s="48"/>
      <c r="BG568" s="49"/>
      <c r="BH568" s="48"/>
      <c r="BI568" s="49"/>
      <c r="BJ568" s="48"/>
      <c r="BK568" s="49"/>
      <c r="BL568" s="48"/>
    </row>
    <row r="569" spans="1:64" ht="15">
      <c r="A569" s="64" t="s">
        <v>340</v>
      </c>
      <c r="B569" s="64" t="s">
        <v>449</v>
      </c>
      <c r="C569" s="65" t="s">
        <v>4413</v>
      </c>
      <c r="D569" s="66">
        <v>10</v>
      </c>
      <c r="E569" s="67" t="s">
        <v>136</v>
      </c>
      <c r="F569" s="68">
        <v>12</v>
      </c>
      <c r="G569" s="65"/>
      <c r="H569" s="69"/>
      <c r="I569" s="70"/>
      <c r="J569" s="70"/>
      <c r="K569" s="34" t="s">
        <v>65</v>
      </c>
      <c r="L569" s="77">
        <v>569</v>
      </c>
      <c r="M569" s="77"/>
      <c r="N569" s="72"/>
      <c r="O569" s="79" t="s">
        <v>503</v>
      </c>
      <c r="P569" s="81">
        <v>43699.62913194444</v>
      </c>
      <c r="Q569" s="79" t="s">
        <v>618</v>
      </c>
      <c r="R569" s="82" t="s">
        <v>688</v>
      </c>
      <c r="S569" s="79" t="s">
        <v>712</v>
      </c>
      <c r="T569" s="79"/>
      <c r="U569" s="82" t="s">
        <v>732</v>
      </c>
      <c r="V569" s="82" t="s">
        <v>732</v>
      </c>
      <c r="W569" s="81">
        <v>43699.62913194444</v>
      </c>
      <c r="X569" s="82" t="s">
        <v>1177</v>
      </c>
      <c r="Y569" s="79"/>
      <c r="Z569" s="79"/>
      <c r="AA569" s="85" t="s">
        <v>1484</v>
      </c>
      <c r="AB569" s="79"/>
      <c r="AC569" s="79" t="b">
        <v>0</v>
      </c>
      <c r="AD569" s="79">
        <v>12</v>
      </c>
      <c r="AE569" s="85" t="s">
        <v>1603</v>
      </c>
      <c r="AF569" s="79" t="b">
        <v>0</v>
      </c>
      <c r="AG569" s="79" t="s">
        <v>1625</v>
      </c>
      <c r="AH569" s="79"/>
      <c r="AI569" s="85" t="s">
        <v>1603</v>
      </c>
      <c r="AJ569" s="79" t="b">
        <v>0</v>
      </c>
      <c r="AK569" s="79">
        <v>5</v>
      </c>
      <c r="AL569" s="85" t="s">
        <v>1603</v>
      </c>
      <c r="AM569" s="79" t="s">
        <v>1635</v>
      </c>
      <c r="AN569" s="79" t="b">
        <v>0</v>
      </c>
      <c r="AO569" s="85" t="s">
        <v>1484</v>
      </c>
      <c r="AP569" s="79" t="s">
        <v>1649</v>
      </c>
      <c r="AQ569" s="79">
        <v>0</v>
      </c>
      <c r="AR569" s="79">
        <v>0</v>
      </c>
      <c r="AS569" s="79"/>
      <c r="AT569" s="79"/>
      <c r="AU569" s="79"/>
      <c r="AV569" s="79"/>
      <c r="AW569" s="79"/>
      <c r="AX569" s="79"/>
      <c r="AY569" s="79"/>
      <c r="AZ569" s="79"/>
      <c r="BA569">
        <v>8</v>
      </c>
      <c r="BB569" s="78" t="str">
        <f>REPLACE(INDEX(GroupVertices[Group],MATCH(Edges[[#This Row],[Vertex 1]],GroupVertices[Vertex],0)),1,1,"")</f>
        <v>3</v>
      </c>
      <c r="BC569" s="78" t="str">
        <f>REPLACE(INDEX(GroupVertices[Group],MATCH(Edges[[#This Row],[Vertex 2]],GroupVertices[Vertex],0)),1,1,"")</f>
        <v>4</v>
      </c>
      <c r="BD569" s="48"/>
      <c r="BE569" s="49"/>
      <c r="BF569" s="48"/>
      <c r="BG569" s="49"/>
      <c r="BH569" s="48"/>
      <c r="BI569" s="49"/>
      <c r="BJ569" s="48"/>
      <c r="BK569" s="49"/>
      <c r="BL569" s="48"/>
    </row>
    <row r="570" spans="1:64" ht="15">
      <c r="A570" s="64" t="s">
        <v>340</v>
      </c>
      <c r="B570" s="64" t="s">
        <v>449</v>
      </c>
      <c r="C570" s="65" t="s">
        <v>4413</v>
      </c>
      <c r="D570" s="66">
        <v>10</v>
      </c>
      <c r="E570" s="67" t="s">
        <v>136</v>
      </c>
      <c r="F570" s="68">
        <v>12</v>
      </c>
      <c r="G570" s="65"/>
      <c r="H570" s="69"/>
      <c r="I570" s="70"/>
      <c r="J570" s="70"/>
      <c r="K570" s="34" t="s">
        <v>65</v>
      </c>
      <c r="L570" s="77">
        <v>570</v>
      </c>
      <c r="M570" s="77"/>
      <c r="N570" s="72"/>
      <c r="O570" s="79" t="s">
        <v>503</v>
      </c>
      <c r="P570" s="81">
        <v>43712.74321759259</v>
      </c>
      <c r="Q570" s="79" t="s">
        <v>560</v>
      </c>
      <c r="R570" s="79"/>
      <c r="S570" s="79"/>
      <c r="T570" s="79"/>
      <c r="U570" s="79"/>
      <c r="V570" s="82" t="s">
        <v>867</v>
      </c>
      <c r="W570" s="81">
        <v>43712.74321759259</v>
      </c>
      <c r="X570" s="82" t="s">
        <v>1104</v>
      </c>
      <c r="Y570" s="79"/>
      <c r="Z570" s="79"/>
      <c r="AA570" s="85" t="s">
        <v>1411</v>
      </c>
      <c r="AB570" s="85" t="s">
        <v>1591</v>
      </c>
      <c r="AC570" s="79" t="b">
        <v>0</v>
      </c>
      <c r="AD570" s="79">
        <v>3</v>
      </c>
      <c r="AE570" s="85" t="s">
        <v>1610</v>
      </c>
      <c r="AF570" s="79" t="b">
        <v>0</v>
      </c>
      <c r="AG570" s="79" t="s">
        <v>1625</v>
      </c>
      <c r="AH570" s="79"/>
      <c r="AI570" s="85" t="s">
        <v>1603</v>
      </c>
      <c r="AJ570" s="79" t="b">
        <v>0</v>
      </c>
      <c r="AK570" s="79">
        <v>0</v>
      </c>
      <c r="AL570" s="85" t="s">
        <v>1603</v>
      </c>
      <c r="AM570" s="79" t="s">
        <v>1635</v>
      </c>
      <c r="AN570" s="79" t="b">
        <v>0</v>
      </c>
      <c r="AO570" s="85" t="s">
        <v>1591</v>
      </c>
      <c r="AP570" s="79" t="s">
        <v>176</v>
      </c>
      <c r="AQ570" s="79">
        <v>0</v>
      </c>
      <c r="AR570" s="79">
        <v>0</v>
      </c>
      <c r="AS570" s="79"/>
      <c r="AT570" s="79"/>
      <c r="AU570" s="79"/>
      <c r="AV570" s="79"/>
      <c r="AW570" s="79"/>
      <c r="AX570" s="79"/>
      <c r="AY570" s="79"/>
      <c r="AZ570" s="79"/>
      <c r="BA570">
        <v>8</v>
      </c>
      <c r="BB570" s="78" t="str">
        <f>REPLACE(INDEX(GroupVertices[Group],MATCH(Edges[[#This Row],[Vertex 1]],GroupVertices[Vertex],0)),1,1,"")</f>
        <v>3</v>
      </c>
      <c r="BC570" s="78" t="str">
        <f>REPLACE(INDEX(GroupVertices[Group],MATCH(Edges[[#This Row],[Vertex 2]],GroupVertices[Vertex],0)),1,1,"")</f>
        <v>4</v>
      </c>
      <c r="BD570" s="48"/>
      <c r="BE570" s="49"/>
      <c r="BF570" s="48"/>
      <c r="BG570" s="49"/>
      <c r="BH570" s="48"/>
      <c r="BI570" s="49"/>
      <c r="BJ570" s="48"/>
      <c r="BK570" s="49"/>
      <c r="BL570" s="48"/>
    </row>
    <row r="571" spans="1:64" ht="15">
      <c r="A571" s="64" t="s">
        <v>340</v>
      </c>
      <c r="B571" s="64" t="s">
        <v>449</v>
      </c>
      <c r="C571" s="65" t="s">
        <v>4413</v>
      </c>
      <c r="D571" s="66">
        <v>10</v>
      </c>
      <c r="E571" s="67" t="s">
        <v>136</v>
      </c>
      <c r="F571" s="68">
        <v>12</v>
      </c>
      <c r="G571" s="65"/>
      <c r="H571" s="69"/>
      <c r="I571" s="70"/>
      <c r="J571" s="70"/>
      <c r="K571" s="34" t="s">
        <v>65</v>
      </c>
      <c r="L571" s="77">
        <v>571</v>
      </c>
      <c r="M571" s="77"/>
      <c r="N571" s="72"/>
      <c r="O571" s="79" t="s">
        <v>503</v>
      </c>
      <c r="P571" s="81">
        <v>43713.74631944444</v>
      </c>
      <c r="Q571" s="79" t="s">
        <v>514</v>
      </c>
      <c r="R571" s="79"/>
      <c r="S571" s="79"/>
      <c r="T571" s="79"/>
      <c r="U571" s="79"/>
      <c r="V571" s="82" t="s">
        <v>867</v>
      </c>
      <c r="W571" s="81">
        <v>43713.74631944444</v>
      </c>
      <c r="X571" s="82" t="s">
        <v>1202</v>
      </c>
      <c r="Y571" s="79"/>
      <c r="Z571" s="79"/>
      <c r="AA571" s="85" t="s">
        <v>1509</v>
      </c>
      <c r="AB571" s="79"/>
      <c r="AC571" s="79" t="b">
        <v>0</v>
      </c>
      <c r="AD571" s="79">
        <v>0</v>
      </c>
      <c r="AE571" s="85" t="s">
        <v>1603</v>
      </c>
      <c r="AF571" s="79" t="b">
        <v>0</v>
      </c>
      <c r="AG571" s="79" t="s">
        <v>1625</v>
      </c>
      <c r="AH571" s="79"/>
      <c r="AI571" s="85" t="s">
        <v>1603</v>
      </c>
      <c r="AJ571" s="79" t="b">
        <v>0</v>
      </c>
      <c r="AK571" s="79">
        <v>0</v>
      </c>
      <c r="AL571" s="85" t="s">
        <v>1484</v>
      </c>
      <c r="AM571" s="79" t="s">
        <v>1635</v>
      </c>
      <c r="AN571" s="79" t="b">
        <v>0</v>
      </c>
      <c r="AO571" s="85" t="s">
        <v>1484</v>
      </c>
      <c r="AP571" s="79" t="s">
        <v>176</v>
      </c>
      <c r="AQ571" s="79">
        <v>0</v>
      </c>
      <c r="AR571" s="79">
        <v>0</v>
      </c>
      <c r="AS571" s="79"/>
      <c r="AT571" s="79"/>
      <c r="AU571" s="79"/>
      <c r="AV571" s="79"/>
      <c r="AW571" s="79"/>
      <c r="AX571" s="79"/>
      <c r="AY571" s="79"/>
      <c r="AZ571" s="79"/>
      <c r="BA571">
        <v>8</v>
      </c>
      <c r="BB571" s="78" t="str">
        <f>REPLACE(INDEX(GroupVertices[Group],MATCH(Edges[[#This Row],[Vertex 1]],GroupVertices[Vertex],0)),1,1,"")</f>
        <v>3</v>
      </c>
      <c r="BC571" s="78" t="str">
        <f>REPLACE(INDEX(GroupVertices[Group],MATCH(Edges[[#This Row],[Vertex 2]],GroupVertices[Vertex],0)),1,1,"")</f>
        <v>4</v>
      </c>
      <c r="BD571" s="48"/>
      <c r="BE571" s="49"/>
      <c r="BF571" s="48"/>
      <c r="BG571" s="49"/>
      <c r="BH571" s="48"/>
      <c r="BI571" s="49"/>
      <c r="BJ571" s="48"/>
      <c r="BK571" s="49"/>
      <c r="BL571" s="48"/>
    </row>
    <row r="572" spans="1:64" ht="15">
      <c r="A572" s="64" t="s">
        <v>340</v>
      </c>
      <c r="B572" s="64" t="s">
        <v>449</v>
      </c>
      <c r="C572" s="65" t="s">
        <v>4413</v>
      </c>
      <c r="D572" s="66">
        <v>10</v>
      </c>
      <c r="E572" s="67" t="s">
        <v>136</v>
      </c>
      <c r="F572" s="68">
        <v>12</v>
      </c>
      <c r="G572" s="65"/>
      <c r="H572" s="69"/>
      <c r="I572" s="70"/>
      <c r="J572" s="70"/>
      <c r="K572" s="34" t="s">
        <v>65</v>
      </c>
      <c r="L572" s="77">
        <v>572</v>
      </c>
      <c r="M572" s="77"/>
      <c r="N572" s="72"/>
      <c r="O572" s="79" t="s">
        <v>503</v>
      </c>
      <c r="P572" s="81">
        <v>43714.667025462964</v>
      </c>
      <c r="Q572" s="79" t="s">
        <v>615</v>
      </c>
      <c r="R572" s="82" t="s">
        <v>663</v>
      </c>
      <c r="S572" s="79" t="s">
        <v>704</v>
      </c>
      <c r="T572" s="79"/>
      <c r="U572" s="82" t="s">
        <v>729</v>
      </c>
      <c r="V572" s="82" t="s">
        <v>729</v>
      </c>
      <c r="W572" s="81">
        <v>43714.667025462964</v>
      </c>
      <c r="X572" s="82" t="s">
        <v>1174</v>
      </c>
      <c r="Y572" s="79"/>
      <c r="Z572" s="79"/>
      <c r="AA572" s="85" t="s">
        <v>1481</v>
      </c>
      <c r="AB572" s="79"/>
      <c r="AC572" s="79" t="b">
        <v>0</v>
      </c>
      <c r="AD572" s="79">
        <v>0</v>
      </c>
      <c r="AE572" s="85" t="s">
        <v>1603</v>
      </c>
      <c r="AF572" s="79" t="b">
        <v>0</v>
      </c>
      <c r="AG572" s="79" t="s">
        <v>1625</v>
      </c>
      <c r="AH572" s="79"/>
      <c r="AI572" s="85" t="s">
        <v>1603</v>
      </c>
      <c r="AJ572" s="79" t="b">
        <v>0</v>
      </c>
      <c r="AK572" s="79">
        <v>0</v>
      </c>
      <c r="AL572" s="85" t="s">
        <v>1603</v>
      </c>
      <c r="AM572" s="79" t="s">
        <v>1645</v>
      </c>
      <c r="AN572" s="79" t="b">
        <v>0</v>
      </c>
      <c r="AO572" s="85" t="s">
        <v>1481</v>
      </c>
      <c r="AP572" s="79" t="s">
        <v>176</v>
      </c>
      <c r="AQ572" s="79">
        <v>0</v>
      </c>
      <c r="AR572" s="79">
        <v>0</v>
      </c>
      <c r="AS572" s="79"/>
      <c r="AT572" s="79"/>
      <c r="AU572" s="79"/>
      <c r="AV572" s="79"/>
      <c r="AW572" s="79"/>
      <c r="AX572" s="79"/>
      <c r="AY572" s="79"/>
      <c r="AZ572" s="79"/>
      <c r="BA572">
        <v>8</v>
      </c>
      <c r="BB572" s="78" t="str">
        <f>REPLACE(INDEX(GroupVertices[Group],MATCH(Edges[[#This Row],[Vertex 1]],GroupVertices[Vertex],0)),1,1,"")</f>
        <v>3</v>
      </c>
      <c r="BC572" s="78" t="str">
        <f>REPLACE(INDEX(GroupVertices[Group],MATCH(Edges[[#This Row],[Vertex 2]],GroupVertices[Vertex],0)),1,1,"")</f>
        <v>4</v>
      </c>
      <c r="BD572" s="48"/>
      <c r="BE572" s="49"/>
      <c r="BF572" s="48"/>
      <c r="BG572" s="49"/>
      <c r="BH572" s="48"/>
      <c r="BI572" s="49"/>
      <c r="BJ572" s="48"/>
      <c r="BK572" s="49"/>
      <c r="BL572" s="48"/>
    </row>
    <row r="573" spans="1:64" ht="15">
      <c r="A573" s="64" t="s">
        <v>340</v>
      </c>
      <c r="B573" s="64" t="s">
        <v>449</v>
      </c>
      <c r="C573" s="65" t="s">
        <v>4413</v>
      </c>
      <c r="D573" s="66">
        <v>10</v>
      </c>
      <c r="E573" s="67" t="s">
        <v>136</v>
      </c>
      <c r="F573" s="68">
        <v>12</v>
      </c>
      <c r="G573" s="65"/>
      <c r="H573" s="69"/>
      <c r="I573" s="70"/>
      <c r="J573" s="70"/>
      <c r="K573" s="34" t="s">
        <v>65</v>
      </c>
      <c r="L573" s="77">
        <v>573</v>
      </c>
      <c r="M573" s="77"/>
      <c r="N573" s="72"/>
      <c r="O573" s="79" t="s">
        <v>503</v>
      </c>
      <c r="P573" s="81">
        <v>43715.81501157407</v>
      </c>
      <c r="Q573" s="79" t="s">
        <v>564</v>
      </c>
      <c r="R573" s="79"/>
      <c r="S573" s="79"/>
      <c r="T573" s="79"/>
      <c r="U573" s="79"/>
      <c r="V573" s="82" t="s">
        <v>867</v>
      </c>
      <c r="W573" s="81">
        <v>43715.81501157407</v>
      </c>
      <c r="X573" s="82" t="s">
        <v>1108</v>
      </c>
      <c r="Y573" s="79"/>
      <c r="Z573" s="79"/>
      <c r="AA573" s="85" t="s">
        <v>1415</v>
      </c>
      <c r="AB573" s="85" t="s">
        <v>1413</v>
      </c>
      <c r="AC573" s="79" t="b">
        <v>0</v>
      </c>
      <c r="AD573" s="79">
        <v>0</v>
      </c>
      <c r="AE573" s="85" t="s">
        <v>1611</v>
      </c>
      <c r="AF573" s="79" t="b">
        <v>0</v>
      </c>
      <c r="AG573" s="79" t="s">
        <v>1625</v>
      </c>
      <c r="AH573" s="79"/>
      <c r="AI573" s="85" t="s">
        <v>1603</v>
      </c>
      <c r="AJ573" s="79" t="b">
        <v>0</v>
      </c>
      <c r="AK573" s="79">
        <v>0</v>
      </c>
      <c r="AL573" s="85" t="s">
        <v>1603</v>
      </c>
      <c r="AM573" s="79" t="s">
        <v>1635</v>
      </c>
      <c r="AN573" s="79" t="b">
        <v>0</v>
      </c>
      <c r="AO573" s="85" t="s">
        <v>1413</v>
      </c>
      <c r="AP573" s="79" t="s">
        <v>176</v>
      </c>
      <c r="AQ573" s="79">
        <v>0</v>
      </c>
      <c r="AR573" s="79">
        <v>0</v>
      </c>
      <c r="AS573" s="79"/>
      <c r="AT573" s="79"/>
      <c r="AU573" s="79"/>
      <c r="AV573" s="79"/>
      <c r="AW573" s="79"/>
      <c r="AX573" s="79"/>
      <c r="AY573" s="79"/>
      <c r="AZ573" s="79"/>
      <c r="BA573">
        <v>8</v>
      </c>
      <c r="BB573" s="78" t="str">
        <f>REPLACE(INDEX(GroupVertices[Group],MATCH(Edges[[#This Row],[Vertex 1]],GroupVertices[Vertex],0)),1,1,"")</f>
        <v>3</v>
      </c>
      <c r="BC573" s="78" t="str">
        <f>REPLACE(INDEX(GroupVertices[Group],MATCH(Edges[[#This Row],[Vertex 2]],GroupVertices[Vertex],0)),1,1,"")</f>
        <v>4</v>
      </c>
      <c r="BD573" s="48"/>
      <c r="BE573" s="49"/>
      <c r="BF573" s="48"/>
      <c r="BG573" s="49"/>
      <c r="BH573" s="48"/>
      <c r="BI573" s="49"/>
      <c r="BJ573" s="48"/>
      <c r="BK573" s="49"/>
      <c r="BL573" s="48"/>
    </row>
    <row r="574" spans="1:64" ht="15">
      <c r="A574" s="64" t="s">
        <v>340</v>
      </c>
      <c r="B574" s="64" t="s">
        <v>449</v>
      </c>
      <c r="C574" s="65" t="s">
        <v>4413</v>
      </c>
      <c r="D574" s="66">
        <v>10</v>
      </c>
      <c r="E574" s="67" t="s">
        <v>136</v>
      </c>
      <c r="F574" s="68">
        <v>12</v>
      </c>
      <c r="G574" s="65"/>
      <c r="H574" s="69"/>
      <c r="I574" s="70"/>
      <c r="J574" s="70"/>
      <c r="K574" s="34" t="s">
        <v>65</v>
      </c>
      <c r="L574" s="77">
        <v>574</v>
      </c>
      <c r="M574" s="77"/>
      <c r="N574" s="72"/>
      <c r="O574" s="79" t="s">
        <v>503</v>
      </c>
      <c r="P574" s="81">
        <v>43727.00709490741</v>
      </c>
      <c r="Q574" s="79" t="s">
        <v>639</v>
      </c>
      <c r="R574" s="82" t="s">
        <v>692</v>
      </c>
      <c r="S574" s="79" t="s">
        <v>712</v>
      </c>
      <c r="T574" s="79"/>
      <c r="U574" s="82" t="s">
        <v>738</v>
      </c>
      <c r="V574" s="82" t="s">
        <v>738</v>
      </c>
      <c r="W574" s="81">
        <v>43727.00709490741</v>
      </c>
      <c r="X574" s="82" t="s">
        <v>1205</v>
      </c>
      <c r="Y574" s="79"/>
      <c r="Z574" s="79"/>
      <c r="AA574" s="85" t="s">
        <v>1512</v>
      </c>
      <c r="AB574" s="79"/>
      <c r="AC574" s="79" t="b">
        <v>0</v>
      </c>
      <c r="AD574" s="79">
        <v>5</v>
      </c>
      <c r="AE574" s="85" t="s">
        <v>1603</v>
      </c>
      <c r="AF574" s="79" t="b">
        <v>0</v>
      </c>
      <c r="AG574" s="79" t="s">
        <v>1625</v>
      </c>
      <c r="AH574" s="79"/>
      <c r="AI574" s="85" t="s">
        <v>1603</v>
      </c>
      <c r="AJ574" s="79" t="b">
        <v>0</v>
      </c>
      <c r="AK574" s="79">
        <v>1</v>
      </c>
      <c r="AL574" s="85" t="s">
        <v>1603</v>
      </c>
      <c r="AM574" s="79" t="s">
        <v>1635</v>
      </c>
      <c r="AN574" s="79" t="b">
        <v>0</v>
      </c>
      <c r="AO574" s="85" t="s">
        <v>1512</v>
      </c>
      <c r="AP574" s="79" t="s">
        <v>176</v>
      </c>
      <c r="AQ574" s="79">
        <v>0</v>
      </c>
      <c r="AR574" s="79">
        <v>0</v>
      </c>
      <c r="AS574" s="79"/>
      <c r="AT574" s="79"/>
      <c r="AU574" s="79"/>
      <c r="AV574" s="79"/>
      <c r="AW574" s="79"/>
      <c r="AX574" s="79"/>
      <c r="AY574" s="79"/>
      <c r="AZ574" s="79"/>
      <c r="BA574">
        <v>8</v>
      </c>
      <c r="BB574" s="78" t="str">
        <f>REPLACE(INDEX(GroupVertices[Group],MATCH(Edges[[#This Row],[Vertex 1]],GroupVertices[Vertex],0)),1,1,"")</f>
        <v>3</v>
      </c>
      <c r="BC574" s="78" t="str">
        <f>REPLACE(INDEX(GroupVertices[Group],MATCH(Edges[[#This Row],[Vertex 2]],GroupVertices[Vertex],0)),1,1,"")</f>
        <v>4</v>
      </c>
      <c r="BD574" s="48">
        <v>2</v>
      </c>
      <c r="BE574" s="49">
        <v>6.451612903225806</v>
      </c>
      <c r="BF574" s="48">
        <v>1</v>
      </c>
      <c r="BG574" s="49">
        <v>3.225806451612903</v>
      </c>
      <c r="BH574" s="48">
        <v>0</v>
      </c>
      <c r="BI574" s="49">
        <v>0</v>
      </c>
      <c r="BJ574" s="48">
        <v>28</v>
      </c>
      <c r="BK574" s="49">
        <v>90.3225806451613</v>
      </c>
      <c r="BL574" s="48">
        <v>31</v>
      </c>
    </row>
    <row r="575" spans="1:64" ht="15">
      <c r="A575" s="64" t="s">
        <v>340</v>
      </c>
      <c r="B575" s="64" t="s">
        <v>449</v>
      </c>
      <c r="C575" s="65" t="s">
        <v>4413</v>
      </c>
      <c r="D575" s="66">
        <v>10</v>
      </c>
      <c r="E575" s="67" t="s">
        <v>136</v>
      </c>
      <c r="F575" s="68">
        <v>12</v>
      </c>
      <c r="G575" s="65"/>
      <c r="H575" s="69"/>
      <c r="I575" s="70"/>
      <c r="J575" s="70"/>
      <c r="K575" s="34" t="s">
        <v>65</v>
      </c>
      <c r="L575" s="77">
        <v>575</v>
      </c>
      <c r="M575" s="77"/>
      <c r="N575" s="72"/>
      <c r="O575" s="79" t="s">
        <v>503</v>
      </c>
      <c r="P575" s="81">
        <v>43733.92805555555</v>
      </c>
      <c r="Q575" s="79" t="s">
        <v>627</v>
      </c>
      <c r="R575" s="82" t="s">
        <v>693</v>
      </c>
      <c r="S575" s="79" t="s">
        <v>704</v>
      </c>
      <c r="T575" s="79" t="s">
        <v>722</v>
      </c>
      <c r="U575" s="82" t="s">
        <v>735</v>
      </c>
      <c r="V575" s="82" t="s">
        <v>735</v>
      </c>
      <c r="W575" s="81">
        <v>43733.92805555555</v>
      </c>
      <c r="X575" s="82" t="s">
        <v>1189</v>
      </c>
      <c r="Y575" s="79"/>
      <c r="Z575" s="79"/>
      <c r="AA575" s="85" t="s">
        <v>1496</v>
      </c>
      <c r="AB575" s="79"/>
      <c r="AC575" s="79" t="b">
        <v>0</v>
      </c>
      <c r="AD575" s="79">
        <v>7</v>
      </c>
      <c r="AE575" s="85" t="s">
        <v>1603</v>
      </c>
      <c r="AF575" s="79" t="b">
        <v>0</v>
      </c>
      <c r="AG575" s="79" t="s">
        <v>1625</v>
      </c>
      <c r="AH575" s="79"/>
      <c r="AI575" s="85" t="s">
        <v>1603</v>
      </c>
      <c r="AJ575" s="79" t="b">
        <v>0</v>
      </c>
      <c r="AK575" s="79">
        <v>1</v>
      </c>
      <c r="AL575" s="85" t="s">
        <v>1603</v>
      </c>
      <c r="AM575" s="79" t="s">
        <v>1645</v>
      </c>
      <c r="AN575" s="79" t="b">
        <v>0</v>
      </c>
      <c r="AO575" s="85" t="s">
        <v>1496</v>
      </c>
      <c r="AP575" s="79" t="s">
        <v>176</v>
      </c>
      <c r="AQ575" s="79">
        <v>0</v>
      </c>
      <c r="AR575" s="79">
        <v>0</v>
      </c>
      <c r="AS575" s="79"/>
      <c r="AT575" s="79"/>
      <c r="AU575" s="79"/>
      <c r="AV575" s="79"/>
      <c r="AW575" s="79"/>
      <c r="AX575" s="79"/>
      <c r="AY575" s="79"/>
      <c r="AZ575" s="79"/>
      <c r="BA575">
        <v>8</v>
      </c>
      <c r="BB575" s="78" t="str">
        <f>REPLACE(INDEX(GroupVertices[Group],MATCH(Edges[[#This Row],[Vertex 1]],GroupVertices[Vertex],0)),1,1,"")</f>
        <v>3</v>
      </c>
      <c r="BC575" s="78" t="str">
        <f>REPLACE(INDEX(GroupVertices[Group],MATCH(Edges[[#This Row],[Vertex 2]],GroupVertices[Vertex],0)),1,1,"")</f>
        <v>4</v>
      </c>
      <c r="BD575" s="48"/>
      <c r="BE575" s="49"/>
      <c r="BF575" s="48"/>
      <c r="BG575" s="49"/>
      <c r="BH575" s="48"/>
      <c r="BI575" s="49"/>
      <c r="BJ575" s="48"/>
      <c r="BK575" s="49"/>
      <c r="BL575" s="48"/>
    </row>
    <row r="576" spans="1:64" ht="15">
      <c r="A576" s="64" t="s">
        <v>340</v>
      </c>
      <c r="B576" s="64" t="s">
        <v>449</v>
      </c>
      <c r="C576" s="65" t="s">
        <v>4412</v>
      </c>
      <c r="D576" s="66">
        <v>3</v>
      </c>
      <c r="E576" s="67" t="s">
        <v>132</v>
      </c>
      <c r="F576" s="68">
        <v>35</v>
      </c>
      <c r="G576" s="65"/>
      <c r="H576" s="69"/>
      <c r="I576" s="70"/>
      <c r="J576" s="70"/>
      <c r="K576" s="34" t="s">
        <v>65</v>
      </c>
      <c r="L576" s="77">
        <v>576</v>
      </c>
      <c r="M576" s="77"/>
      <c r="N576" s="72"/>
      <c r="O576" s="79" t="s">
        <v>504</v>
      </c>
      <c r="P576" s="81">
        <v>43741.08288194444</v>
      </c>
      <c r="Q576" s="79" t="s">
        <v>567</v>
      </c>
      <c r="R576" s="79"/>
      <c r="S576" s="79"/>
      <c r="T576" s="79"/>
      <c r="U576" s="79"/>
      <c r="V576" s="82" t="s">
        <v>867</v>
      </c>
      <c r="W576" s="81">
        <v>43741.08288194444</v>
      </c>
      <c r="X576" s="82" t="s">
        <v>1111</v>
      </c>
      <c r="Y576" s="79"/>
      <c r="Z576" s="79"/>
      <c r="AA576" s="85" t="s">
        <v>1418</v>
      </c>
      <c r="AB576" s="85" t="s">
        <v>1593</v>
      </c>
      <c r="AC576" s="79" t="b">
        <v>0</v>
      </c>
      <c r="AD576" s="79">
        <v>0</v>
      </c>
      <c r="AE576" s="85" t="s">
        <v>1602</v>
      </c>
      <c r="AF576" s="79" t="b">
        <v>0</v>
      </c>
      <c r="AG576" s="79" t="s">
        <v>1625</v>
      </c>
      <c r="AH576" s="79"/>
      <c r="AI576" s="85" t="s">
        <v>1603</v>
      </c>
      <c r="AJ576" s="79" t="b">
        <v>0</v>
      </c>
      <c r="AK576" s="79">
        <v>0</v>
      </c>
      <c r="AL576" s="85" t="s">
        <v>1603</v>
      </c>
      <c r="AM576" s="79" t="s">
        <v>1635</v>
      </c>
      <c r="AN576" s="79" t="b">
        <v>0</v>
      </c>
      <c r="AO576" s="85" t="s">
        <v>1593</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3</v>
      </c>
      <c r="BC576" s="78" t="str">
        <f>REPLACE(INDEX(GroupVertices[Group],MATCH(Edges[[#This Row],[Vertex 2]],GroupVertices[Vertex],0)),1,1,"")</f>
        <v>4</v>
      </c>
      <c r="BD576" s="48"/>
      <c r="BE576" s="49"/>
      <c r="BF576" s="48"/>
      <c r="BG576" s="49"/>
      <c r="BH576" s="48"/>
      <c r="BI576" s="49"/>
      <c r="BJ576" s="48"/>
      <c r="BK576" s="49"/>
      <c r="BL576" s="48"/>
    </row>
    <row r="577" spans="1:64" ht="15">
      <c r="A577" s="64" t="s">
        <v>340</v>
      </c>
      <c r="B577" s="64" t="s">
        <v>449</v>
      </c>
      <c r="C577" s="65" t="s">
        <v>4413</v>
      </c>
      <c r="D577" s="66">
        <v>10</v>
      </c>
      <c r="E577" s="67" t="s">
        <v>136</v>
      </c>
      <c r="F577" s="68">
        <v>12</v>
      </c>
      <c r="G577" s="65"/>
      <c r="H577" s="69"/>
      <c r="I577" s="70"/>
      <c r="J577" s="70"/>
      <c r="K577" s="34" t="s">
        <v>65</v>
      </c>
      <c r="L577" s="77">
        <v>577</v>
      </c>
      <c r="M577" s="77"/>
      <c r="N577" s="72"/>
      <c r="O577" s="79" t="s">
        <v>503</v>
      </c>
      <c r="P577" s="81">
        <v>43741.572071759256</v>
      </c>
      <c r="Q577" s="79" t="s">
        <v>640</v>
      </c>
      <c r="R577" s="82" t="s">
        <v>692</v>
      </c>
      <c r="S577" s="79" t="s">
        <v>712</v>
      </c>
      <c r="T577" s="79"/>
      <c r="U577" s="82" t="s">
        <v>739</v>
      </c>
      <c r="V577" s="82" t="s">
        <v>739</v>
      </c>
      <c r="W577" s="81">
        <v>43741.572071759256</v>
      </c>
      <c r="X577" s="82" t="s">
        <v>1206</v>
      </c>
      <c r="Y577" s="79"/>
      <c r="Z577" s="79"/>
      <c r="AA577" s="85" t="s">
        <v>1513</v>
      </c>
      <c r="AB577" s="79"/>
      <c r="AC577" s="79" t="b">
        <v>0</v>
      </c>
      <c r="AD577" s="79">
        <v>5</v>
      </c>
      <c r="AE577" s="85" t="s">
        <v>1603</v>
      </c>
      <c r="AF577" s="79" t="b">
        <v>0</v>
      </c>
      <c r="AG577" s="79" t="s">
        <v>1625</v>
      </c>
      <c r="AH577" s="79"/>
      <c r="AI577" s="85" t="s">
        <v>1603</v>
      </c>
      <c r="AJ577" s="79" t="b">
        <v>0</v>
      </c>
      <c r="AK577" s="79">
        <v>2</v>
      </c>
      <c r="AL577" s="85" t="s">
        <v>1603</v>
      </c>
      <c r="AM577" s="79" t="s">
        <v>1645</v>
      </c>
      <c r="AN577" s="79" t="b">
        <v>0</v>
      </c>
      <c r="AO577" s="85" t="s">
        <v>1513</v>
      </c>
      <c r="AP577" s="79" t="s">
        <v>176</v>
      </c>
      <c r="AQ577" s="79">
        <v>0</v>
      </c>
      <c r="AR577" s="79">
        <v>0</v>
      </c>
      <c r="AS577" s="79"/>
      <c r="AT577" s="79"/>
      <c r="AU577" s="79"/>
      <c r="AV577" s="79"/>
      <c r="AW577" s="79"/>
      <c r="AX577" s="79"/>
      <c r="AY577" s="79"/>
      <c r="AZ577" s="79"/>
      <c r="BA577">
        <v>8</v>
      </c>
      <c r="BB577" s="78" t="str">
        <f>REPLACE(INDEX(GroupVertices[Group],MATCH(Edges[[#This Row],[Vertex 1]],GroupVertices[Vertex],0)),1,1,"")</f>
        <v>3</v>
      </c>
      <c r="BC577" s="78" t="str">
        <f>REPLACE(INDEX(GroupVertices[Group],MATCH(Edges[[#This Row],[Vertex 2]],GroupVertices[Vertex],0)),1,1,"")</f>
        <v>4</v>
      </c>
      <c r="BD577" s="48">
        <v>1</v>
      </c>
      <c r="BE577" s="49">
        <v>2.127659574468085</v>
      </c>
      <c r="BF577" s="48">
        <v>1</v>
      </c>
      <c r="BG577" s="49">
        <v>2.127659574468085</v>
      </c>
      <c r="BH577" s="48">
        <v>0</v>
      </c>
      <c r="BI577" s="49">
        <v>0</v>
      </c>
      <c r="BJ577" s="48">
        <v>45</v>
      </c>
      <c r="BK577" s="49">
        <v>95.74468085106383</v>
      </c>
      <c r="BL577" s="48">
        <v>47</v>
      </c>
    </row>
    <row r="578" spans="1:64" ht="15">
      <c r="A578" s="64" t="s">
        <v>396</v>
      </c>
      <c r="B578" s="64" t="s">
        <v>340</v>
      </c>
      <c r="C578" s="65" t="s">
        <v>4413</v>
      </c>
      <c r="D578" s="66">
        <v>10</v>
      </c>
      <c r="E578" s="67" t="s">
        <v>136</v>
      </c>
      <c r="F578" s="68">
        <v>12</v>
      </c>
      <c r="G578" s="65"/>
      <c r="H578" s="69"/>
      <c r="I578" s="70"/>
      <c r="J578" s="70"/>
      <c r="K578" s="34" t="s">
        <v>65</v>
      </c>
      <c r="L578" s="77">
        <v>578</v>
      </c>
      <c r="M578" s="77"/>
      <c r="N578" s="72"/>
      <c r="O578" s="79" t="s">
        <v>503</v>
      </c>
      <c r="P578" s="81">
        <v>43763.101539351854</v>
      </c>
      <c r="Q578" s="79" t="s">
        <v>633</v>
      </c>
      <c r="R578" s="82" t="s">
        <v>695</v>
      </c>
      <c r="S578" s="79" t="s">
        <v>703</v>
      </c>
      <c r="T578" s="79"/>
      <c r="U578" s="79"/>
      <c r="V578" s="82" t="s">
        <v>917</v>
      </c>
      <c r="W578" s="81">
        <v>43763.101539351854</v>
      </c>
      <c r="X578" s="82" t="s">
        <v>1198</v>
      </c>
      <c r="Y578" s="79"/>
      <c r="Z578" s="79"/>
      <c r="AA578" s="85" t="s">
        <v>1505</v>
      </c>
      <c r="AB578" s="85" t="s">
        <v>1508</v>
      </c>
      <c r="AC578" s="79" t="b">
        <v>0</v>
      </c>
      <c r="AD578" s="79">
        <v>0</v>
      </c>
      <c r="AE578" s="85" t="s">
        <v>1622</v>
      </c>
      <c r="AF578" s="79" t="b">
        <v>0</v>
      </c>
      <c r="AG578" s="79" t="s">
        <v>1625</v>
      </c>
      <c r="AH578" s="79"/>
      <c r="AI578" s="85" t="s">
        <v>1603</v>
      </c>
      <c r="AJ578" s="79" t="b">
        <v>0</v>
      </c>
      <c r="AK578" s="79">
        <v>0</v>
      </c>
      <c r="AL578" s="85" t="s">
        <v>1603</v>
      </c>
      <c r="AM578" s="79" t="s">
        <v>1634</v>
      </c>
      <c r="AN578" s="79" t="b">
        <v>1</v>
      </c>
      <c r="AO578" s="85" t="s">
        <v>1508</v>
      </c>
      <c r="AP578" s="79" t="s">
        <v>176</v>
      </c>
      <c r="AQ578" s="79">
        <v>0</v>
      </c>
      <c r="AR578" s="79">
        <v>0</v>
      </c>
      <c r="AS578" s="79"/>
      <c r="AT578" s="79"/>
      <c r="AU578" s="79"/>
      <c r="AV578" s="79"/>
      <c r="AW578" s="79"/>
      <c r="AX578" s="79"/>
      <c r="AY578" s="79"/>
      <c r="AZ578" s="79"/>
      <c r="BA578">
        <v>4</v>
      </c>
      <c r="BB578" s="78" t="str">
        <f>REPLACE(INDEX(GroupVertices[Group],MATCH(Edges[[#This Row],[Vertex 1]],GroupVertices[Vertex],0)),1,1,"")</f>
        <v>5</v>
      </c>
      <c r="BC578" s="78" t="str">
        <f>REPLACE(INDEX(GroupVertices[Group],MATCH(Edges[[#This Row],[Vertex 2]],GroupVertices[Vertex],0)),1,1,"")</f>
        <v>3</v>
      </c>
      <c r="BD578" s="48"/>
      <c r="BE578" s="49"/>
      <c r="BF578" s="48"/>
      <c r="BG578" s="49"/>
      <c r="BH578" s="48"/>
      <c r="BI578" s="49"/>
      <c r="BJ578" s="48"/>
      <c r="BK578" s="49"/>
      <c r="BL578" s="48"/>
    </row>
    <row r="579" spans="1:64" ht="15">
      <c r="A579" s="64" t="s">
        <v>396</v>
      </c>
      <c r="B579" s="64" t="s">
        <v>340</v>
      </c>
      <c r="C579" s="65" t="s">
        <v>4413</v>
      </c>
      <c r="D579" s="66">
        <v>10</v>
      </c>
      <c r="E579" s="67" t="s">
        <v>136</v>
      </c>
      <c r="F579" s="68">
        <v>12</v>
      </c>
      <c r="G579" s="65"/>
      <c r="H579" s="69"/>
      <c r="I579" s="70"/>
      <c r="J579" s="70"/>
      <c r="K579" s="34" t="s">
        <v>65</v>
      </c>
      <c r="L579" s="77">
        <v>579</v>
      </c>
      <c r="M579" s="77"/>
      <c r="N579" s="72"/>
      <c r="O579" s="79" t="s">
        <v>503</v>
      </c>
      <c r="P579" s="81">
        <v>43763.14271990741</v>
      </c>
      <c r="Q579" s="79" t="s">
        <v>634</v>
      </c>
      <c r="R579" s="82" t="s">
        <v>696</v>
      </c>
      <c r="S579" s="79" t="s">
        <v>703</v>
      </c>
      <c r="T579" s="79"/>
      <c r="U579" s="79"/>
      <c r="V579" s="82" t="s">
        <v>917</v>
      </c>
      <c r="W579" s="81">
        <v>43763.14271990741</v>
      </c>
      <c r="X579" s="82" t="s">
        <v>1199</v>
      </c>
      <c r="Y579" s="79"/>
      <c r="Z579" s="79"/>
      <c r="AA579" s="85" t="s">
        <v>1506</v>
      </c>
      <c r="AB579" s="85" t="s">
        <v>1505</v>
      </c>
      <c r="AC579" s="79" t="b">
        <v>0</v>
      </c>
      <c r="AD579" s="79">
        <v>0</v>
      </c>
      <c r="AE579" s="85" t="s">
        <v>1622</v>
      </c>
      <c r="AF579" s="79" t="b">
        <v>0</v>
      </c>
      <c r="AG579" s="79" t="s">
        <v>1625</v>
      </c>
      <c r="AH579" s="79"/>
      <c r="AI579" s="85" t="s">
        <v>1603</v>
      </c>
      <c r="AJ579" s="79" t="b">
        <v>0</v>
      </c>
      <c r="AK579" s="79">
        <v>0</v>
      </c>
      <c r="AL579" s="85" t="s">
        <v>1603</v>
      </c>
      <c r="AM579" s="79" t="s">
        <v>1634</v>
      </c>
      <c r="AN579" s="79" t="b">
        <v>1</v>
      </c>
      <c r="AO579" s="85" t="s">
        <v>1505</v>
      </c>
      <c r="AP579" s="79" t="s">
        <v>176</v>
      </c>
      <c r="AQ579" s="79">
        <v>0</v>
      </c>
      <c r="AR579" s="79">
        <v>0</v>
      </c>
      <c r="AS579" s="79"/>
      <c r="AT579" s="79"/>
      <c r="AU579" s="79"/>
      <c r="AV579" s="79"/>
      <c r="AW579" s="79"/>
      <c r="AX579" s="79"/>
      <c r="AY579" s="79"/>
      <c r="AZ579" s="79"/>
      <c r="BA579">
        <v>4</v>
      </c>
      <c r="BB579" s="78" t="str">
        <f>REPLACE(INDEX(GroupVertices[Group],MATCH(Edges[[#This Row],[Vertex 1]],GroupVertices[Vertex],0)),1,1,"")</f>
        <v>5</v>
      </c>
      <c r="BC579" s="78" t="str">
        <f>REPLACE(INDEX(GroupVertices[Group],MATCH(Edges[[#This Row],[Vertex 2]],GroupVertices[Vertex],0)),1,1,"")</f>
        <v>3</v>
      </c>
      <c r="BD579" s="48"/>
      <c r="BE579" s="49"/>
      <c r="BF579" s="48"/>
      <c r="BG579" s="49"/>
      <c r="BH579" s="48"/>
      <c r="BI579" s="49"/>
      <c r="BJ579" s="48"/>
      <c r="BK579" s="49"/>
      <c r="BL579" s="48"/>
    </row>
    <row r="580" spans="1:64" ht="15">
      <c r="A580" s="64" t="s">
        <v>396</v>
      </c>
      <c r="B580" s="64" t="s">
        <v>340</v>
      </c>
      <c r="C580" s="65" t="s">
        <v>4413</v>
      </c>
      <c r="D580" s="66">
        <v>10</v>
      </c>
      <c r="E580" s="67" t="s">
        <v>136</v>
      </c>
      <c r="F580" s="68">
        <v>12</v>
      </c>
      <c r="G580" s="65"/>
      <c r="H580" s="69"/>
      <c r="I580" s="70"/>
      <c r="J580" s="70"/>
      <c r="K580" s="34" t="s">
        <v>65</v>
      </c>
      <c r="L580" s="77">
        <v>580</v>
      </c>
      <c r="M580" s="77"/>
      <c r="N580" s="72"/>
      <c r="O580" s="79" t="s">
        <v>503</v>
      </c>
      <c r="P580" s="81">
        <v>43763.14519675926</v>
      </c>
      <c r="Q580" s="79" t="s">
        <v>635</v>
      </c>
      <c r="R580" s="82" t="s">
        <v>697</v>
      </c>
      <c r="S580" s="79" t="s">
        <v>703</v>
      </c>
      <c r="T580" s="79"/>
      <c r="U580" s="79"/>
      <c r="V580" s="82" t="s">
        <v>917</v>
      </c>
      <c r="W580" s="81">
        <v>43763.14519675926</v>
      </c>
      <c r="X580" s="82" t="s">
        <v>1200</v>
      </c>
      <c r="Y580" s="79"/>
      <c r="Z580" s="79"/>
      <c r="AA580" s="85" t="s">
        <v>1507</v>
      </c>
      <c r="AB580" s="85" t="s">
        <v>1506</v>
      </c>
      <c r="AC580" s="79" t="b">
        <v>0</v>
      </c>
      <c r="AD580" s="79">
        <v>0</v>
      </c>
      <c r="AE580" s="85" t="s">
        <v>1622</v>
      </c>
      <c r="AF580" s="79" t="b">
        <v>0</v>
      </c>
      <c r="AG580" s="79" t="s">
        <v>1625</v>
      </c>
      <c r="AH580" s="79"/>
      <c r="AI580" s="85" t="s">
        <v>1603</v>
      </c>
      <c r="AJ580" s="79" t="b">
        <v>0</v>
      </c>
      <c r="AK580" s="79">
        <v>0</v>
      </c>
      <c r="AL580" s="85" t="s">
        <v>1603</v>
      </c>
      <c r="AM580" s="79" t="s">
        <v>1634</v>
      </c>
      <c r="AN580" s="79" t="b">
        <v>1</v>
      </c>
      <c r="AO580" s="85" t="s">
        <v>1506</v>
      </c>
      <c r="AP580" s="79" t="s">
        <v>176</v>
      </c>
      <c r="AQ580" s="79">
        <v>0</v>
      </c>
      <c r="AR580" s="79">
        <v>0</v>
      </c>
      <c r="AS580" s="79"/>
      <c r="AT580" s="79"/>
      <c r="AU580" s="79"/>
      <c r="AV580" s="79"/>
      <c r="AW580" s="79"/>
      <c r="AX580" s="79"/>
      <c r="AY580" s="79"/>
      <c r="AZ580" s="79"/>
      <c r="BA580">
        <v>4</v>
      </c>
      <c r="BB580" s="78" t="str">
        <f>REPLACE(INDEX(GroupVertices[Group],MATCH(Edges[[#This Row],[Vertex 1]],GroupVertices[Vertex],0)),1,1,"")</f>
        <v>5</v>
      </c>
      <c r="BC580" s="78" t="str">
        <f>REPLACE(INDEX(GroupVertices[Group],MATCH(Edges[[#This Row],[Vertex 2]],GroupVertices[Vertex],0)),1,1,"")</f>
        <v>3</v>
      </c>
      <c r="BD580" s="48"/>
      <c r="BE580" s="49"/>
      <c r="BF580" s="48"/>
      <c r="BG580" s="49"/>
      <c r="BH580" s="48"/>
      <c r="BI580" s="49"/>
      <c r="BJ580" s="48"/>
      <c r="BK580" s="49"/>
      <c r="BL580" s="48"/>
    </row>
    <row r="581" spans="1:64" ht="15">
      <c r="A581" s="64" t="s">
        <v>396</v>
      </c>
      <c r="B581" s="64" t="s">
        <v>340</v>
      </c>
      <c r="C581" s="65" t="s">
        <v>4412</v>
      </c>
      <c r="D581" s="66">
        <v>3</v>
      </c>
      <c r="E581" s="67" t="s">
        <v>132</v>
      </c>
      <c r="F581" s="68">
        <v>35</v>
      </c>
      <c r="G581" s="65"/>
      <c r="H581" s="69"/>
      <c r="I581" s="70"/>
      <c r="J581" s="70"/>
      <c r="K581" s="34" t="s">
        <v>65</v>
      </c>
      <c r="L581" s="77">
        <v>581</v>
      </c>
      <c r="M581" s="77"/>
      <c r="N581" s="72"/>
      <c r="O581" s="79" t="s">
        <v>504</v>
      </c>
      <c r="P581" s="81">
        <v>43769.71560185185</v>
      </c>
      <c r="Q581" s="79" t="s">
        <v>638</v>
      </c>
      <c r="R581" s="79"/>
      <c r="S581" s="79"/>
      <c r="T581" s="79"/>
      <c r="U581" s="79"/>
      <c r="V581" s="82" t="s">
        <v>917</v>
      </c>
      <c r="W581" s="81">
        <v>43769.71560185185</v>
      </c>
      <c r="X581" s="82" t="s">
        <v>1204</v>
      </c>
      <c r="Y581" s="79"/>
      <c r="Z581" s="79"/>
      <c r="AA581" s="85" t="s">
        <v>1511</v>
      </c>
      <c r="AB581" s="85" t="s">
        <v>1598</v>
      </c>
      <c r="AC581" s="79" t="b">
        <v>0</v>
      </c>
      <c r="AD581" s="79">
        <v>1</v>
      </c>
      <c r="AE581" s="85" t="s">
        <v>1610</v>
      </c>
      <c r="AF581" s="79" t="b">
        <v>0</v>
      </c>
      <c r="AG581" s="79" t="s">
        <v>1625</v>
      </c>
      <c r="AH581" s="79"/>
      <c r="AI581" s="85" t="s">
        <v>1603</v>
      </c>
      <c r="AJ581" s="79" t="b">
        <v>0</v>
      </c>
      <c r="AK581" s="79">
        <v>0</v>
      </c>
      <c r="AL581" s="85" t="s">
        <v>1603</v>
      </c>
      <c r="AM581" s="79" t="s">
        <v>1634</v>
      </c>
      <c r="AN581" s="79" t="b">
        <v>0</v>
      </c>
      <c r="AO581" s="85" t="s">
        <v>1598</v>
      </c>
      <c r="AP581" s="79" t="s">
        <v>176</v>
      </c>
      <c r="AQ581" s="79">
        <v>0</v>
      </c>
      <c r="AR581" s="79">
        <v>0</v>
      </c>
      <c r="AS581" s="79"/>
      <c r="AT581" s="79"/>
      <c r="AU581" s="79"/>
      <c r="AV581" s="79"/>
      <c r="AW581" s="79"/>
      <c r="AX581" s="79"/>
      <c r="AY581" s="79"/>
      <c r="AZ581" s="79"/>
      <c r="BA581">
        <v>1</v>
      </c>
      <c r="BB581" s="78" t="str">
        <f>REPLACE(INDEX(GroupVertices[Group],MATCH(Edges[[#This Row],[Vertex 1]],GroupVertices[Vertex],0)),1,1,"")</f>
        <v>5</v>
      </c>
      <c r="BC581" s="78" t="str">
        <f>REPLACE(INDEX(GroupVertices[Group],MATCH(Edges[[#This Row],[Vertex 2]],GroupVertices[Vertex],0)),1,1,"")</f>
        <v>3</v>
      </c>
      <c r="BD581" s="48"/>
      <c r="BE581" s="49"/>
      <c r="BF581" s="48"/>
      <c r="BG581" s="49"/>
      <c r="BH581" s="48"/>
      <c r="BI581" s="49"/>
      <c r="BJ581" s="48"/>
      <c r="BK581" s="49"/>
      <c r="BL581" s="48"/>
    </row>
    <row r="582" spans="1:64" ht="15">
      <c r="A582" s="64" t="s">
        <v>396</v>
      </c>
      <c r="B582" s="64" t="s">
        <v>340</v>
      </c>
      <c r="C582" s="65" t="s">
        <v>4413</v>
      </c>
      <c r="D582" s="66">
        <v>10</v>
      </c>
      <c r="E582" s="67" t="s">
        <v>136</v>
      </c>
      <c r="F582" s="68">
        <v>12</v>
      </c>
      <c r="G582" s="65"/>
      <c r="H582" s="69"/>
      <c r="I582" s="70"/>
      <c r="J582" s="70"/>
      <c r="K582" s="34" t="s">
        <v>65</v>
      </c>
      <c r="L582" s="77">
        <v>582</v>
      </c>
      <c r="M582" s="77"/>
      <c r="N582" s="72"/>
      <c r="O582" s="79" t="s">
        <v>503</v>
      </c>
      <c r="P582" s="81">
        <v>43769.74207175926</v>
      </c>
      <c r="Q582" s="79" t="s">
        <v>644</v>
      </c>
      <c r="R582" s="82" t="s">
        <v>700</v>
      </c>
      <c r="S582" s="79" t="s">
        <v>703</v>
      </c>
      <c r="T582" s="79"/>
      <c r="U582" s="79"/>
      <c r="V582" s="82" t="s">
        <v>917</v>
      </c>
      <c r="W582" s="81">
        <v>43769.74207175926</v>
      </c>
      <c r="X582" s="82" t="s">
        <v>1211</v>
      </c>
      <c r="Y582" s="79"/>
      <c r="Z582" s="79"/>
      <c r="AA582" s="85" t="s">
        <v>1518</v>
      </c>
      <c r="AB582" s="79"/>
      <c r="AC582" s="79" t="b">
        <v>0</v>
      </c>
      <c r="AD582" s="79">
        <v>0</v>
      </c>
      <c r="AE582" s="85" t="s">
        <v>1603</v>
      </c>
      <c r="AF582" s="79" t="b">
        <v>1</v>
      </c>
      <c r="AG582" s="79" t="s">
        <v>1625</v>
      </c>
      <c r="AH582" s="79"/>
      <c r="AI582" s="85" t="s">
        <v>1598</v>
      </c>
      <c r="AJ582" s="79" t="b">
        <v>0</v>
      </c>
      <c r="AK582" s="79">
        <v>0</v>
      </c>
      <c r="AL582" s="85" t="s">
        <v>1603</v>
      </c>
      <c r="AM582" s="79" t="s">
        <v>1634</v>
      </c>
      <c r="AN582" s="79" t="b">
        <v>0</v>
      </c>
      <c r="AO582" s="85" t="s">
        <v>1518</v>
      </c>
      <c r="AP582" s="79" t="s">
        <v>176</v>
      </c>
      <c r="AQ582" s="79">
        <v>0</v>
      </c>
      <c r="AR582" s="79">
        <v>0</v>
      </c>
      <c r="AS582" s="79"/>
      <c r="AT582" s="79"/>
      <c r="AU582" s="79"/>
      <c r="AV582" s="79"/>
      <c r="AW582" s="79"/>
      <c r="AX582" s="79"/>
      <c r="AY582" s="79"/>
      <c r="AZ582" s="79"/>
      <c r="BA582">
        <v>4</v>
      </c>
      <c r="BB582" s="78" t="str">
        <f>REPLACE(INDEX(GroupVertices[Group],MATCH(Edges[[#This Row],[Vertex 1]],GroupVertices[Vertex],0)),1,1,"")</f>
        <v>5</v>
      </c>
      <c r="BC582" s="78" t="str">
        <f>REPLACE(INDEX(GroupVertices[Group],MATCH(Edges[[#This Row],[Vertex 2]],GroupVertices[Vertex],0)),1,1,"")</f>
        <v>3</v>
      </c>
      <c r="BD582" s="48"/>
      <c r="BE582" s="49"/>
      <c r="BF582" s="48"/>
      <c r="BG582" s="49"/>
      <c r="BH582" s="48"/>
      <c r="BI582" s="49"/>
      <c r="BJ582" s="48"/>
      <c r="BK582" s="49"/>
      <c r="BL582" s="48"/>
    </row>
    <row r="583" spans="1:64" ht="15">
      <c r="A583" s="64" t="s">
        <v>396</v>
      </c>
      <c r="B583" s="64" t="s">
        <v>449</v>
      </c>
      <c r="C583" s="65" t="s">
        <v>4413</v>
      </c>
      <c r="D583" s="66">
        <v>10</v>
      </c>
      <c r="E583" s="67" t="s">
        <v>136</v>
      </c>
      <c r="F583" s="68">
        <v>12</v>
      </c>
      <c r="G583" s="65"/>
      <c r="H583" s="69"/>
      <c r="I583" s="70"/>
      <c r="J583" s="70"/>
      <c r="K583" s="34" t="s">
        <v>65</v>
      </c>
      <c r="L583" s="77">
        <v>583</v>
      </c>
      <c r="M583" s="77"/>
      <c r="N583" s="72"/>
      <c r="O583" s="79" t="s">
        <v>503</v>
      </c>
      <c r="P583" s="81">
        <v>43763.05300925926</v>
      </c>
      <c r="Q583" s="79" t="s">
        <v>636</v>
      </c>
      <c r="R583" s="82" t="s">
        <v>698</v>
      </c>
      <c r="S583" s="79" t="s">
        <v>703</v>
      </c>
      <c r="T583" s="79"/>
      <c r="U583" s="79"/>
      <c r="V583" s="82" t="s">
        <v>917</v>
      </c>
      <c r="W583" s="81">
        <v>43763.05300925926</v>
      </c>
      <c r="X583" s="82" t="s">
        <v>1201</v>
      </c>
      <c r="Y583" s="79"/>
      <c r="Z583" s="79"/>
      <c r="AA583" s="85" t="s">
        <v>1508</v>
      </c>
      <c r="AB583" s="85" t="s">
        <v>1597</v>
      </c>
      <c r="AC583" s="79" t="b">
        <v>0</v>
      </c>
      <c r="AD583" s="79">
        <v>0</v>
      </c>
      <c r="AE583" s="85" t="s">
        <v>1623</v>
      </c>
      <c r="AF583" s="79" t="b">
        <v>0</v>
      </c>
      <c r="AG583" s="79" t="s">
        <v>1625</v>
      </c>
      <c r="AH583" s="79"/>
      <c r="AI583" s="85" t="s">
        <v>1603</v>
      </c>
      <c r="AJ583" s="79" t="b">
        <v>0</v>
      </c>
      <c r="AK583" s="79">
        <v>0</v>
      </c>
      <c r="AL583" s="85" t="s">
        <v>1603</v>
      </c>
      <c r="AM583" s="79" t="s">
        <v>1634</v>
      </c>
      <c r="AN583" s="79" t="b">
        <v>1</v>
      </c>
      <c r="AO583" s="85" t="s">
        <v>1597</v>
      </c>
      <c r="AP583" s="79" t="s">
        <v>176</v>
      </c>
      <c r="AQ583" s="79">
        <v>0</v>
      </c>
      <c r="AR583" s="79">
        <v>0</v>
      </c>
      <c r="AS583" s="79"/>
      <c r="AT583" s="79"/>
      <c r="AU583" s="79"/>
      <c r="AV583" s="79"/>
      <c r="AW583" s="79"/>
      <c r="AX583" s="79"/>
      <c r="AY583" s="79"/>
      <c r="AZ583" s="79"/>
      <c r="BA583">
        <v>6</v>
      </c>
      <c r="BB583" s="78" t="str">
        <f>REPLACE(INDEX(GroupVertices[Group],MATCH(Edges[[#This Row],[Vertex 1]],GroupVertices[Vertex],0)),1,1,"")</f>
        <v>5</v>
      </c>
      <c r="BC583" s="78" t="str">
        <f>REPLACE(INDEX(GroupVertices[Group],MATCH(Edges[[#This Row],[Vertex 2]],GroupVertices[Vertex],0)),1,1,"")</f>
        <v>4</v>
      </c>
      <c r="BD583" s="48">
        <v>0</v>
      </c>
      <c r="BE583" s="49">
        <v>0</v>
      </c>
      <c r="BF583" s="48">
        <v>0</v>
      </c>
      <c r="BG583" s="49">
        <v>0</v>
      </c>
      <c r="BH583" s="48">
        <v>0</v>
      </c>
      <c r="BI583" s="49">
        <v>0</v>
      </c>
      <c r="BJ583" s="48">
        <v>12</v>
      </c>
      <c r="BK583" s="49">
        <v>100</v>
      </c>
      <c r="BL583" s="48">
        <v>12</v>
      </c>
    </row>
    <row r="584" spans="1:64" ht="15">
      <c r="A584" s="64" t="s">
        <v>396</v>
      </c>
      <c r="B584" s="64" t="s">
        <v>449</v>
      </c>
      <c r="C584" s="65" t="s">
        <v>4413</v>
      </c>
      <c r="D584" s="66">
        <v>10</v>
      </c>
      <c r="E584" s="67" t="s">
        <v>136</v>
      </c>
      <c r="F584" s="68">
        <v>12</v>
      </c>
      <c r="G584" s="65"/>
      <c r="H584" s="69"/>
      <c r="I584" s="70"/>
      <c r="J584" s="70"/>
      <c r="K584" s="34" t="s">
        <v>65</v>
      </c>
      <c r="L584" s="77">
        <v>584</v>
      </c>
      <c r="M584" s="77"/>
      <c r="N584" s="72"/>
      <c r="O584" s="79" t="s">
        <v>503</v>
      </c>
      <c r="P584" s="81">
        <v>43763.101539351854</v>
      </c>
      <c r="Q584" s="79" t="s">
        <v>633</v>
      </c>
      <c r="R584" s="82" t="s">
        <v>695</v>
      </c>
      <c r="S584" s="79" t="s">
        <v>703</v>
      </c>
      <c r="T584" s="79"/>
      <c r="U584" s="79"/>
      <c r="V584" s="82" t="s">
        <v>917</v>
      </c>
      <c r="W584" s="81">
        <v>43763.101539351854</v>
      </c>
      <c r="X584" s="82" t="s">
        <v>1198</v>
      </c>
      <c r="Y584" s="79"/>
      <c r="Z584" s="79"/>
      <c r="AA584" s="85" t="s">
        <v>1505</v>
      </c>
      <c r="AB584" s="85" t="s">
        <v>1508</v>
      </c>
      <c r="AC584" s="79" t="b">
        <v>0</v>
      </c>
      <c r="AD584" s="79">
        <v>0</v>
      </c>
      <c r="AE584" s="85" t="s">
        <v>1622</v>
      </c>
      <c r="AF584" s="79" t="b">
        <v>0</v>
      </c>
      <c r="AG584" s="79" t="s">
        <v>1625</v>
      </c>
      <c r="AH584" s="79"/>
      <c r="AI584" s="85" t="s">
        <v>1603</v>
      </c>
      <c r="AJ584" s="79" t="b">
        <v>0</v>
      </c>
      <c r="AK584" s="79">
        <v>0</v>
      </c>
      <c r="AL584" s="85" t="s">
        <v>1603</v>
      </c>
      <c r="AM584" s="79" t="s">
        <v>1634</v>
      </c>
      <c r="AN584" s="79" t="b">
        <v>1</v>
      </c>
      <c r="AO584" s="85" t="s">
        <v>1508</v>
      </c>
      <c r="AP584" s="79" t="s">
        <v>176</v>
      </c>
      <c r="AQ584" s="79">
        <v>0</v>
      </c>
      <c r="AR584" s="79">
        <v>0</v>
      </c>
      <c r="AS584" s="79"/>
      <c r="AT584" s="79"/>
      <c r="AU584" s="79"/>
      <c r="AV584" s="79"/>
      <c r="AW584" s="79"/>
      <c r="AX584" s="79"/>
      <c r="AY584" s="79"/>
      <c r="AZ584" s="79"/>
      <c r="BA584">
        <v>6</v>
      </c>
      <c r="BB584" s="78" t="str">
        <f>REPLACE(INDEX(GroupVertices[Group],MATCH(Edges[[#This Row],[Vertex 1]],GroupVertices[Vertex],0)),1,1,"")</f>
        <v>5</v>
      </c>
      <c r="BC584" s="78" t="str">
        <f>REPLACE(INDEX(GroupVertices[Group],MATCH(Edges[[#This Row],[Vertex 2]],GroupVertices[Vertex],0)),1,1,"")</f>
        <v>4</v>
      </c>
      <c r="BD584" s="48">
        <v>0</v>
      </c>
      <c r="BE584" s="49">
        <v>0</v>
      </c>
      <c r="BF584" s="48">
        <v>0</v>
      </c>
      <c r="BG584" s="49">
        <v>0</v>
      </c>
      <c r="BH584" s="48">
        <v>0</v>
      </c>
      <c r="BI584" s="49">
        <v>0</v>
      </c>
      <c r="BJ584" s="48">
        <v>10</v>
      </c>
      <c r="BK584" s="49">
        <v>100</v>
      </c>
      <c r="BL584" s="48">
        <v>10</v>
      </c>
    </row>
    <row r="585" spans="1:64" ht="15">
      <c r="A585" s="64" t="s">
        <v>396</v>
      </c>
      <c r="B585" s="64" t="s">
        <v>449</v>
      </c>
      <c r="C585" s="65" t="s">
        <v>4413</v>
      </c>
      <c r="D585" s="66">
        <v>10</v>
      </c>
      <c r="E585" s="67" t="s">
        <v>136</v>
      </c>
      <c r="F585" s="68">
        <v>12</v>
      </c>
      <c r="G585" s="65"/>
      <c r="H585" s="69"/>
      <c r="I585" s="70"/>
      <c r="J585" s="70"/>
      <c r="K585" s="34" t="s">
        <v>65</v>
      </c>
      <c r="L585" s="77">
        <v>585</v>
      </c>
      <c r="M585" s="77"/>
      <c r="N585" s="72"/>
      <c r="O585" s="79" t="s">
        <v>503</v>
      </c>
      <c r="P585" s="81">
        <v>43763.14271990741</v>
      </c>
      <c r="Q585" s="79" t="s">
        <v>634</v>
      </c>
      <c r="R585" s="82" t="s">
        <v>696</v>
      </c>
      <c r="S585" s="79" t="s">
        <v>703</v>
      </c>
      <c r="T585" s="79"/>
      <c r="U585" s="79"/>
      <c r="V585" s="82" t="s">
        <v>917</v>
      </c>
      <c r="W585" s="81">
        <v>43763.14271990741</v>
      </c>
      <c r="X585" s="82" t="s">
        <v>1199</v>
      </c>
      <c r="Y585" s="79"/>
      <c r="Z585" s="79"/>
      <c r="AA585" s="85" t="s">
        <v>1506</v>
      </c>
      <c r="AB585" s="85" t="s">
        <v>1505</v>
      </c>
      <c r="AC585" s="79" t="b">
        <v>0</v>
      </c>
      <c r="AD585" s="79">
        <v>0</v>
      </c>
      <c r="AE585" s="85" t="s">
        <v>1622</v>
      </c>
      <c r="AF585" s="79" t="b">
        <v>0</v>
      </c>
      <c r="AG585" s="79" t="s">
        <v>1625</v>
      </c>
      <c r="AH585" s="79"/>
      <c r="AI585" s="85" t="s">
        <v>1603</v>
      </c>
      <c r="AJ585" s="79" t="b">
        <v>0</v>
      </c>
      <c r="AK585" s="79">
        <v>0</v>
      </c>
      <c r="AL585" s="85" t="s">
        <v>1603</v>
      </c>
      <c r="AM585" s="79" t="s">
        <v>1634</v>
      </c>
      <c r="AN585" s="79" t="b">
        <v>1</v>
      </c>
      <c r="AO585" s="85" t="s">
        <v>1505</v>
      </c>
      <c r="AP585" s="79" t="s">
        <v>176</v>
      </c>
      <c r="AQ585" s="79">
        <v>0</v>
      </c>
      <c r="AR585" s="79">
        <v>0</v>
      </c>
      <c r="AS585" s="79"/>
      <c r="AT585" s="79"/>
      <c r="AU585" s="79"/>
      <c r="AV585" s="79"/>
      <c r="AW585" s="79"/>
      <c r="AX585" s="79"/>
      <c r="AY585" s="79"/>
      <c r="AZ585" s="79"/>
      <c r="BA585">
        <v>6</v>
      </c>
      <c r="BB585" s="78" t="str">
        <f>REPLACE(INDEX(GroupVertices[Group],MATCH(Edges[[#This Row],[Vertex 1]],GroupVertices[Vertex],0)),1,1,"")</f>
        <v>5</v>
      </c>
      <c r="BC585" s="78" t="str">
        <f>REPLACE(INDEX(GroupVertices[Group],MATCH(Edges[[#This Row],[Vertex 2]],GroupVertices[Vertex],0)),1,1,"")</f>
        <v>4</v>
      </c>
      <c r="BD585" s="48">
        <v>0</v>
      </c>
      <c r="BE585" s="49">
        <v>0</v>
      </c>
      <c r="BF585" s="48">
        <v>0</v>
      </c>
      <c r="BG585" s="49">
        <v>0</v>
      </c>
      <c r="BH585" s="48">
        <v>0</v>
      </c>
      <c r="BI585" s="49">
        <v>0</v>
      </c>
      <c r="BJ585" s="48">
        <v>9</v>
      </c>
      <c r="BK585" s="49">
        <v>100</v>
      </c>
      <c r="BL585" s="48">
        <v>9</v>
      </c>
    </row>
    <row r="586" spans="1:64" ht="15">
      <c r="A586" s="64" t="s">
        <v>396</v>
      </c>
      <c r="B586" s="64" t="s">
        <v>449</v>
      </c>
      <c r="C586" s="65" t="s">
        <v>4413</v>
      </c>
      <c r="D586" s="66">
        <v>10</v>
      </c>
      <c r="E586" s="67" t="s">
        <v>136</v>
      </c>
      <c r="F586" s="68">
        <v>12</v>
      </c>
      <c r="G586" s="65"/>
      <c r="H586" s="69"/>
      <c r="I586" s="70"/>
      <c r="J586" s="70"/>
      <c r="K586" s="34" t="s">
        <v>65</v>
      </c>
      <c r="L586" s="77">
        <v>586</v>
      </c>
      <c r="M586" s="77"/>
      <c r="N586" s="72"/>
      <c r="O586" s="79" t="s">
        <v>503</v>
      </c>
      <c r="P586" s="81">
        <v>43763.14519675926</v>
      </c>
      <c r="Q586" s="79" t="s">
        <v>635</v>
      </c>
      <c r="R586" s="82" t="s">
        <v>697</v>
      </c>
      <c r="S586" s="79" t="s">
        <v>703</v>
      </c>
      <c r="T586" s="79"/>
      <c r="U586" s="79"/>
      <c r="V586" s="82" t="s">
        <v>917</v>
      </c>
      <c r="W586" s="81">
        <v>43763.14519675926</v>
      </c>
      <c r="X586" s="82" t="s">
        <v>1200</v>
      </c>
      <c r="Y586" s="79"/>
      <c r="Z586" s="79"/>
      <c r="AA586" s="85" t="s">
        <v>1507</v>
      </c>
      <c r="AB586" s="85" t="s">
        <v>1506</v>
      </c>
      <c r="AC586" s="79" t="b">
        <v>0</v>
      </c>
      <c r="AD586" s="79">
        <v>0</v>
      </c>
      <c r="AE586" s="85" t="s">
        <v>1622</v>
      </c>
      <c r="AF586" s="79" t="b">
        <v>0</v>
      </c>
      <c r="AG586" s="79" t="s">
        <v>1625</v>
      </c>
      <c r="AH586" s="79"/>
      <c r="AI586" s="85" t="s">
        <v>1603</v>
      </c>
      <c r="AJ586" s="79" t="b">
        <v>0</v>
      </c>
      <c r="AK586" s="79">
        <v>0</v>
      </c>
      <c r="AL586" s="85" t="s">
        <v>1603</v>
      </c>
      <c r="AM586" s="79" t="s">
        <v>1634</v>
      </c>
      <c r="AN586" s="79" t="b">
        <v>1</v>
      </c>
      <c r="AO586" s="85" t="s">
        <v>1506</v>
      </c>
      <c r="AP586" s="79" t="s">
        <v>176</v>
      </c>
      <c r="AQ586" s="79">
        <v>0</v>
      </c>
      <c r="AR586" s="79">
        <v>0</v>
      </c>
      <c r="AS586" s="79"/>
      <c r="AT586" s="79"/>
      <c r="AU586" s="79"/>
      <c r="AV586" s="79"/>
      <c r="AW586" s="79"/>
      <c r="AX586" s="79"/>
      <c r="AY586" s="79"/>
      <c r="AZ586" s="79"/>
      <c r="BA586">
        <v>6</v>
      </c>
      <c r="BB586" s="78" t="str">
        <f>REPLACE(INDEX(GroupVertices[Group],MATCH(Edges[[#This Row],[Vertex 1]],GroupVertices[Vertex],0)),1,1,"")</f>
        <v>5</v>
      </c>
      <c r="BC586" s="78" t="str">
        <f>REPLACE(INDEX(GroupVertices[Group],MATCH(Edges[[#This Row],[Vertex 2]],GroupVertices[Vertex],0)),1,1,"")</f>
        <v>4</v>
      </c>
      <c r="BD586" s="48">
        <v>0</v>
      </c>
      <c r="BE586" s="49">
        <v>0</v>
      </c>
      <c r="BF586" s="48">
        <v>0</v>
      </c>
      <c r="BG586" s="49">
        <v>0</v>
      </c>
      <c r="BH586" s="48">
        <v>0</v>
      </c>
      <c r="BI586" s="49">
        <v>0</v>
      </c>
      <c r="BJ586" s="48">
        <v>9</v>
      </c>
      <c r="BK586" s="49">
        <v>100</v>
      </c>
      <c r="BL586" s="48">
        <v>9</v>
      </c>
    </row>
    <row r="587" spans="1:64" ht="15">
      <c r="A587" s="64" t="s">
        <v>396</v>
      </c>
      <c r="B587" s="64" t="s">
        <v>449</v>
      </c>
      <c r="C587" s="65" t="s">
        <v>4413</v>
      </c>
      <c r="D587" s="66">
        <v>10</v>
      </c>
      <c r="E587" s="67" t="s">
        <v>136</v>
      </c>
      <c r="F587" s="68">
        <v>12</v>
      </c>
      <c r="G587" s="65"/>
      <c r="H587" s="69"/>
      <c r="I587" s="70"/>
      <c r="J587" s="70"/>
      <c r="K587" s="34" t="s">
        <v>65</v>
      </c>
      <c r="L587" s="77">
        <v>587</v>
      </c>
      <c r="M587" s="77"/>
      <c r="N587" s="72"/>
      <c r="O587" s="79" t="s">
        <v>503</v>
      </c>
      <c r="P587" s="81">
        <v>43769.71560185185</v>
      </c>
      <c r="Q587" s="79" t="s">
        <v>638</v>
      </c>
      <c r="R587" s="79"/>
      <c r="S587" s="79"/>
      <c r="T587" s="79"/>
      <c r="U587" s="79"/>
      <c r="V587" s="82" t="s">
        <v>917</v>
      </c>
      <c r="W587" s="81">
        <v>43769.71560185185</v>
      </c>
      <c r="X587" s="82" t="s">
        <v>1204</v>
      </c>
      <c r="Y587" s="79"/>
      <c r="Z587" s="79"/>
      <c r="AA587" s="85" t="s">
        <v>1511</v>
      </c>
      <c r="AB587" s="85" t="s">
        <v>1598</v>
      </c>
      <c r="AC587" s="79" t="b">
        <v>0</v>
      </c>
      <c r="AD587" s="79">
        <v>1</v>
      </c>
      <c r="AE587" s="85" t="s">
        <v>1610</v>
      </c>
      <c r="AF587" s="79" t="b">
        <v>0</v>
      </c>
      <c r="AG587" s="79" t="s">
        <v>1625</v>
      </c>
      <c r="AH587" s="79"/>
      <c r="AI587" s="85" t="s">
        <v>1603</v>
      </c>
      <c r="AJ587" s="79" t="b">
        <v>0</v>
      </c>
      <c r="AK587" s="79">
        <v>0</v>
      </c>
      <c r="AL587" s="85" t="s">
        <v>1603</v>
      </c>
      <c r="AM587" s="79" t="s">
        <v>1634</v>
      </c>
      <c r="AN587" s="79" t="b">
        <v>0</v>
      </c>
      <c r="AO587" s="85" t="s">
        <v>1598</v>
      </c>
      <c r="AP587" s="79" t="s">
        <v>176</v>
      </c>
      <c r="AQ587" s="79">
        <v>0</v>
      </c>
      <c r="AR587" s="79">
        <v>0</v>
      </c>
      <c r="AS587" s="79"/>
      <c r="AT587" s="79"/>
      <c r="AU587" s="79"/>
      <c r="AV587" s="79"/>
      <c r="AW587" s="79"/>
      <c r="AX587" s="79"/>
      <c r="AY587" s="79"/>
      <c r="AZ587" s="79"/>
      <c r="BA587">
        <v>6</v>
      </c>
      <c r="BB587" s="78" t="str">
        <f>REPLACE(INDEX(GroupVertices[Group],MATCH(Edges[[#This Row],[Vertex 1]],GroupVertices[Vertex],0)),1,1,"")</f>
        <v>5</v>
      </c>
      <c r="BC587" s="78" t="str">
        <f>REPLACE(INDEX(GroupVertices[Group],MATCH(Edges[[#This Row],[Vertex 2]],GroupVertices[Vertex],0)),1,1,"")</f>
        <v>4</v>
      </c>
      <c r="BD587" s="48">
        <v>1</v>
      </c>
      <c r="BE587" s="49">
        <v>1.8867924528301887</v>
      </c>
      <c r="BF587" s="48">
        <v>1</v>
      </c>
      <c r="BG587" s="49">
        <v>1.8867924528301887</v>
      </c>
      <c r="BH587" s="48">
        <v>0</v>
      </c>
      <c r="BI587" s="49">
        <v>0</v>
      </c>
      <c r="BJ587" s="48">
        <v>51</v>
      </c>
      <c r="BK587" s="49">
        <v>96.22641509433963</v>
      </c>
      <c r="BL587" s="48">
        <v>53</v>
      </c>
    </row>
    <row r="588" spans="1:64" ht="15">
      <c r="A588" s="64" t="s">
        <v>396</v>
      </c>
      <c r="B588" s="64" t="s">
        <v>449</v>
      </c>
      <c r="C588" s="65" t="s">
        <v>4413</v>
      </c>
      <c r="D588" s="66">
        <v>10</v>
      </c>
      <c r="E588" s="67" t="s">
        <v>136</v>
      </c>
      <c r="F588" s="68">
        <v>12</v>
      </c>
      <c r="G588" s="65"/>
      <c r="H588" s="69"/>
      <c r="I588" s="70"/>
      <c r="J588" s="70"/>
      <c r="K588" s="34" t="s">
        <v>65</v>
      </c>
      <c r="L588" s="77">
        <v>588</v>
      </c>
      <c r="M588" s="77"/>
      <c r="N588" s="72"/>
      <c r="O588" s="79" t="s">
        <v>503</v>
      </c>
      <c r="P588" s="81">
        <v>43769.74207175926</v>
      </c>
      <c r="Q588" s="79" t="s">
        <v>644</v>
      </c>
      <c r="R588" s="82" t="s">
        <v>700</v>
      </c>
      <c r="S588" s="79" t="s">
        <v>703</v>
      </c>
      <c r="T588" s="79"/>
      <c r="U588" s="79"/>
      <c r="V588" s="82" t="s">
        <v>917</v>
      </c>
      <c r="W588" s="81">
        <v>43769.74207175926</v>
      </c>
      <c r="X588" s="82" t="s">
        <v>1211</v>
      </c>
      <c r="Y588" s="79"/>
      <c r="Z588" s="79"/>
      <c r="AA588" s="85" t="s">
        <v>1518</v>
      </c>
      <c r="AB588" s="79"/>
      <c r="AC588" s="79" t="b">
        <v>0</v>
      </c>
      <c r="AD588" s="79">
        <v>0</v>
      </c>
      <c r="AE588" s="85" t="s">
        <v>1603</v>
      </c>
      <c r="AF588" s="79" t="b">
        <v>1</v>
      </c>
      <c r="AG588" s="79" t="s">
        <v>1625</v>
      </c>
      <c r="AH588" s="79"/>
      <c r="AI588" s="85" t="s">
        <v>1598</v>
      </c>
      <c r="AJ588" s="79" t="b">
        <v>0</v>
      </c>
      <c r="AK588" s="79">
        <v>0</v>
      </c>
      <c r="AL588" s="85" t="s">
        <v>1603</v>
      </c>
      <c r="AM588" s="79" t="s">
        <v>1634</v>
      </c>
      <c r="AN588" s="79" t="b">
        <v>0</v>
      </c>
      <c r="AO588" s="85" t="s">
        <v>1518</v>
      </c>
      <c r="AP588" s="79" t="s">
        <v>176</v>
      </c>
      <c r="AQ588" s="79">
        <v>0</v>
      </c>
      <c r="AR588" s="79">
        <v>0</v>
      </c>
      <c r="AS588" s="79"/>
      <c r="AT588" s="79"/>
      <c r="AU588" s="79"/>
      <c r="AV588" s="79"/>
      <c r="AW588" s="79"/>
      <c r="AX588" s="79"/>
      <c r="AY588" s="79"/>
      <c r="AZ588" s="79"/>
      <c r="BA588">
        <v>6</v>
      </c>
      <c r="BB588" s="78" t="str">
        <f>REPLACE(INDEX(GroupVertices[Group],MATCH(Edges[[#This Row],[Vertex 1]],GroupVertices[Vertex],0)),1,1,"")</f>
        <v>5</v>
      </c>
      <c r="BC588" s="78" t="str">
        <f>REPLACE(INDEX(GroupVertices[Group],MATCH(Edges[[#This Row],[Vertex 2]],GroupVertices[Vertex],0)),1,1,"")</f>
        <v>4</v>
      </c>
      <c r="BD588" s="48">
        <v>4</v>
      </c>
      <c r="BE588" s="49">
        <v>10.256410256410257</v>
      </c>
      <c r="BF588" s="48">
        <v>1</v>
      </c>
      <c r="BG588" s="49">
        <v>2.5641025641025643</v>
      </c>
      <c r="BH588" s="48">
        <v>0</v>
      </c>
      <c r="BI588" s="49">
        <v>0</v>
      </c>
      <c r="BJ588" s="48">
        <v>34</v>
      </c>
      <c r="BK588" s="49">
        <v>87.17948717948718</v>
      </c>
      <c r="BL588" s="48">
        <v>39</v>
      </c>
    </row>
    <row r="589" spans="1:64" ht="15">
      <c r="A589" s="64" t="s">
        <v>397</v>
      </c>
      <c r="B589" s="64" t="s">
        <v>449</v>
      </c>
      <c r="C589" s="65" t="s">
        <v>4412</v>
      </c>
      <c r="D589" s="66">
        <v>3</v>
      </c>
      <c r="E589" s="67" t="s">
        <v>132</v>
      </c>
      <c r="F589" s="68">
        <v>35</v>
      </c>
      <c r="G589" s="65"/>
      <c r="H589" s="69"/>
      <c r="I589" s="70"/>
      <c r="J589" s="70"/>
      <c r="K589" s="34" t="s">
        <v>65</v>
      </c>
      <c r="L589" s="77">
        <v>589</v>
      </c>
      <c r="M589" s="77"/>
      <c r="N589" s="72"/>
      <c r="O589" s="79" t="s">
        <v>503</v>
      </c>
      <c r="P589" s="81">
        <v>42725.79174768519</v>
      </c>
      <c r="Q589" s="79" t="s">
        <v>645</v>
      </c>
      <c r="R589" s="79"/>
      <c r="S589" s="79"/>
      <c r="T589" s="79"/>
      <c r="U589" s="82" t="s">
        <v>740</v>
      </c>
      <c r="V589" s="82" t="s">
        <v>740</v>
      </c>
      <c r="W589" s="81">
        <v>42725.79174768519</v>
      </c>
      <c r="X589" s="82" t="s">
        <v>1212</v>
      </c>
      <c r="Y589" s="79"/>
      <c r="Z589" s="79"/>
      <c r="AA589" s="85" t="s">
        <v>1519</v>
      </c>
      <c r="AB589" s="79"/>
      <c r="AC589" s="79" t="b">
        <v>0</v>
      </c>
      <c r="AD589" s="79">
        <v>316</v>
      </c>
      <c r="AE589" s="85" t="s">
        <v>1603</v>
      </c>
      <c r="AF589" s="79" t="b">
        <v>0</v>
      </c>
      <c r="AG589" s="79" t="s">
        <v>1625</v>
      </c>
      <c r="AH589" s="79"/>
      <c r="AI589" s="85" t="s">
        <v>1603</v>
      </c>
      <c r="AJ589" s="79" t="b">
        <v>0</v>
      </c>
      <c r="AK589" s="79">
        <v>128</v>
      </c>
      <c r="AL589" s="85" t="s">
        <v>1603</v>
      </c>
      <c r="AM589" s="79" t="s">
        <v>1646</v>
      </c>
      <c r="AN589" s="79" t="b">
        <v>0</v>
      </c>
      <c r="AO589" s="85" t="s">
        <v>1519</v>
      </c>
      <c r="AP589" s="79" t="s">
        <v>1649</v>
      </c>
      <c r="AQ589" s="79">
        <v>0</v>
      </c>
      <c r="AR589" s="79">
        <v>0</v>
      </c>
      <c r="AS589" s="79"/>
      <c r="AT589" s="79"/>
      <c r="AU589" s="79"/>
      <c r="AV589" s="79"/>
      <c r="AW589" s="79"/>
      <c r="AX589" s="79"/>
      <c r="AY589" s="79"/>
      <c r="AZ589" s="79"/>
      <c r="BA589">
        <v>1</v>
      </c>
      <c r="BB589" s="78" t="str">
        <f>REPLACE(INDEX(GroupVertices[Group],MATCH(Edges[[#This Row],[Vertex 1]],GroupVertices[Vertex],0)),1,1,"")</f>
        <v>4</v>
      </c>
      <c r="BC589" s="78" t="str">
        <f>REPLACE(INDEX(GroupVertices[Group],MATCH(Edges[[#This Row],[Vertex 2]],GroupVertices[Vertex],0)),1,1,"")</f>
        <v>4</v>
      </c>
      <c r="BD589" s="48">
        <v>0</v>
      </c>
      <c r="BE589" s="49">
        <v>0</v>
      </c>
      <c r="BF589" s="48">
        <v>0</v>
      </c>
      <c r="BG589" s="49">
        <v>0</v>
      </c>
      <c r="BH589" s="48">
        <v>0</v>
      </c>
      <c r="BI589" s="49">
        <v>0</v>
      </c>
      <c r="BJ589" s="48">
        <v>7</v>
      </c>
      <c r="BK589" s="49">
        <v>100</v>
      </c>
      <c r="BL589" s="48">
        <v>7</v>
      </c>
    </row>
    <row r="590" spans="1:64" ht="15">
      <c r="A590" s="64" t="s">
        <v>398</v>
      </c>
      <c r="B590" s="64" t="s">
        <v>397</v>
      </c>
      <c r="C590" s="65" t="s">
        <v>4412</v>
      </c>
      <c r="D590" s="66">
        <v>3</v>
      </c>
      <c r="E590" s="67" t="s">
        <v>132</v>
      </c>
      <c r="F590" s="68">
        <v>35</v>
      </c>
      <c r="G590" s="65"/>
      <c r="H590" s="69"/>
      <c r="I590" s="70"/>
      <c r="J590" s="70"/>
      <c r="K590" s="34" t="s">
        <v>65</v>
      </c>
      <c r="L590" s="77">
        <v>590</v>
      </c>
      <c r="M590" s="77"/>
      <c r="N590" s="72"/>
      <c r="O590" s="79" t="s">
        <v>503</v>
      </c>
      <c r="P590" s="81">
        <v>43770.01055555556</v>
      </c>
      <c r="Q590" s="79" t="s">
        <v>646</v>
      </c>
      <c r="R590" s="79"/>
      <c r="S590" s="79"/>
      <c r="T590" s="79"/>
      <c r="U590" s="82" t="s">
        <v>740</v>
      </c>
      <c r="V590" s="82" t="s">
        <v>740</v>
      </c>
      <c r="W590" s="81">
        <v>43770.01055555556</v>
      </c>
      <c r="X590" s="82" t="s">
        <v>1213</v>
      </c>
      <c r="Y590" s="79"/>
      <c r="Z590" s="79"/>
      <c r="AA590" s="85" t="s">
        <v>1520</v>
      </c>
      <c r="AB590" s="79"/>
      <c r="AC590" s="79" t="b">
        <v>0</v>
      </c>
      <c r="AD590" s="79">
        <v>0</v>
      </c>
      <c r="AE590" s="85" t="s">
        <v>1603</v>
      </c>
      <c r="AF590" s="79" t="b">
        <v>0</v>
      </c>
      <c r="AG590" s="79" t="s">
        <v>1625</v>
      </c>
      <c r="AH590" s="79"/>
      <c r="AI590" s="85" t="s">
        <v>1603</v>
      </c>
      <c r="AJ590" s="79" t="b">
        <v>0</v>
      </c>
      <c r="AK590" s="79">
        <v>0</v>
      </c>
      <c r="AL590" s="85" t="s">
        <v>1519</v>
      </c>
      <c r="AM590" s="79" t="s">
        <v>1634</v>
      </c>
      <c r="AN590" s="79" t="b">
        <v>0</v>
      </c>
      <c r="AO590" s="85" t="s">
        <v>1519</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4</v>
      </c>
      <c r="BC590" s="78" t="str">
        <f>REPLACE(INDEX(GroupVertices[Group],MATCH(Edges[[#This Row],[Vertex 2]],GroupVertices[Vertex],0)),1,1,"")</f>
        <v>4</v>
      </c>
      <c r="BD590" s="48"/>
      <c r="BE590" s="49"/>
      <c r="BF590" s="48"/>
      <c r="BG590" s="49"/>
      <c r="BH590" s="48"/>
      <c r="BI590" s="49"/>
      <c r="BJ590" s="48"/>
      <c r="BK590" s="49"/>
      <c r="BL590" s="48"/>
    </row>
    <row r="591" spans="1:64" ht="15">
      <c r="A591" s="64" t="s">
        <v>398</v>
      </c>
      <c r="B591" s="64" t="s">
        <v>449</v>
      </c>
      <c r="C591" s="65" t="s">
        <v>4412</v>
      </c>
      <c r="D591" s="66">
        <v>3</v>
      </c>
      <c r="E591" s="67" t="s">
        <v>132</v>
      </c>
      <c r="F591" s="68">
        <v>35</v>
      </c>
      <c r="G591" s="65"/>
      <c r="H591" s="69"/>
      <c r="I591" s="70"/>
      <c r="J591" s="70"/>
      <c r="K591" s="34" t="s">
        <v>65</v>
      </c>
      <c r="L591" s="77">
        <v>591</v>
      </c>
      <c r="M591" s="77"/>
      <c r="N591" s="72"/>
      <c r="O591" s="79" t="s">
        <v>503</v>
      </c>
      <c r="P591" s="81">
        <v>43770.01055555556</v>
      </c>
      <c r="Q591" s="79" t="s">
        <v>646</v>
      </c>
      <c r="R591" s="79"/>
      <c r="S591" s="79"/>
      <c r="T591" s="79"/>
      <c r="U591" s="82" t="s">
        <v>740</v>
      </c>
      <c r="V591" s="82" t="s">
        <v>740</v>
      </c>
      <c r="W591" s="81">
        <v>43770.01055555556</v>
      </c>
      <c r="X591" s="82" t="s">
        <v>1213</v>
      </c>
      <c r="Y591" s="79"/>
      <c r="Z591" s="79"/>
      <c r="AA591" s="85" t="s">
        <v>1520</v>
      </c>
      <c r="AB591" s="79"/>
      <c r="AC591" s="79" t="b">
        <v>0</v>
      </c>
      <c r="AD591" s="79">
        <v>0</v>
      </c>
      <c r="AE591" s="85" t="s">
        <v>1603</v>
      </c>
      <c r="AF591" s="79" t="b">
        <v>0</v>
      </c>
      <c r="AG591" s="79" t="s">
        <v>1625</v>
      </c>
      <c r="AH591" s="79"/>
      <c r="AI591" s="85" t="s">
        <v>1603</v>
      </c>
      <c r="AJ591" s="79" t="b">
        <v>0</v>
      </c>
      <c r="AK591" s="79">
        <v>0</v>
      </c>
      <c r="AL591" s="85" t="s">
        <v>1519</v>
      </c>
      <c r="AM591" s="79" t="s">
        <v>1634</v>
      </c>
      <c r="AN591" s="79" t="b">
        <v>0</v>
      </c>
      <c r="AO591" s="85" t="s">
        <v>1519</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4</v>
      </c>
      <c r="BC591" s="78" t="str">
        <f>REPLACE(INDEX(GroupVertices[Group],MATCH(Edges[[#This Row],[Vertex 2]],GroupVertices[Vertex],0)),1,1,"")</f>
        <v>4</v>
      </c>
      <c r="BD591" s="48">
        <v>0</v>
      </c>
      <c r="BE591" s="49">
        <v>0</v>
      </c>
      <c r="BF591" s="48">
        <v>0</v>
      </c>
      <c r="BG591" s="49">
        <v>0</v>
      </c>
      <c r="BH591" s="48">
        <v>0</v>
      </c>
      <c r="BI591" s="49">
        <v>0</v>
      </c>
      <c r="BJ591" s="48">
        <v>9</v>
      </c>
      <c r="BK591" s="49">
        <v>100</v>
      </c>
      <c r="BL591" s="48">
        <v>9</v>
      </c>
    </row>
    <row r="592" spans="1:64" ht="15">
      <c r="A592" s="64" t="s">
        <v>399</v>
      </c>
      <c r="B592" s="64" t="s">
        <v>444</v>
      </c>
      <c r="C592" s="65" t="s">
        <v>4412</v>
      </c>
      <c r="D592" s="66">
        <v>3</v>
      </c>
      <c r="E592" s="67" t="s">
        <v>132</v>
      </c>
      <c r="F592" s="68">
        <v>35</v>
      </c>
      <c r="G592" s="65"/>
      <c r="H592" s="69"/>
      <c r="I592" s="70"/>
      <c r="J592" s="70"/>
      <c r="K592" s="34" t="s">
        <v>65</v>
      </c>
      <c r="L592" s="77">
        <v>592</v>
      </c>
      <c r="M592" s="77"/>
      <c r="N592" s="72"/>
      <c r="O592" s="79" t="s">
        <v>503</v>
      </c>
      <c r="P592" s="81">
        <v>43770.48726851852</v>
      </c>
      <c r="Q592" s="79" t="s">
        <v>534</v>
      </c>
      <c r="R592" s="79"/>
      <c r="S592" s="79"/>
      <c r="T592" s="79"/>
      <c r="U592" s="79"/>
      <c r="V592" s="82" t="s">
        <v>918</v>
      </c>
      <c r="W592" s="81">
        <v>43770.48726851852</v>
      </c>
      <c r="X592" s="82" t="s">
        <v>1214</v>
      </c>
      <c r="Y592" s="79"/>
      <c r="Z592" s="79"/>
      <c r="AA592" s="85" t="s">
        <v>1521</v>
      </c>
      <c r="AB592" s="79"/>
      <c r="AC592" s="79" t="b">
        <v>0</v>
      </c>
      <c r="AD592" s="79">
        <v>0</v>
      </c>
      <c r="AE592" s="85" t="s">
        <v>1603</v>
      </c>
      <c r="AF592" s="79" t="b">
        <v>0</v>
      </c>
      <c r="AG592" s="79" t="s">
        <v>1625</v>
      </c>
      <c r="AH592" s="79"/>
      <c r="AI592" s="85" t="s">
        <v>1603</v>
      </c>
      <c r="AJ592" s="79" t="b">
        <v>0</v>
      </c>
      <c r="AK592" s="79">
        <v>104</v>
      </c>
      <c r="AL592" s="85" t="s">
        <v>1572</v>
      </c>
      <c r="AM592" s="79" t="s">
        <v>1634</v>
      </c>
      <c r="AN592" s="79" t="b">
        <v>0</v>
      </c>
      <c r="AO592" s="85" t="s">
        <v>1572</v>
      </c>
      <c r="AP592" s="79" t="s">
        <v>176</v>
      </c>
      <c r="AQ592" s="79">
        <v>0</v>
      </c>
      <c r="AR592" s="79">
        <v>0</v>
      </c>
      <c r="AS592" s="79"/>
      <c r="AT592" s="79"/>
      <c r="AU592" s="79"/>
      <c r="AV592" s="79"/>
      <c r="AW592" s="79"/>
      <c r="AX592" s="79"/>
      <c r="AY592" s="79"/>
      <c r="AZ592" s="79"/>
      <c r="BA592">
        <v>1</v>
      </c>
      <c r="BB592" s="78" t="str">
        <f>REPLACE(INDEX(GroupVertices[Group],MATCH(Edges[[#This Row],[Vertex 1]],GroupVertices[Vertex],0)),1,1,"")</f>
        <v>1</v>
      </c>
      <c r="BC592" s="78" t="str">
        <f>REPLACE(INDEX(GroupVertices[Group],MATCH(Edges[[#This Row],[Vertex 2]],GroupVertices[Vertex],0)),1,1,"")</f>
        <v>1</v>
      </c>
      <c r="BD592" s="48">
        <v>1</v>
      </c>
      <c r="BE592" s="49">
        <v>4</v>
      </c>
      <c r="BF592" s="48">
        <v>1</v>
      </c>
      <c r="BG592" s="49">
        <v>4</v>
      </c>
      <c r="BH592" s="48">
        <v>0</v>
      </c>
      <c r="BI592" s="49">
        <v>0</v>
      </c>
      <c r="BJ592" s="48">
        <v>23</v>
      </c>
      <c r="BK592" s="49">
        <v>92</v>
      </c>
      <c r="BL592" s="48">
        <v>25</v>
      </c>
    </row>
    <row r="593" spans="1:64" ht="15">
      <c r="A593" s="64" t="s">
        <v>400</v>
      </c>
      <c r="B593" s="64" t="s">
        <v>445</v>
      </c>
      <c r="C593" s="65" t="s">
        <v>4412</v>
      </c>
      <c r="D593" s="66">
        <v>3</v>
      </c>
      <c r="E593" s="67" t="s">
        <v>132</v>
      </c>
      <c r="F593" s="68">
        <v>35</v>
      </c>
      <c r="G593" s="65"/>
      <c r="H593" s="69"/>
      <c r="I593" s="70"/>
      <c r="J593" s="70"/>
      <c r="K593" s="34" t="s">
        <v>65</v>
      </c>
      <c r="L593" s="77">
        <v>593</v>
      </c>
      <c r="M593" s="77"/>
      <c r="N593" s="72"/>
      <c r="O593" s="79" t="s">
        <v>503</v>
      </c>
      <c r="P593" s="81">
        <v>43770.71525462963</v>
      </c>
      <c r="Q593" s="79" t="s">
        <v>647</v>
      </c>
      <c r="R593" s="79"/>
      <c r="S593" s="79"/>
      <c r="T593" s="79"/>
      <c r="U593" s="79"/>
      <c r="V593" s="82" t="s">
        <v>919</v>
      </c>
      <c r="W593" s="81">
        <v>43770.71525462963</v>
      </c>
      <c r="X593" s="82" t="s">
        <v>1215</v>
      </c>
      <c r="Y593" s="79"/>
      <c r="Z593" s="79"/>
      <c r="AA593" s="85" t="s">
        <v>1522</v>
      </c>
      <c r="AB593" s="79"/>
      <c r="AC593" s="79" t="b">
        <v>0</v>
      </c>
      <c r="AD593" s="79">
        <v>0</v>
      </c>
      <c r="AE593" s="85" t="s">
        <v>1603</v>
      </c>
      <c r="AF593" s="79" t="b">
        <v>0</v>
      </c>
      <c r="AG593" s="79" t="s">
        <v>1625</v>
      </c>
      <c r="AH593" s="79"/>
      <c r="AI593" s="85" t="s">
        <v>1603</v>
      </c>
      <c r="AJ593" s="79" t="b">
        <v>0</v>
      </c>
      <c r="AK593" s="79">
        <v>14</v>
      </c>
      <c r="AL593" s="85" t="s">
        <v>1575</v>
      </c>
      <c r="AM593" s="79" t="s">
        <v>1634</v>
      </c>
      <c r="AN593" s="79" t="b">
        <v>0</v>
      </c>
      <c r="AO593" s="85" t="s">
        <v>1575</v>
      </c>
      <c r="AP593" s="79" t="s">
        <v>176</v>
      </c>
      <c r="AQ593" s="79">
        <v>0</v>
      </c>
      <c r="AR593" s="79">
        <v>0</v>
      </c>
      <c r="AS593" s="79"/>
      <c r="AT593" s="79"/>
      <c r="AU593" s="79"/>
      <c r="AV593" s="79"/>
      <c r="AW593" s="79"/>
      <c r="AX593" s="79"/>
      <c r="AY593" s="79"/>
      <c r="AZ593" s="79"/>
      <c r="BA593">
        <v>1</v>
      </c>
      <c r="BB593" s="78" t="str">
        <f>REPLACE(INDEX(GroupVertices[Group],MATCH(Edges[[#This Row],[Vertex 1]],GroupVertices[Vertex],0)),1,1,"")</f>
        <v>2</v>
      </c>
      <c r="BC593" s="78" t="str">
        <f>REPLACE(INDEX(GroupVertices[Group],MATCH(Edges[[#This Row],[Vertex 2]],GroupVertices[Vertex],0)),1,1,"")</f>
        <v>2</v>
      </c>
      <c r="BD593" s="48">
        <v>0</v>
      </c>
      <c r="BE593" s="49">
        <v>0</v>
      </c>
      <c r="BF593" s="48">
        <v>1</v>
      </c>
      <c r="BG593" s="49">
        <v>4.166666666666667</v>
      </c>
      <c r="BH593" s="48">
        <v>0</v>
      </c>
      <c r="BI593" s="49">
        <v>0</v>
      </c>
      <c r="BJ593" s="48">
        <v>23</v>
      </c>
      <c r="BK593" s="49">
        <v>95.83333333333333</v>
      </c>
      <c r="BL593" s="48">
        <v>24</v>
      </c>
    </row>
    <row r="594" spans="1:64" ht="15">
      <c r="A594" s="64" t="s">
        <v>401</v>
      </c>
      <c r="B594" s="64" t="s">
        <v>445</v>
      </c>
      <c r="C594" s="65" t="s">
        <v>4412</v>
      </c>
      <c r="D594" s="66">
        <v>3</v>
      </c>
      <c r="E594" s="67" t="s">
        <v>132</v>
      </c>
      <c r="F594" s="68">
        <v>35</v>
      </c>
      <c r="G594" s="65"/>
      <c r="H594" s="69"/>
      <c r="I594" s="70"/>
      <c r="J594" s="70"/>
      <c r="K594" s="34" t="s">
        <v>65</v>
      </c>
      <c r="L594" s="77">
        <v>594</v>
      </c>
      <c r="M594" s="77"/>
      <c r="N594" s="72"/>
      <c r="O594" s="79" t="s">
        <v>503</v>
      </c>
      <c r="P594" s="81">
        <v>43770.756585648145</v>
      </c>
      <c r="Q594" s="79" t="s">
        <v>647</v>
      </c>
      <c r="R594" s="79"/>
      <c r="S594" s="79"/>
      <c r="T594" s="79"/>
      <c r="U594" s="79"/>
      <c r="V594" s="82" t="s">
        <v>920</v>
      </c>
      <c r="W594" s="81">
        <v>43770.756585648145</v>
      </c>
      <c r="X594" s="82" t="s">
        <v>1216</v>
      </c>
      <c r="Y594" s="79"/>
      <c r="Z594" s="79"/>
      <c r="AA594" s="85" t="s">
        <v>1523</v>
      </c>
      <c r="AB594" s="79"/>
      <c r="AC594" s="79" t="b">
        <v>0</v>
      </c>
      <c r="AD594" s="79">
        <v>0</v>
      </c>
      <c r="AE594" s="85" t="s">
        <v>1603</v>
      </c>
      <c r="AF594" s="79" t="b">
        <v>0</v>
      </c>
      <c r="AG594" s="79" t="s">
        <v>1625</v>
      </c>
      <c r="AH594" s="79"/>
      <c r="AI594" s="85" t="s">
        <v>1603</v>
      </c>
      <c r="AJ594" s="79" t="b">
        <v>0</v>
      </c>
      <c r="AK594" s="79">
        <v>14</v>
      </c>
      <c r="AL594" s="85" t="s">
        <v>1575</v>
      </c>
      <c r="AM594" s="79" t="s">
        <v>1635</v>
      </c>
      <c r="AN594" s="79" t="b">
        <v>0</v>
      </c>
      <c r="AO594" s="85" t="s">
        <v>1575</v>
      </c>
      <c r="AP594" s="79" t="s">
        <v>176</v>
      </c>
      <c r="AQ594" s="79">
        <v>0</v>
      </c>
      <c r="AR594" s="79">
        <v>0</v>
      </c>
      <c r="AS594" s="79"/>
      <c r="AT594" s="79"/>
      <c r="AU594" s="79"/>
      <c r="AV594" s="79"/>
      <c r="AW594" s="79"/>
      <c r="AX594" s="79"/>
      <c r="AY594" s="79"/>
      <c r="AZ594" s="79"/>
      <c r="BA594">
        <v>1</v>
      </c>
      <c r="BB594" s="78" t="str">
        <f>REPLACE(INDEX(GroupVertices[Group],MATCH(Edges[[#This Row],[Vertex 1]],GroupVertices[Vertex],0)),1,1,"")</f>
        <v>2</v>
      </c>
      <c r="BC594" s="78" t="str">
        <f>REPLACE(INDEX(GroupVertices[Group],MATCH(Edges[[#This Row],[Vertex 2]],GroupVertices[Vertex],0)),1,1,"")</f>
        <v>2</v>
      </c>
      <c r="BD594" s="48">
        <v>0</v>
      </c>
      <c r="BE594" s="49">
        <v>0</v>
      </c>
      <c r="BF594" s="48">
        <v>1</v>
      </c>
      <c r="BG594" s="49">
        <v>4.166666666666667</v>
      </c>
      <c r="BH594" s="48">
        <v>0</v>
      </c>
      <c r="BI594" s="49">
        <v>0</v>
      </c>
      <c r="BJ594" s="48">
        <v>23</v>
      </c>
      <c r="BK594" s="49">
        <v>95.83333333333333</v>
      </c>
      <c r="BL594" s="48">
        <v>24</v>
      </c>
    </row>
    <row r="595" spans="1:64" ht="15">
      <c r="A595" s="64" t="s">
        <v>402</v>
      </c>
      <c r="B595" s="64" t="s">
        <v>445</v>
      </c>
      <c r="C595" s="65" t="s">
        <v>4412</v>
      </c>
      <c r="D595" s="66">
        <v>3</v>
      </c>
      <c r="E595" s="67" t="s">
        <v>132</v>
      </c>
      <c r="F595" s="68">
        <v>35</v>
      </c>
      <c r="G595" s="65"/>
      <c r="H595" s="69"/>
      <c r="I595" s="70"/>
      <c r="J595" s="70"/>
      <c r="K595" s="34" t="s">
        <v>65</v>
      </c>
      <c r="L595" s="77">
        <v>595</v>
      </c>
      <c r="M595" s="77"/>
      <c r="N595" s="72"/>
      <c r="O595" s="79" t="s">
        <v>503</v>
      </c>
      <c r="P595" s="81">
        <v>43770.78113425926</v>
      </c>
      <c r="Q595" s="79" t="s">
        <v>647</v>
      </c>
      <c r="R595" s="79"/>
      <c r="S595" s="79"/>
      <c r="T595" s="79"/>
      <c r="U595" s="79"/>
      <c r="V595" s="82" t="s">
        <v>921</v>
      </c>
      <c r="W595" s="81">
        <v>43770.78113425926</v>
      </c>
      <c r="X595" s="82" t="s">
        <v>1217</v>
      </c>
      <c r="Y595" s="79"/>
      <c r="Z595" s="79"/>
      <c r="AA595" s="85" t="s">
        <v>1524</v>
      </c>
      <c r="AB595" s="79"/>
      <c r="AC595" s="79" t="b">
        <v>0</v>
      </c>
      <c r="AD595" s="79">
        <v>0</v>
      </c>
      <c r="AE595" s="85" t="s">
        <v>1603</v>
      </c>
      <c r="AF595" s="79" t="b">
        <v>0</v>
      </c>
      <c r="AG595" s="79" t="s">
        <v>1625</v>
      </c>
      <c r="AH595" s="79"/>
      <c r="AI595" s="85" t="s">
        <v>1603</v>
      </c>
      <c r="AJ595" s="79" t="b">
        <v>0</v>
      </c>
      <c r="AK595" s="79">
        <v>14</v>
      </c>
      <c r="AL595" s="85" t="s">
        <v>1575</v>
      </c>
      <c r="AM595" s="79" t="s">
        <v>1644</v>
      </c>
      <c r="AN595" s="79" t="b">
        <v>0</v>
      </c>
      <c r="AO595" s="85" t="s">
        <v>1575</v>
      </c>
      <c r="AP595" s="79" t="s">
        <v>176</v>
      </c>
      <c r="AQ595" s="79">
        <v>0</v>
      </c>
      <c r="AR595" s="79">
        <v>0</v>
      </c>
      <c r="AS595" s="79"/>
      <c r="AT595" s="79"/>
      <c r="AU595" s="79"/>
      <c r="AV595" s="79"/>
      <c r="AW595" s="79"/>
      <c r="AX595" s="79"/>
      <c r="AY595" s="79"/>
      <c r="AZ595" s="79"/>
      <c r="BA595">
        <v>1</v>
      </c>
      <c r="BB595" s="78" t="str">
        <f>REPLACE(INDEX(GroupVertices[Group],MATCH(Edges[[#This Row],[Vertex 1]],GroupVertices[Vertex],0)),1,1,"")</f>
        <v>2</v>
      </c>
      <c r="BC595" s="78" t="str">
        <f>REPLACE(INDEX(GroupVertices[Group],MATCH(Edges[[#This Row],[Vertex 2]],GroupVertices[Vertex],0)),1,1,"")</f>
        <v>2</v>
      </c>
      <c r="BD595" s="48">
        <v>0</v>
      </c>
      <c r="BE595" s="49">
        <v>0</v>
      </c>
      <c r="BF595" s="48">
        <v>1</v>
      </c>
      <c r="BG595" s="49">
        <v>4.166666666666667</v>
      </c>
      <c r="BH595" s="48">
        <v>0</v>
      </c>
      <c r="BI595" s="49">
        <v>0</v>
      </c>
      <c r="BJ595" s="48">
        <v>23</v>
      </c>
      <c r="BK595" s="49">
        <v>95.83333333333333</v>
      </c>
      <c r="BL595" s="48">
        <v>24</v>
      </c>
    </row>
    <row r="596" spans="1:64" ht="15">
      <c r="A596" s="64" t="s">
        <v>403</v>
      </c>
      <c r="B596" s="64" t="s">
        <v>445</v>
      </c>
      <c r="C596" s="65" t="s">
        <v>4412</v>
      </c>
      <c r="D596" s="66">
        <v>3</v>
      </c>
      <c r="E596" s="67" t="s">
        <v>132</v>
      </c>
      <c r="F596" s="68">
        <v>35</v>
      </c>
      <c r="G596" s="65"/>
      <c r="H596" s="69"/>
      <c r="I596" s="70"/>
      <c r="J596" s="70"/>
      <c r="K596" s="34" t="s">
        <v>65</v>
      </c>
      <c r="L596" s="77">
        <v>596</v>
      </c>
      <c r="M596" s="77"/>
      <c r="N596" s="72"/>
      <c r="O596" s="79" t="s">
        <v>503</v>
      </c>
      <c r="P596" s="81">
        <v>43770.78380787037</v>
      </c>
      <c r="Q596" s="79" t="s">
        <v>647</v>
      </c>
      <c r="R596" s="79"/>
      <c r="S596" s="79"/>
      <c r="T596" s="79"/>
      <c r="U596" s="79"/>
      <c r="V596" s="82" t="s">
        <v>922</v>
      </c>
      <c r="W596" s="81">
        <v>43770.78380787037</v>
      </c>
      <c r="X596" s="82" t="s">
        <v>1218</v>
      </c>
      <c r="Y596" s="79"/>
      <c r="Z596" s="79"/>
      <c r="AA596" s="85" t="s">
        <v>1525</v>
      </c>
      <c r="AB596" s="79"/>
      <c r="AC596" s="79" t="b">
        <v>0</v>
      </c>
      <c r="AD596" s="79">
        <v>0</v>
      </c>
      <c r="AE596" s="85" t="s">
        <v>1603</v>
      </c>
      <c r="AF596" s="79" t="b">
        <v>0</v>
      </c>
      <c r="AG596" s="79" t="s">
        <v>1625</v>
      </c>
      <c r="AH596" s="79"/>
      <c r="AI596" s="85" t="s">
        <v>1603</v>
      </c>
      <c r="AJ596" s="79" t="b">
        <v>0</v>
      </c>
      <c r="AK596" s="79">
        <v>14</v>
      </c>
      <c r="AL596" s="85" t="s">
        <v>1575</v>
      </c>
      <c r="AM596" s="79" t="s">
        <v>1635</v>
      </c>
      <c r="AN596" s="79" t="b">
        <v>0</v>
      </c>
      <c r="AO596" s="85" t="s">
        <v>1575</v>
      </c>
      <c r="AP596" s="79" t="s">
        <v>176</v>
      </c>
      <c r="AQ596" s="79">
        <v>0</v>
      </c>
      <c r="AR596" s="79">
        <v>0</v>
      </c>
      <c r="AS596" s="79"/>
      <c r="AT596" s="79"/>
      <c r="AU596" s="79"/>
      <c r="AV596" s="79"/>
      <c r="AW596" s="79"/>
      <c r="AX596" s="79"/>
      <c r="AY596" s="79"/>
      <c r="AZ596" s="79"/>
      <c r="BA596">
        <v>1</v>
      </c>
      <c r="BB596" s="78" t="str">
        <f>REPLACE(INDEX(GroupVertices[Group],MATCH(Edges[[#This Row],[Vertex 1]],GroupVertices[Vertex],0)),1,1,"")</f>
        <v>2</v>
      </c>
      <c r="BC596" s="78" t="str">
        <f>REPLACE(INDEX(GroupVertices[Group],MATCH(Edges[[#This Row],[Vertex 2]],GroupVertices[Vertex],0)),1,1,"")</f>
        <v>2</v>
      </c>
      <c r="BD596" s="48">
        <v>0</v>
      </c>
      <c r="BE596" s="49">
        <v>0</v>
      </c>
      <c r="BF596" s="48">
        <v>1</v>
      </c>
      <c r="BG596" s="49">
        <v>4.166666666666667</v>
      </c>
      <c r="BH596" s="48">
        <v>0</v>
      </c>
      <c r="BI596" s="49">
        <v>0</v>
      </c>
      <c r="BJ596" s="48">
        <v>23</v>
      </c>
      <c r="BK596" s="49">
        <v>95.83333333333333</v>
      </c>
      <c r="BL596" s="48">
        <v>24</v>
      </c>
    </row>
    <row r="597" spans="1:64" ht="15">
      <c r="A597" s="64" t="s">
        <v>404</v>
      </c>
      <c r="B597" s="64" t="s">
        <v>445</v>
      </c>
      <c r="C597" s="65" t="s">
        <v>4412</v>
      </c>
      <c r="D597" s="66">
        <v>3</v>
      </c>
      <c r="E597" s="67" t="s">
        <v>132</v>
      </c>
      <c r="F597" s="68">
        <v>35</v>
      </c>
      <c r="G597" s="65"/>
      <c r="H597" s="69"/>
      <c r="I597" s="70"/>
      <c r="J597" s="70"/>
      <c r="K597" s="34" t="s">
        <v>65</v>
      </c>
      <c r="L597" s="77">
        <v>597</v>
      </c>
      <c r="M597" s="77"/>
      <c r="N597" s="72"/>
      <c r="O597" s="79" t="s">
        <v>503</v>
      </c>
      <c r="P597" s="81">
        <v>43770.81216435185</v>
      </c>
      <c r="Q597" s="79" t="s">
        <v>647</v>
      </c>
      <c r="R597" s="79"/>
      <c r="S597" s="79"/>
      <c r="T597" s="79"/>
      <c r="U597" s="79"/>
      <c r="V597" s="82" t="s">
        <v>923</v>
      </c>
      <c r="W597" s="81">
        <v>43770.81216435185</v>
      </c>
      <c r="X597" s="82" t="s">
        <v>1219</v>
      </c>
      <c r="Y597" s="79"/>
      <c r="Z597" s="79"/>
      <c r="AA597" s="85" t="s">
        <v>1526</v>
      </c>
      <c r="AB597" s="79"/>
      <c r="AC597" s="79" t="b">
        <v>0</v>
      </c>
      <c r="AD597" s="79">
        <v>0</v>
      </c>
      <c r="AE597" s="85" t="s">
        <v>1603</v>
      </c>
      <c r="AF597" s="79" t="b">
        <v>0</v>
      </c>
      <c r="AG597" s="79" t="s">
        <v>1625</v>
      </c>
      <c r="AH597" s="79"/>
      <c r="AI597" s="85" t="s">
        <v>1603</v>
      </c>
      <c r="AJ597" s="79" t="b">
        <v>0</v>
      </c>
      <c r="AK597" s="79">
        <v>14</v>
      </c>
      <c r="AL597" s="85" t="s">
        <v>1575</v>
      </c>
      <c r="AM597" s="79" t="s">
        <v>1634</v>
      </c>
      <c r="AN597" s="79" t="b">
        <v>0</v>
      </c>
      <c r="AO597" s="85" t="s">
        <v>1575</v>
      </c>
      <c r="AP597" s="79" t="s">
        <v>176</v>
      </c>
      <c r="AQ597" s="79">
        <v>0</v>
      </c>
      <c r="AR597" s="79">
        <v>0</v>
      </c>
      <c r="AS597" s="79"/>
      <c r="AT597" s="79"/>
      <c r="AU597" s="79"/>
      <c r="AV597" s="79"/>
      <c r="AW597" s="79"/>
      <c r="AX597" s="79"/>
      <c r="AY597" s="79"/>
      <c r="AZ597" s="79"/>
      <c r="BA597">
        <v>1</v>
      </c>
      <c r="BB597" s="78" t="str">
        <f>REPLACE(INDEX(GroupVertices[Group],MATCH(Edges[[#This Row],[Vertex 1]],GroupVertices[Vertex],0)),1,1,"")</f>
        <v>2</v>
      </c>
      <c r="BC597" s="78" t="str">
        <f>REPLACE(INDEX(GroupVertices[Group],MATCH(Edges[[#This Row],[Vertex 2]],GroupVertices[Vertex],0)),1,1,"")</f>
        <v>2</v>
      </c>
      <c r="BD597" s="48">
        <v>0</v>
      </c>
      <c r="BE597" s="49">
        <v>0</v>
      </c>
      <c r="BF597" s="48">
        <v>1</v>
      </c>
      <c r="BG597" s="49">
        <v>4.166666666666667</v>
      </c>
      <c r="BH597" s="48">
        <v>0</v>
      </c>
      <c r="BI597" s="49">
        <v>0</v>
      </c>
      <c r="BJ597" s="48">
        <v>23</v>
      </c>
      <c r="BK597" s="49">
        <v>95.83333333333333</v>
      </c>
      <c r="BL597" s="48">
        <v>24</v>
      </c>
    </row>
    <row r="598" spans="1:64" ht="15">
      <c r="A598" s="64" t="s">
        <v>405</v>
      </c>
      <c r="B598" s="64" t="s">
        <v>444</v>
      </c>
      <c r="C598" s="65" t="s">
        <v>4412</v>
      </c>
      <c r="D598" s="66">
        <v>3</v>
      </c>
      <c r="E598" s="67" t="s">
        <v>132</v>
      </c>
      <c r="F598" s="68">
        <v>35</v>
      </c>
      <c r="G598" s="65"/>
      <c r="H598" s="69"/>
      <c r="I598" s="70"/>
      <c r="J598" s="70"/>
      <c r="K598" s="34" t="s">
        <v>65</v>
      </c>
      <c r="L598" s="77">
        <v>598</v>
      </c>
      <c r="M598" s="77"/>
      <c r="N598" s="72"/>
      <c r="O598" s="79" t="s">
        <v>503</v>
      </c>
      <c r="P598" s="81">
        <v>43732.49527777778</v>
      </c>
      <c r="Q598" s="79" t="s">
        <v>534</v>
      </c>
      <c r="R598" s="79"/>
      <c r="S598" s="79"/>
      <c r="T598" s="79"/>
      <c r="U598" s="79"/>
      <c r="V598" s="82" t="s">
        <v>924</v>
      </c>
      <c r="W598" s="81">
        <v>43732.49527777778</v>
      </c>
      <c r="X598" s="82" t="s">
        <v>1220</v>
      </c>
      <c r="Y598" s="79"/>
      <c r="Z598" s="79"/>
      <c r="AA598" s="85" t="s">
        <v>1527</v>
      </c>
      <c r="AB598" s="79"/>
      <c r="AC598" s="79" t="b">
        <v>0</v>
      </c>
      <c r="AD598" s="79">
        <v>0</v>
      </c>
      <c r="AE598" s="85" t="s">
        <v>1603</v>
      </c>
      <c r="AF598" s="79" t="b">
        <v>0</v>
      </c>
      <c r="AG598" s="79" t="s">
        <v>1625</v>
      </c>
      <c r="AH598" s="79"/>
      <c r="AI598" s="85" t="s">
        <v>1603</v>
      </c>
      <c r="AJ598" s="79" t="b">
        <v>0</v>
      </c>
      <c r="AK598" s="79">
        <v>86</v>
      </c>
      <c r="AL598" s="85" t="s">
        <v>1572</v>
      </c>
      <c r="AM598" s="79" t="s">
        <v>1638</v>
      </c>
      <c r="AN598" s="79" t="b">
        <v>0</v>
      </c>
      <c r="AO598" s="85" t="s">
        <v>1572</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2</v>
      </c>
      <c r="BC598" s="78" t="str">
        <f>REPLACE(INDEX(GroupVertices[Group],MATCH(Edges[[#This Row],[Vertex 2]],GroupVertices[Vertex],0)),1,1,"")</f>
        <v>1</v>
      </c>
      <c r="BD598" s="48">
        <v>1</v>
      </c>
      <c r="BE598" s="49">
        <v>4</v>
      </c>
      <c r="BF598" s="48">
        <v>1</v>
      </c>
      <c r="BG598" s="49">
        <v>4</v>
      </c>
      <c r="BH598" s="48">
        <v>0</v>
      </c>
      <c r="BI598" s="49">
        <v>0</v>
      </c>
      <c r="BJ598" s="48">
        <v>23</v>
      </c>
      <c r="BK598" s="49">
        <v>92</v>
      </c>
      <c r="BL598" s="48">
        <v>25</v>
      </c>
    </row>
    <row r="599" spans="1:64" ht="15">
      <c r="A599" s="64" t="s">
        <v>405</v>
      </c>
      <c r="B599" s="64" t="s">
        <v>445</v>
      </c>
      <c r="C599" s="65" t="s">
        <v>4411</v>
      </c>
      <c r="D599" s="66">
        <v>5.333333333333334</v>
      </c>
      <c r="E599" s="67" t="s">
        <v>136</v>
      </c>
      <c r="F599" s="68">
        <v>27.333333333333332</v>
      </c>
      <c r="G599" s="65"/>
      <c r="H599" s="69"/>
      <c r="I599" s="70"/>
      <c r="J599" s="70"/>
      <c r="K599" s="34" t="s">
        <v>65</v>
      </c>
      <c r="L599" s="77">
        <v>599</v>
      </c>
      <c r="M599" s="77"/>
      <c r="N599" s="72"/>
      <c r="O599" s="79" t="s">
        <v>503</v>
      </c>
      <c r="P599" s="81">
        <v>43732.49534722222</v>
      </c>
      <c r="Q599" s="79" t="s">
        <v>542</v>
      </c>
      <c r="R599" s="79"/>
      <c r="S599" s="79"/>
      <c r="T599" s="79"/>
      <c r="U599" s="79"/>
      <c r="V599" s="82" t="s">
        <v>924</v>
      </c>
      <c r="W599" s="81">
        <v>43732.49534722222</v>
      </c>
      <c r="X599" s="82" t="s">
        <v>1221</v>
      </c>
      <c r="Y599" s="79"/>
      <c r="Z599" s="79"/>
      <c r="AA599" s="85" t="s">
        <v>1528</v>
      </c>
      <c r="AB599" s="79"/>
      <c r="AC599" s="79" t="b">
        <v>0</v>
      </c>
      <c r="AD599" s="79">
        <v>0</v>
      </c>
      <c r="AE599" s="85" t="s">
        <v>1603</v>
      </c>
      <c r="AF599" s="79" t="b">
        <v>0</v>
      </c>
      <c r="AG599" s="79" t="s">
        <v>1625</v>
      </c>
      <c r="AH599" s="79"/>
      <c r="AI599" s="85" t="s">
        <v>1603</v>
      </c>
      <c r="AJ599" s="79" t="b">
        <v>0</v>
      </c>
      <c r="AK599" s="79">
        <v>3</v>
      </c>
      <c r="AL599" s="85" t="s">
        <v>1573</v>
      </c>
      <c r="AM599" s="79" t="s">
        <v>1638</v>
      </c>
      <c r="AN599" s="79" t="b">
        <v>0</v>
      </c>
      <c r="AO599" s="85" t="s">
        <v>1573</v>
      </c>
      <c r="AP599" s="79" t="s">
        <v>176</v>
      </c>
      <c r="AQ599" s="79">
        <v>0</v>
      </c>
      <c r="AR599" s="79">
        <v>0</v>
      </c>
      <c r="AS599" s="79"/>
      <c r="AT599" s="79"/>
      <c r="AU599" s="79"/>
      <c r="AV599" s="79"/>
      <c r="AW599" s="79"/>
      <c r="AX599" s="79"/>
      <c r="AY599" s="79"/>
      <c r="AZ599" s="79"/>
      <c r="BA599">
        <v>2</v>
      </c>
      <c r="BB599" s="78" t="str">
        <f>REPLACE(INDEX(GroupVertices[Group],MATCH(Edges[[#This Row],[Vertex 1]],GroupVertices[Vertex],0)),1,1,"")</f>
        <v>2</v>
      </c>
      <c r="BC599" s="78" t="str">
        <f>REPLACE(INDEX(GroupVertices[Group],MATCH(Edges[[#This Row],[Vertex 2]],GroupVertices[Vertex],0)),1,1,"")</f>
        <v>2</v>
      </c>
      <c r="BD599" s="48">
        <v>0</v>
      </c>
      <c r="BE599" s="49">
        <v>0</v>
      </c>
      <c r="BF599" s="48">
        <v>1</v>
      </c>
      <c r="BG599" s="49">
        <v>3.7037037037037037</v>
      </c>
      <c r="BH599" s="48">
        <v>0</v>
      </c>
      <c r="BI599" s="49">
        <v>0</v>
      </c>
      <c r="BJ599" s="48">
        <v>26</v>
      </c>
      <c r="BK599" s="49">
        <v>96.29629629629629</v>
      </c>
      <c r="BL599" s="48">
        <v>27</v>
      </c>
    </row>
    <row r="600" spans="1:64" ht="15">
      <c r="A600" s="64" t="s">
        <v>405</v>
      </c>
      <c r="B600" s="64" t="s">
        <v>445</v>
      </c>
      <c r="C600" s="65" t="s">
        <v>4411</v>
      </c>
      <c r="D600" s="66">
        <v>5.333333333333334</v>
      </c>
      <c r="E600" s="67" t="s">
        <v>136</v>
      </c>
      <c r="F600" s="68">
        <v>27.333333333333332</v>
      </c>
      <c r="G600" s="65"/>
      <c r="H600" s="69"/>
      <c r="I600" s="70"/>
      <c r="J600" s="70"/>
      <c r="K600" s="34" t="s">
        <v>65</v>
      </c>
      <c r="L600" s="77">
        <v>600</v>
      </c>
      <c r="M600" s="77"/>
      <c r="N600" s="72"/>
      <c r="O600" s="79" t="s">
        <v>503</v>
      </c>
      <c r="P600" s="81">
        <v>43770.816296296296</v>
      </c>
      <c r="Q600" s="79" t="s">
        <v>647</v>
      </c>
      <c r="R600" s="79"/>
      <c r="S600" s="79"/>
      <c r="T600" s="79"/>
      <c r="U600" s="79"/>
      <c r="V600" s="82" t="s">
        <v>924</v>
      </c>
      <c r="W600" s="81">
        <v>43770.816296296296</v>
      </c>
      <c r="X600" s="82" t="s">
        <v>1222</v>
      </c>
      <c r="Y600" s="79"/>
      <c r="Z600" s="79"/>
      <c r="AA600" s="85" t="s">
        <v>1529</v>
      </c>
      <c r="AB600" s="79"/>
      <c r="AC600" s="79" t="b">
        <v>0</v>
      </c>
      <c r="AD600" s="79">
        <v>0</v>
      </c>
      <c r="AE600" s="85" t="s">
        <v>1603</v>
      </c>
      <c r="AF600" s="79" t="b">
        <v>0</v>
      </c>
      <c r="AG600" s="79" t="s">
        <v>1625</v>
      </c>
      <c r="AH600" s="79"/>
      <c r="AI600" s="85" t="s">
        <v>1603</v>
      </c>
      <c r="AJ600" s="79" t="b">
        <v>0</v>
      </c>
      <c r="AK600" s="79">
        <v>14</v>
      </c>
      <c r="AL600" s="85" t="s">
        <v>1575</v>
      </c>
      <c r="AM600" s="79" t="s">
        <v>1638</v>
      </c>
      <c r="AN600" s="79" t="b">
        <v>0</v>
      </c>
      <c r="AO600" s="85" t="s">
        <v>1575</v>
      </c>
      <c r="AP600" s="79" t="s">
        <v>176</v>
      </c>
      <c r="AQ600" s="79">
        <v>0</v>
      </c>
      <c r="AR600" s="79">
        <v>0</v>
      </c>
      <c r="AS600" s="79"/>
      <c r="AT600" s="79"/>
      <c r="AU600" s="79"/>
      <c r="AV600" s="79"/>
      <c r="AW600" s="79"/>
      <c r="AX600" s="79"/>
      <c r="AY600" s="79"/>
      <c r="AZ600" s="79"/>
      <c r="BA600">
        <v>2</v>
      </c>
      <c r="BB600" s="78" t="str">
        <f>REPLACE(INDEX(GroupVertices[Group],MATCH(Edges[[#This Row],[Vertex 1]],GroupVertices[Vertex],0)),1,1,"")</f>
        <v>2</v>
      </c>
      <c r="BC600" s="78" t="str">
        <f>REPLACE(INDEX(GroupVertices[Group],MATCH(Edges[[#This Row],[Vertex 2]],GroupVertices[Vertex],0)),1,1,"")</f>
        <v>2</v>
      </c>
      <c r="BD600" s="48">
        <v>0</v>
      </c>
      <c r="BE600" s="49">
        <v>0</v>
      </c>
      <c r="BF600" s="48">
        <v>1</v>
      </c>
      <c r="BG600" s="49">
        <v>4.166666666666667</v>
      </c>
      <c r="BH600" s="48">
        <v>0</v>
      </c>
      <c r="BI600" s="49">
        <v>0</v>
      </c>
      <c r="BJ600" s="48">
        <v>23</v>
      </c>
      <c r="BK600" s="49">
        <v>95.83333333333333</v>
      </c>
      <c r="BL600" s="48">
        <v>24</v>
      </c>
    </row>
    <row r="601" spans="1:64" ht="15">
      <c r="A601" s="64" t="s">
        <v>406</v>
      </c>
      <c r="B601" s="64" t="s">
        <v>445</v>
      </c>
      <c r="C601" s="65" t="s">
        <v>4412</v>
      </c>
      <c r="D601" s="66">
        <v>3</v>
      </c>
      <c r="E601" s="67" t="s">
        <v>132</v>
      </c>
      <c r="F601" s="68">
        <v>35</v>
      </c>
      <c r="G601" s="65"/>
      <c r="H601" s="69"/>
      <c r="I601" s="70"/>
      <c r="J601" s="70"/>
      <c r="K601" s="34" t="s">
        <v>65</v>
      </c>
      <c r="L601" s="77">
        <v>601</v>
      </c>
      <c r="M601" s="77"/>
      <c r="N601" s="72"/>
      <c r="O601" s="79" t="s">
        <v>503</v>
      </c>
      <c r="P601" s="81">
        <v>43770.83519675926</v>
      </c>
      <c r="Q601" s="79" t="s">
        <v>647</v>
      </c>
      <c r="R601" s="79"/>
      <c r="S601" s="79"/>
      <c r="T601" s="79"/>
      <c r="U601" s="79"/>
      <c r="V601" s="82" t="s">
        <v>925</v>
      </c>
      <c r="W601" s="81">
        <v>43770.83519675926</v>
      </c>
      <c r="X601" s="82" t="s">
        <v>1223</v>
      </c>
      <c r="Y601" s="79"/>
      <c r="Z601" s="79"/>
      <c r="AA601" s="85" t="s">
        <v>1530</v>
      </c>
      <c r="AB601" s="79"/>
      <c r="AC601" s="79" t="b">
        <v>0</v>
      </c>
      <c r="AD601" s="79">
        <v>0</v>
      </c>
      <c r="AE601" s="85" t="s">
        <v>1603</v>
      </c>
      <c r="AF601" s="79" t="b">
        <v>0</v>
      </c>
      <c r="AG601" s="79" t="s">
        <v>1625</v>
      </c>
      <c r="AH601" s="79"/>
      <c r="AI601" s="85" t="s">
        <v>1603</v>
      </c>
      <c r="AJ601" s="79" t="b">
        <v>0</v>
      </c>
      <c r="AK601" s="79">
        <v>14</v>
      </c>
      <c r="AL601" s="85" t="s">
        <v>1575</v>
      </c>
      <c r="AM601" s="79" t="s">
        <v>1638</v>
      </c>
      <c r="AN601" s="79" t="b">
        <v>0</v>
      </c>
      <c r="AO601" s="85" t="s">
        <v>1575</v>
      </c>
      <c r="AP601" s="79" t="s">
        <v>176</v>
      </c>
      <c r="AQ601" s="79">
        <v>0</v>
      </c>
      <c r="AR601" s="79">
        <v>0</v>
      </c>
      <c r="AS601" s="79"/>
      <c r="AT601" s="79"/>
      <c r="AU601" s="79"/>
      <c r="AV601" s="79"/>
      <c r="AW601" s="79"/>
      <c r="AX601" s="79"/>
      <c r="AY601" s="79"/>
      <c r="AZ601" s="79"/>
      <c r="BA601">
        <v>1</v>
      </c>
      <c r="BB601" s="78" t="str">
        <f>REPLACE(INDEX(GroupVertices[Group],MATCH(Edges[[#This Row],[Vertex 1]],GroupVertices[Vertex],0)),1,1,"")</f>
        <v>2</v>
      </c>
      <c r="BC601" s="78" t="str">
        <f>REPLACE(INDEX(GroupVertices[Group],MATCH(Edges[[#This Row],[Vertex 2]],GroupVertices[Vertex],0)),1,1,"")</f>
        <v>2</v>
      </c>
      <c r="BD601" s="48">
        <v>0</v>
      </c>
      <c r="BE601" s="49">
        <v>0</v>
      </c>
      <c r="BF601" s="48">
        <v>1</v>
      </c>
      <c r="BG601" s="49">
        <v>4.166666666666667</v>
      </c>
      <c r="BH601" s="48">
        <v>0</v>
      </c>
      <c r="BI601" s="49">
        <v>0</v>
      </c>
      <c r="BJ601" s="48">
        <v>23</v>
      </c>
      <c r="BK601" s="49">
        <v>95.83333333333333</v>
      </c>
      <c r="BL601" s="48">
        <v>24</v>
      </c>
    </row>
    <row r="602" spans="1:64" ht="15">
      <c r="A602" s="64" t="s">
        <v>407</v>
      </c>
      <c r="B602" s="64" t="s">
        <v>445</v>
      </c>
      <c r="C602" s="65" t="s">
        <v>4412</v>
      </c>
      <c r="D602" s="66">
        <v>3</v>
      </c>
      <c r="E602" s="67" t="s">
        <v>132</v>
      </c>
      <c r="F602" s="68">
        <v>35</v>
      </c>
      <c r="G602" s="65"/>
      <c r="H602" s="69"/>
      <c r="I602" s="70"/>
      <c r="J602" s="70"/>
      <c r="K602" s="34" t="s">
        <v>65</v>
      </c>
      <c r="L602" s="77">
        <v>602</v>
      </c>
      <c r="M602" s="77"/>
      <c r="N602" s="72"/>
      <c r="O602" s="79" t="s">
        <v>503</v>
      </c>
      <c r="P602" s="81">
        <v>43770.93597222222</v>
      </c>
      <c r="Q602" s="79" t="s">
        <v>647</v>
      </c>
      <c r="R602" s="79"/>
      <c r="S602" s="79"/>
      <c r="T602" s="79"/>
      <c r="U602" s="79"/>
      <c r="V602" s="82" t="s">
        <v>926</v>
      </c>
      <c r="W602" s="81">
        <v>43770.93597222222</v>
      </c>
      <c r="X602" s="82" t="s">
        <v>1224</v>
      </c>
      <c r="Y602" s="79"/>
      <c r="Z602" s="79"/>
      <c r="AA602" s="85" t="s">
        <v>1531</v>
      </c>
      <c r="AB602" s="79"/>
      <c r="AC602" s="79" t="b">
        <v>0</v>
      </c>
      <c r="AD602" s="79">
        <v>0</v>
      </c>
      <c r="AE602" s="85" t="s">
        <v>1603</v>
      </c>
      <c r="AF602" s="79" t="b">
        <v>0</v>
      </c>
      <c r="AG602" s="79" t="s">
        <v>1625</v>
      </c>
      <c r="AH602" s="79"/>
      <c r="AI602" s="85" t="s">
        <v>1603</v>
      </c>
      <c r="AJ602" s="79" t="b">
        <v>0</v>
      </c>
      <c r="AK602" s="79">
        <v>14</v>
      </c>
      <c r="AL602" s="85" t="s">
        <v>1575</v>
      </c>
      <c r="AM602" s="79" t="s">
        <v>1634</v>
      </c>
      <c r="AN602" s="79" t="b">
        <v>0</v>
      </c>
      <c r="AO602" s="85" t="s">
        <v>1575</v>
      </c>
      <c r="AP602" s="79" t="s">
        <v>176</v>
      </c>
      <c r="AQ602" s="79">
        <v>0</v>
      </c>
      <c r="AR602" s="79">
        <v>0</v>
      </c>
      <c r="AS602" s="79"/>
      <c r="AT602" s="79"/>
      <c r="AU602" s="79"/>
      <c r="AV602" s="79"/>
      <c r="AW602" s="79"/>
      <c r="AX602" s="79"/>
      <c r="AY602" s="79"/>
      <c r="AZ602" s="79"/>
      <c r="BA602">
        <v>1</v>
      </c>
      <c r="BB602" s="78" t="str">
        <f>REPLACE(INDEX(GroupVertices[Group],MATCH(Edges[[#This Row],[Vertex 1]],GroupVertices[Vertex],0)),1,1,"")</f>
        <v>2</v>
      </c>
      <c r="BC602" s="78" t="str">
        <f>REPLACE(INDEX(GroupVertices[Group],MATCH(Edges[[#This Row],[Vertex 2]],GroupVertices[Vertex],0)),1,1,"")</f>
        <v>2</v>
      </c>
      <c r="BD602" s="48">
        <v>0</v>
      </c>
      <c r="BE602" s="49">
        <v>0</v>
      </c>
      <c r="BF602" s="48">
        <v>1</v>
      </c>
      <c r="BG602" s="49">
        <v>4.166666666666667</v>
      </c>
      <c r="BH602" s="48">
        <v>0</v>
      </c>
      <c r="BI602" s="49">
        <v>0</v>
      </c>
      <c r="BJ602" s="48">
        <v>23</v>
      </c>
      <c r="BK602" s="49">
        <v>95.83333333333333</v>
      </c>
      <c r="BL602" s="48">
        <v>24</v>
      </c>
    </row>
    <row r="603" spans="1:64" ht="15">
      <c r="A603" s="64" t="s">
        <v>408</v>
      </c>
      <c r="B603" s="64" t="s">
        <v>445</v>
      </c>
      <c r="C603" s="65" t="s">
        <v>4412</v>
      </c>
      <c r="D603" s="66">
        <v>3</v>
      </c>
      <c r="E603" s="67" t="s">
        <v>132</v>
      </c>
      <c r="F603" s="68">
        <v>35</v>
      </c>
      <c r="G603" s="65"/>
      <c r="H603" s="69"/>
      <c r="I603" s="70"/>
      <c r="J603" s="70"/>
      <c r="K603" s="34" t="s">
        <v>65</v>
      </c>
      <c r="L603" s="77">
        <v>603</v>
      </c>
      <c r="M603" s="77"/>
      <c r="N603" s="72"/>
      <c r="O603" s="79" t="s">
        <v>503</v>
      </c>
      <c r="P603" s="81">
        <v>43771.08446759259</v>
      </c>
      <c r="Q603" s="79" t="s">
        <v>647</v>
      </c>
      <c r="R603" s="79"/>
      <c r="S603" s="79"/>
      <c r="T603" s="79"/>
      <c r="U603" s="79"/>
      <c r="V603" s="82" t="s">
        <v>927</v>
      </c>
      <c r="W603" s="81">
        <v>43771.08446759259</v>
      </c>
      <c r="X603" s="82" t="s">
        <v>1225</v>
      </c>
      <c r="Y603" s="79"/>
      <c r="Z603" s="79"/>
      <c r="AA603" s="85" t="s">
        <v>1532</v>
      </c>
      <c r="AB603" s="79"/>
      <c r="AC603" s="79" t="b">
        <v>0</v>
      </c>
      <c r="AD603" s="79">
        <v>0</v>
      </c>
      <c r="AE603" s="85" t="s">
        <v>1603</v>
      </c>
      <c r="AF603" s="79" t="b">
        <v>0</v>
      </c>
      <c r="AG603" s="79" t="s">
        <v>1625</v>
      </c>
      <c r="AH603" s="79"/>
      <c r="AI603" s="85" t="s">
        <v>1603</v>
      </c>
      <c r="AJ603" s="79" t="b">
        <v>0</v>
      </c>
      <c r="AK603" s="79">
        <v>14</v>
      </c>
      <c r="AL603" s="85" t="s">
        <v>1575</v>
      </c>
      <c r="AM603" s="79" t="s">
        <v>1634</v>
      </c>
      <c r="AN603" s="79" t="b">
        <v>0</v>
      </c>
      <c r="AO603" s="85" t="s">
        <v>1575</v>
      </c>
      <c r="AP603" s="79" t="s">
        <v>176</v>
      </c>
      <c r="AQ603" s="79">
        <v>0</v>
      </c>
      <c r="AR603" s="79">
        <v>0</v>
      </c>
      <c r="AS603" s="79"/>
      <c r="AT603" s="79"/>
      <c r="AU603" s="79"/>
      <c r="AV603" s="79"/>
      <c r="AW603" s="79"/>
      <c r="AX603" s="79"/>
      <c r="AY603" s="79"/>
      <c r="AZ603" s="79"/>
      <c r="BA603">
        <v>1</v>
      </c>
      <c r="BB603" s="78" t="str">
        <f>REPLACE(INDEX(GroupVertices[Group],MATCH(Edges[[#This Row],[Vertex 1]],GroupVertices[Vertex],0)),1,1,"")</f>
        <v>2</v>
      </c>
      <c r="BC603" s="78" t="str">
        <f>REPLACE(INDEX(GroupVertices[Group],MATCH(Edges[[#This Row],[Vertex 2]],GroupVertices[Vertex],0)),1,1,"")</f>
        <v>2</v>
      </c>
      <c r="BD603" s="48">
        <v>0</v>
      </c>
      <c r="BE603" s="49">
        <v>0</v>
      </c>
      <c r="BF603" s="48">
        <v>1</v>
      </c>
      <c r="BG603" s="49">
        <v>4.166666666666667</v>
      </c>
      <c r="BH603" s="48">
        <v>0</v>
      </c>
      <c r="BI603" s="49">
        <v>0</v>
      </c>
      <c r="BJ603" s="48">
        <v>23</v>
      </c>
      <c r="BK603" s="49">
        <v>95.83333333333333</v>
      </c>
      <c r="BL603" s="48">
        <v>24</v>
      </c>
    </row>
    <row r="604" spans="1:64" ht="15">
      <c r="A604" s="64" t="s">
        <v>409</v>
      </c>
      <c r="B604" s="64" t="s">
        <v>445</v>
      </c>
      <c r="C604" s="65" t="s">
        <v>4412</v>
      </c>
      <c r="D604" s="66">
        <v>3</v>
      </c>
      <c r="E604" s="67" t="s">
        <v>132</v>
      </c>
      <c r="F604" s="68">
        <v>35</v>
      </c>
      <c r="G604" s="65"/>
      <c r="H604" s="69"/>
      <c r="I604" s="70"/>
      <c r="J604" s="70"/>
      <c r="K604" s="34" t="s">
        <v>65</v>
      </c>
      <c r="L604" s="77">
        <v>604</v>
      </c>
      <c r="M604" s="77"/>
      <c r="N604" s="72"/>
      <c r="O604" s="79" t="s">
        <v>503</v>
      </c>
      <c r="P604" s="81">
        <v>43771.11189814815</v>
      </c>
      <c r="Q604" s="79" t="s">
        <v>648</v>
      </c>
      <c r="R604" s="82" t="s">
        <v>701</v>
      </c>
      <c r="S604" s="79" t="s">
        <v>703</v>
      </c>
      <c r="T604" s="79"/>
      <c r="U604" s="79"/>
      <c r="V604" s="82" t="s">
        <v>928</v>
      </c>
      <c r="W604" s="81">
        <v>43771.11189814815</v>
      </c>
      <c r="X604" s="82" t="s">
        <v>1226</v>
      </c>
      <c r="Y604" s="79"/>
      <c r="Z604" s="79"/>
      <c r="AA604" s="85" t="s">
        <v>1533</v>
      </c>
      <c r="AB604" s="85" t="s">
        <v>1599</v>
      </c>
      <c r="AC604" s="79" t="b">
        <v>0</v>
      </c>
      <c r="AD604" s="79">
        <v>0</v>
      </c>
      <c r="AE604" s="85" t="s">
        <v>1602</v>
      </c>
      <c r="AF604" s="79" t="b">
        <v>0</v>
      </c>
      <c r="AG604" s="79" t="s">
        <v>1625</v>
      </c>
      <c r="AH604" s="79"/>
      <c r="AI604" s="85" t="s">
        <v>1603</v>
      </c>
      <c r="AJ604" s="79" t="b">
        <v>0</v>
      </c>
      <c r="AK604" s="79">
        <v>0</v>
      </c>
      <c r="AL604" s="85" t="s">
        <v>1603</v>
      </c>
      <c r="AM604" s="79" t="s">
        <v>1635</v>
      </c>
      <c r="AN604" s="79" t="b">
        <v>1</v>
      </c>
      <c r="AO604" s="85" t="s">
        <v>1599</v>
      </c>
      <c r="AP604" s="79" t="s">
        <v>176</v>
      </c>
      <c r="AQ604" s="79">
        <v>0</v>
      </c>
      <c r="AR604" s="79">
        <v>0</v>
      </c>
      <c r="AS604" s="79"/>
      <c r="AT604" s="79"/>
      <c r="AU604" s="79"/>
      <c r="AV604" s="79"/>
      <c r="AW604" s="79"/>
      <c r="AX604" s="79"/>
      <c r="AY604" s="79"/>
      <c r="AZ604" s="79"/>
      <c r="BA604">
        <v>1</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409</v>
      </c>
      <c r="B605" s="64" t="s">
        <v>444</v>
      </c>
      <c r="C605" s="65" t="s">
        <v>4412</v>
      </c>
      <c r="D605" s="66">
        <v>3</v>
      </c>
      <c r="E605" s="67" t="s">
        <v>132</v>
      </c>
      <c r="F605" s="68">
        <v>35</v>
      </c>
      <c r="G605" s="65"/>
      <c r="H605" s="69"/>
      <c r="I605" s="70"/>
      <c r="J605" s="70"/>
      <c r="K605" s="34" t="s">
        <v>65</v>
      </c>
      <c r="L605" s="77">
        <v>605</v>
      </c>
      <c r="M605" s="77"/>
      <c r="N605" s="72"/>
      <c r="O605" s="79" t="s">
        <v>503</v>
      </c>
      <c r="P605" s="81">
        <v>43771.11189814815</v>
      </c>
      <c r="Q605" s="79" t="s">
        <v>648</v>
      </c>
      <c r="R605" s="82" t="s">
        <v>701</v>
      </c>
      <c r="S605" s="79" t="s">
        <v>703</v>
      </c>
      <c r="T605" s="79"/>
      <c r="U605" s="79"/>
      <c r="V605" s="82" t="s">
        <v>928</v>
      </c>
      <c r="W605" s="81">
        <v>43771.11189814815</v>
      </c>
      <c r="X605" s="82" t="s">
        <v>1226</v>
      </c>
      <c r="Y605" s="79"/>
      <c r="Z605" s="79"/>
      <c r="AA605" s="85" t="s">
        <v>1533</v>
      </c>
      <c r="AB605" s="85" t="s">
        <v>1599</v>
      </c>
      <c r="AC605" s="79" t="b">
        <v>0</v>
      </c>
      <c r="AD605" s="79">
        <v>0</v>
      </c>
      <c r="AE605" s="85" t="s">
        <v>1602</v>
      </c>
      <c r="AF605" s="79" t="b">
        <v>0</v>
      </c>
      <c r="AG605" s="79" t="s">
        <v>1625</v>
      </c>
      <c r="AH605" s="79"/>
      <c r="AI605" s="85" t="s">
        <v>1603</v>
      </c>
      <c r="AJ605" s="79" t="b">
        <v>0</v>
      </c>
      <c r="AK605" s="79">
        <v>0</v>
      </c>
      <c r="AL605" s="85" t="s">
        <v>1603</v>
      </c>
      <c r="AM605" s="79" t="s">
        <v>1635</v>
      </c>
      <c r="AN605" s="79" t="b">
        <v>1</v>
      </c>
      <c r="AO605" s="85" t="s">
        <v>1599</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2</v>
      </c>
      <c r="BC605" s="78" t="str">
        <f>REPLACE(INDEX(GroupVertices[Group],MATCH(Edges[[#This Row],[Vertex 2]],GroupVertices[Vertex],0)),1,1,"")</f>
        <v>1</v>
      </c>
      <c r="BD605" s="48"/>
      <c r="BE605" s="49"/>
      <c r="BF605" s="48"/>
      <c r="BG605" s="49"/>
      <c r="BH605" s="48"/>
      <c r="BI605" s="49"/>
      <c r="BJ605" s="48"/>
      <c r="BK605" s="49"/>
      <c r="BL605" s="48"/>
    </row>
    <row r="606" spans="1:64" ht="15">
      <c r="A606" s="64" t="s">
        <v>409</v>
      </c>
      <c r="B606" s="64" t="s">
        <v>449</v>
      </c>
      <c r="C606" s="65" t="s">
        <v>4412</v>
      </c>
      <c r="D606" s="66">
        <v>3</v>
      </c>
      <c r="E606" s="67" t="s">
        <v>132</v>
      </c>
      <c r="F606" s="68">
        <v>35</v>
      </c>
      <c r="G606" s="65"/>
      <c r="H606" s="69"/>
      <c r="I606" s="70"/>
      <c r="J606" s="70"/>
      <c r="K606" s="34" t="s">
        <v>65</v>
      </c>
      <c r="L606" s="77">
        <v>606</v>
      </c>
      <c r="M606" s="77"/>
      <c r="N606" s="72"/>
      <c r="O606" s="79" t="s">
        <v>504</v>
      </c>
      <c r="P606" s="81">
        <v>43771.11189814815</v>
      </c>
      <c r="Q606" s="79" t="s">
        <v>648</v>
      </c>
      <c r="R606" s="82" t="s">
        <v>701</v>
      </c>
      <c r="S606" s="79" t="s">
        <v>703</v>
      </c>
      <c r="T606" s="79"/>
      <c r="U606" s="79"/>
      <c r="V606" s="82" t="s">
        <v>928</v>
      </c>
      <c r="W606" s="81">
        <v>43771.11189814815</v>
      </c>
      <c r="X606" s="82" t="s">
        <v>1226</v>
      </c>
      <c r="Y606" s="79"/>
      <c r="Z606" s="79"/>
      <c r="AA606" s="85" t="s">
        <v>1533</v>
      </c>
      <c r="AB606" s="85" t="s">
        <v>1599</v>
      </c>
      <c r="AC606" s="79" t="b">
        <v>0</v>
      </c>
      <c r="AD606" s="79">
        <v>0</v>
      </c>
      <c r="AE606" s="85" t="s">
        <v>1602</v>
      </c>
      <c r="AF606" s="79" t="b">
        <v>0</v>
      </c>
      <c r="AG606" s="79" t="s">
        <v>1625</v>
      </c>
      <c r="AH606" s="79"/>
      <c r="AI606" s="85" t="s">
        <v>1603</v>
      </c>
      <c r="AJ606" s="79" t="b">
        <v>0</v>
      </c>
      <c r="AK606" s="79">
        <v>0</v>
      </c>
      <c r="AL606" s="85" t="s">
        <v>1603</v>
      </c>
      <c r="AM606" s="79" t="s">
        <v>1635</v>
      </c>
      <c r="AN606" s="79" t="b">
        <v>1</v>
      </c>
      <c r="AO606" s="85" t="s">
        <v>1599</v>
      </c>
      <c r="AP606" s="79" t="s">
        <v>176</v>
      </c>
      <c r="AQ606" s="79">
        <v>0</v>
      </c>
      <c r="AR606" s="79">
        <v>0</v>
      </c>
      <c r="AS606" s="79"/>
      <c r="AT606" s="79"/>
      <c r="AU606" s="79"/>
      <c r="AV606" s="79"/>
      <c r="AW606" s="79"/>
      <c r="AX606" s="79"/>
      <c r="AY606" s="79"/>
      <c r="AZ606" s="79"/>
      <c r="BA606">
        <v>1</v>
      </c>
      <c r="BB606" s="78" t="str">
        <f>REPLACE(INDEX(GroupVertices[Group],MATCH(Edges[[#This Row],[Vertex 1]],GroupVertices[Vertex],0)),1,1,"")</f>
        <v>2</v>
      </c>
      <c r="BC606" s="78" t="str">
        <f>REPLACE(INDEX(GroupVertices[Group],MATCH(Edges[[#This Row],[Vertex 2]],GroupVertices[Vertex],0)),1,1,"")</f>
        <v>4</v>
      </c>
      <c r="BD606" s="48">
        <v>0</v>
      </c>
      <c r="BE606" s="49">
        <v>0</v>
      </c>
      <c r="BF606" s="48">
        <v>0</v>
      </c>
      <c r="BG606" s="49">
        <v>0</v>
      </c>
      <c r="BH606" s="48">
        <v>0</v>
      </c>
      <c r="BI606" s="49">
        <v>0</v>
      </c>
      <c r="BJ606" s="48">
        <v>17</v>
      </c>
      <c r="BK606" s="49">
        <v>100</v>
      </c>
      <c r="BL606" s="48">
        <v>17</v>
      </c>
    </row>
    <row r="607" spans="1:64" ht="15">
      <c r="A607" s="64" t="s">
        <v>410</v>
      </c>
      <c r="B607" s="64" t="s">
        <v>445</v>
      </c>
      <c r="C607" s="65" t="s">
        <v>4412</v>
      </c>
      <c r="D607" s="66">
        <v>3</v>
      </c>
      <c r="E607" s="67" t="s">
        <v>132</v>
      </c>
      <c r="F607" s="68">
        <v>35</v>
      </c>
      <c r="G607" s="65"/>
      <c r="H607" s="69"/>
      <c r="I607" s="70"/>
      <c r="J607" s="70"/>
      <c r="K607" s="34" t="s">
        <v>65</v>
      </c>
      <c r="L607" s="77">
        <v>607</v>
      </c>
      <c r="M607" s="77"/>
      <c r="N607" s="72"/>
      <c r="O607" s="79" t="s">
        <v>503</v>
      </c>
      <c r="P607" s="81">
        <v>43771.11804398148</v>
      </c>
      <c r="Q607" s="79" t="s">
        <v>649</v>
      </c>
      <c r="R607" s="79"/>
      <c r="S607" s="79"/>
      <c r="T607" s="79"/>
      <c r="U607" s="79"/>
      <c r="V607" s="82" t="s">
        <v>929</v>
      </c>
      <c r="W607" s="81">
        <v>43771.11804398148</v>
      </c>
      <c r="X607" s="82" t="s">
        <v>1227</v>
      </c>
      <c r="Y607" s="79"/>
      <c r="Z607" s="79"/>
      <c r="AA607" s="85" t="s">
        <v>1534</v>
      </c>
      <c r="AB607" s="85" t="s">
        <v>1599</v>
      </c>
      <c r="AC607" s="79" t="b">
        <v>0</v>
      </c>
      <c r="AD607" s="79">
        <v>0</v>
      </c>
      <c r="AE607" s="85" t="s">
        <v>1602</v>
      </c>
      <c r="AF607" s="79" t="b">
        <v>0</v>
      </c>
      <c r="AG607" s="79" t="s">
        <v>1625</v>
      </c>
      <c r="AH607" s="79"/>
      <c r="AI607" s="85" t="s">
        <v>1603</v>
      </c>
      <c r="AJ607" s="79" t="b">
        <v>0</v>
      </c>
      <c r="AK607" s="79">
        <v>0</v>
      </c>
      <c r="AL607" s="85" t="s">
        <v>1603</v>
      </c>
      <c r="AM607" s="79" t="s">
        <v>1634</v>
      </c>
      <c r="AN607" s="79" t="b">
        <v>0</v>
      </c>
      <c r="AO607" s="85" t="s">
        <v>1599</v>
      </c>
      <c r="AP607" s="79" t="s">
        <v>176</v>
      </c>
      <c r="AQ607" s="79">
        <v>0</v>
      </c>
      <c r="AR607" s="79">
        <v>0</v>
      </c>
      <c r="AS607" s="79"/>
      <c r="AT607" s="79"/>
      <c r="AU607" s="79"/>
      <c r="AV607" s="79"/>
      <c r="AW607" s="79"/>
      <c r="AX607" s="79"/>
      <c r="AY607" s="79"/>
      <c r="AZ607" s="79"/>
      <c r="BA607">
        <v>1</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410</v>
      </c>
      <c r="B608" s="64" t="s">
        <v>444</v>
      </c>
      <c r="C608" s="65" t="s">
        <v>4412</v>
      </c>
      <c r="D608" s="66">
        <v>3</v>
      </c>
      <c r="E608" s="67" t="s">
        <v>132</v>
      </c>
      <c r="F608" s="68">
        <v>35</v>
      </c>
      <c r="G608" s="65"/>
      <c r="H608" s="69"/>
      <c r="I608" s="70"/>
      <c r="J608" s="70"/>
      <c r="K608" s="34" t="s">
        <v>65</v>
      </c>
      <c r="L608" s="77">
        <v>608</v>
      </c>
      <c r="M608" s="77"/>
      <c r="N608" s="72"/>
      <c r="O608" s="79" t="s">
        <v>503</v>
      </c>
      <c r="P608" s="81">
        <v>43771.11804398148</v>
      </c>
      <c r="Q608" s="79" t="s">
        <v>649</v>
      </c>
      <c r="R608" s="79"/>
      <c r="S608" s="79"/>
      <c r="T608" s="79"/>
      <c r="U608" s="79"/>
      <c r="V608" s="82" t="s">
        <v>929</v>
      </c>
      <c r="W608" s="81">
        <v>43771.11804398148</v>
      </c>
      <c r="X608" s="82" t="s">
        <v>1227</v>
      </c>
      <c r="Y608" s="79"/>
      <c r="Z608" s="79"/>
      <c r="AA608" s="85" t="s">
        <v>1534</v>
      </c>
      <c r="AB608" s="85" t="s">
        <v>1599</v>
      </c>
      <c r="AC608" s="79" t="b">
        <v>0</v>
      </c>
      <c r="AD608" s="79">
        <v>0</v>
      </c>
      <c r="AE608" s="85" t="s">
        <v>1602</v>
      </c>
      <c r="AF608" s="79" t="b">
        <v>0</v>
      </c>
      <c r="AG608" s="79" t="s">
        <v>1625</v>
      </c>
      <c r="AH608" s="79"/>
      <c r="AI608" s="85" t="s">
        <v>1603</v>
      </c>
      <c r="AJ608" s="79" t="b">
        <v>0</v>
      </c>
      <c r="AK608" s="79">
        <v>0</v>
      </c>
      <c r="AL608" s="85" t="s">
        <v>1603</v>
      </c>
      <c r="AM608" s="79" t="s">
        <v>1634</v>
      </c>
      <c r="AN608" s="79" t="b">
        <v>0</v>
      </c>
      <c r="AO608" s="85" t="s">
        <v>1599</v>
      </c>
      <c r="AP608" s="79" t="s">
        <v>176</v>
      </c>
      <c r="AQ608" s="79">
        <v>0</v>
      </c>
      <c r="AR608" s="79">
        <v>0</v>
      </c>
      <c r="AS608" s="79"/>
      <c r="AT608" s="79"/>
      <c r="AU608" s="79"/>
      <c r="AV608" s="79"/>
      <c r="AW608" s="79"/>
      <c r="AX608" s="79"/>
      <c r="AY608" s="79"/>
      <c r="AZ608" s="79"/>
      <c r="BA608">
        <v>1</v>
      </c>
      <c r="BB608" s="78" t="str">
        <f>REPLACE(INDEX(GroupVertices[Group],MATCH(Edges[[#This Row],[Vertex 1]],GroupVertices[Vertex],0)),1,1,"")</f>
        <v>2</v>
      </c>
      <c r="BC608" s="78" t="str">
        <f>REPLACE(INDEX(GroupVertices[Group],MATCH(Edges[[#This Row],[Vertex 2]],GroupVertices[Vertex],0)),1,1,"")</f>
        <v>1</v>
      </c>
      <c r="BD608" s="48"/>
      <c r="BE608" s="49"/>
      <c r="BF608" s="48"/>
      <c r="BG608" s="49"/>
      <c r="BH608" s="48"/>
      <c r="BI608" s="49"/>
      <c r="BJ608" s="48"/>
      <c r="BK608" s="49"/>
      <c r="BL608" s="48"/>
    </row>
    <row r="609" spans="1:64" ht="15">
      <c r="A609" s="64" t="s">
        <v>410</v>
      </c>
      <c r="B609" s="64" t="s">
        <v>449</v>
      </c>
      <c r="C609" s="65" t="s">
        <v>4412</v>
      </c>
      <c r="D609" s="66">
        <v>3</v>
      </c>
      <c r="E609" s="67" t="s">
        <v>132</v>
      </c>
      <c r="F609" s="68">
        <v>35</v>
      </c>
      <c r="G609" s="65"/>
      <c r="H609" s="69"/>
      <c r="I609" s="70"/>
      <c r="J609" s="70"/>
      <c r="K609" s="34" t="s">
        <v>65</v>
      </c>
      <c r="L609" s="77">
        <v>609</v>
      </c>
      <c r="M609" s="77"/>
      <c r="N609" s="72"/>
      <c r="O609" s="79" t="s">
        <v>504</v>
      </c>
      <c r="P609" s="81">
        <v>43771.11804398148</v>
      </c>
      <c r="Q609" s="79" t="s">
        <v>649</v>
      </c>
      <c r="R609" s="79"/>
      <c r="S609" s="79"/>
      <c r="T609" s="79"/>
      <c r="U609" s="79"/>
      <c r="V609" s="82" t="s">
        <v>929</v>
      </c>
      <c r="W609" s="81">
        <v>43771.11804398148</v>
      </c>
      <c r="X609" s="82" t="s">
        <v>1227</v>
      </c>
      <c r="Y609" s="79"/>
      <c r="Z609" s="79"/>
      <c r="AA609" s="85" t="s">
        <v>1534</v>
      </c>
      <c r="AB609" s="85" t="s">
        <v>1599</v>
      </c>
      <c r="AC609" s="79" t="b">
        <v>0</v>
      </c>
      <c r="AD609" s="79">
        <v>0</v>
      </c>
      <c r="AE609" s="85" t="s">
        <v>1602</v>
      </c>
      <c r="AF609" s="79" t="b">
        <v>0</v>
      </c>
      <c r="AG609" s="79" t="s">
        <v>1625</v>
      </c>
      <c r="AH609" s="79"/>
      <c r="AI609" s="85" t="s">
        <v>1603</v>
      </c>
      <c r="AJ609" s="79" t="b">
        <v>0</v>
      </c>
      <c r="AK609" s="79">
        <v>0</v>
      </c>
      <c r="AL609" s="85" t="s">
        <v>1603</v>
      </c>
      <c r="AM609" s="79" t="s">
        <v>1634</v>
      </c>
      <c r="AN609" s="79" t="b">
        <v>0</v>
      </c>
      <c r="AO609" s="85" t="s">
        <v>1599</v>
      </c>
      <c r="AP609" s="79" t="s">
        <v>176</v>
      </c>
      <c r="AQ609" s="79">
        <v>0</v>
      </c>
      <c r="AR609" s="79">
        <v>0</v>
      </c>
      <c r="AS609" s="79"/>
      <c r="AT609" s="79"/>
      <c r="AU609" s="79"/>
      <c r="AV609" s="79"/>
      <c r="AW609" s="79"/>
      <c r="AX609" s="79"/>
      <c r="AY609" s="79"/>
      <c r="AZ609" s="79"/>
      <c r="BA609">
        <v>1</v>
      </c>
      <c r="BB609" s="78" t="str">
        <f>REPLACE(INDEX(GroupVertices[Group],MATCH(Edges[[#This Row],[Vertex 1]],GroupVertices[Vertex],0)),1,1,"")</f>
        <v>2</v>
      </c>
      <c r="BC609" s="78" t="str">
        <f>REPLACE(INDEX(GroupVertices[Group],MATCH(Edges[[#This Row],[Vertex 2]],GroupVertices[Vertex],0)),1,1,"")</f>
        <v>4</v>
      </c>
      <c r="BD609" s="48">
        <v>1</v>
      </c>
      <c r="BE609" s="49">
        <v>11.11111111111111</v>
      </c>
      <c r="BF609" s="48">
        <v>0</v>
      </c>
      <c r="BG609" s="49">
        <v>0</v>
      </c>
      <c r="BH609" s="48">
        <v>0</v>
      </c>
      <c r="BI609" s="49">
        <v>0</v>
      </c>
      <c r="BJ609" s="48">
        <v>8</v>
      </c>
      <c r="BK609" s="49">
        <v>88.88888888888889</v>
      </c>
      <c r="BL609" s="48">
        <v>9</v>
      </c>
    </row>
    <row r="610" spans="1:64" ht="15">
      <c r="A610" s="64" t="s">
        <v>411</v>
      </c>
      <c r="B610" s="64" t="s">
        <v>445</v>
      </c>
      <c r="C610" s="65" t="s">
        <v>4412</v>
      </c>
      <c r="D610" s="66">
        <v>3</v>
      </c>
      <c r="E610" s="67" t="s">
        <v>132</v>
      </c>
      <c r="F610" s="68">
        <v>35</v>
      </c>
      <c r="G610" s="65"/>
      <c r="H610" s="69"/>
      <c r="I610" s="70"/>
      <c r="J610" s="70"/>
      <c r="K610" s="34" t="s">
        <v>65</v>
      </c>
      <c r="L610" s="77">
        <v>610</v>
      </c>
      <c r="M610" s="77"/>
      <c r="N610" s="72"/>
      <c r="O610" s="79" t="s">
        <v>503</v>
      </c>
      <c r="P610" s="81">
        <v>43771.119988425926</v>
      </c>
      <c r="Q610" s="79" t="s">
        <v>647</v>
      </c>
      <c r="R610" s="79"/>
      <c r="S610" s="79"/>
      <c r="T610" s="79"/>
      <c r="U610" s="79"/>
      <c r="V610" s="82" t="s">
        <v>930</v>
      </c>
      <c r="W610" s="81">
        <v>43771.119988425926</v>
      </c>
      <c r="X610" s="82" t="s">
        <v>1228</v>
      </c>
      <c r="Y610" s="79"/>
      <c r="Z610" s="79"/>
      <c r="AA610" s="85" t="s">
        <v>1535</v>
      </c>
      <c r="AB610" s="79"/>
      <c r="AC610" s="79" t="b">
        <v>0</v>
      </c>
      <c r="AD610" s="79">
        <v>0</v>
      </c>
      <c r="AE610" s="85" t="s">
        <v>1603</v>
      </c>
      <c r="AF610" s="79" t="b">
        <v>0</v>
      </c>
      <c r="AG610" s="79" t="s">
        <v>1625</v>
      </c>
      <c r="AH610" s="79"/>
      <c r="AI610" s="85" t="s">
        <v>1603</v>
      </c>
      <c r="AJ610" s="79" t="b">
        <v>0</v>
      </c>
      <c r="AK610" s="79">
        <v>14</v>
      </c>
      <c r="AL610" s="85" t="s">
        <v>1575</v>
      </c>
      <c r="AM610" s="79" t="s">
        <v>1634</v>
      </c>
      <c r="AN610" s="79" t="b">
        <v>0</v>
      </c>
      <c r="AO610" s="85" t="s">
        <v>1575</v>
      </c>
      <c r="AP610" s="79" t="s">
        <v>176</v>
      </c>
      <c r="AQ610" s="79">
        <v>0</v>
      </c>
      <c r="AR610" s="79">
        <v>0</v>
      </c>
      <c r="AS610" s="79"/>
      <c r="AT610" s="79"/>
      <c r="AU610" s="79"/>
      <c r="AV610" s="79"/>
      <c r="AW610" s="79"/>
      <c r="AX610" s="79"/>
      <c r="AY610" s="79"/>
      <c r="AZ610" s="79"/>
      <c r="BA610">
        <v>1</v>
      </c>
      <c r="BB610" s="78" t="str">
        <f>REPLACE(INDEX(GroupVertices[Group],MATCH(Edges[[#This Row],[Vertex 1]],GroupVertices[Vertex],0)),1,1,"")</f>
        <v>2</v>
      </c>
      <c r="BC610" s="78" t="str">
        <f>REPLACE(INDEX(GroupVertices[Group],MATCH(Edges[[#This Row],[Vertex 2]],GroupVertices[Vertex],0)),1,1,"")</f>
        <v>2</v>
      </c>
      <c r="BD610" s="48">
        <v>0</v>
      </c>
      <c r="BE610" s="49">
        <v>0</v>
      </c>
      <c r="BF610" s="48">
        <v>1</v>
      </c>
      <c r="BG610" s="49">
        <v>4.166666666666667</v>
      </c>
      <c r="BH610" s="48">
        <v>0</v>
      </c>
      <c r="BI610" s="49">
        <v>0</v>
      </c>
      <c r="BJ610" s="48">
        <v>23</v>
      </c>
      <c r="BK610" s="49">
        <v>95.83333333333333</v>
      </c>
      <c r="BL610" s="48">
        <v>24</v>
      </c>
    </row>
    <row r="611" spans="1:64" ht="15">
      <c r="A611" s="64" t="s">
        <v>412</v>
      </c>
      <c r="B611" s="64" t="s">
        <v>445</v>
      </c>
      <c r="C611" s="65" t="s">
        <v>4412</v>
      </c>
      <c r="D611" s="66">
        <v>3</v>
      </c>
      <c r="E611" s="67" t="s">
        <v>132</v>
      </c>
      <c r="F611" s="68">
        <v>35</v>
      </c>
      <c r="G611" s="65"/>
      <c r="H611" s="69"/>
      <c r="I611" s="70"/>
      <c r="J611" s="70"/>
      <c r="K611" s="34" t="s">
        <v>65</v>
      </c>
      <c r="L611" s="77">
        <v>611</v>
      </c>
      <c r="M611" s="77"/>
      <c r="N611" s="72"/>
      <c r="O611" s="79" t="s">
        <v>503</v>
      </c>
      <c r="P611" s="81">
        <v>43771.13045138889</v>
      </c>
      <c r="Q611" s="79" t="s">
        <v>647</v>
      </c>
      <c r="R611" s="79"/>
      <c r="S611" s="79"/>
      <c r="T611" s="79"/>
      <c r="U611" s="79"/>
      <c r="V611" s="82" t="s">
        <v>931</v>
      </c>
      <c r="W611" s="81">
        <v>43771.13045138889</v>
      </c>
      <c r="X611" s="82" t="s">
        <v>1229</v>
      </c>
      <c r="Y611" s="79"/>
      <c r="Z611" s="79"/>
      <c r="AA611" s="85" t="s">
        <v>1536</v>
      </c>
      <c r="AB611" s="79"/>
      <c r="AC611" s="79" t="b">
        <v>0</v>
      </c>
      <c r="AD611" s="79">
        <v>0</v>
      </c>
      <c r="AE611" s="85" t="s">
        <v>1603</v>
      </c>
      <c r="AF611" s="79" t="b">
        <v>0</v>
      </c>
      <c r="AG611" s="79" t="s">
        <v>1625</v>
      </c>
      <c r="AH611" s="79"/>
      <c r="AI611" s="85" t="s">
        <v>1603</v>
      </c>
      <c r="AJ611" s="79" t="b">
        <v>0</v>
      </c>
      <c r="AK611" s="79">
        <v>14</v>
      </c>
      <c r="AL611" s="85" t="s">
        <v>1575</v>
      </c>
      <c r="AM611" s="79" t="s">
        <v>1634</v>
      </c>
      <c r="AN611" s="79" t="b">
        <v>0</v>
      </c>
      <c r="AO611" s="85" t="s">
        <v>1575</v>
      </c>
      <c r="AP611" s="79" t="s">
        <v>176</v>
      </c>
      <c r="AQ611" s="79">
        <v>0</v>
      </c>
      <c r="AR611" s="79">
        <v>0</v>
      </c>
      <c r="AS611" s="79"/>
      <c r="AT611" s="79"/>
      <c r="AU611" s="79"/>
      <c r="AV611" s="79"/>
      <c r="AW611" s="79"/>
      <c r="AX611" s="79"/>
      <c r="AY611" s="79"/>
      <c r="AZ611" s="79"/>
      <c r="BA611">
        <v>1</v>
      </c>
      <c r="BB611" s="78" t="str">
        <f>REPLACE(INDEX(GroupVertices[Group],MATCH(Edges[[#This Row],[Vertex 1]],GroupVertices[Vertex],0)),1,1,"")</f>
        <v>2</v>
      </c>
      <c r="BC611" s="78" t="str">
        <f>REPLACE(INDEX(GroupVertices[Group],MATCH(Edges[[#This Row],[Vertex 2]],GroupVertices[Vertex],0)),1,1,"")</f>
        <v>2</v>
      </c>
      <c r="BD611" s="48">
        <v>0</v>
      </c>
      <c r="BE611" s="49">
        <v>0</v>
      </c>
      <c r="BF611" s="48">
        <v>1</v>
      </c>
      <c r="BG611" s="49">
        <v>4.166666666666667</v>
      </c>
      <c r="BH611" s="48">
        <v>0</v>
      </c>
      <c r="BI611" s="49">
        <v>0</v>
      </c>
      <c r="BJ611" s="48">
        <v>23</v>
      </c>
      <c r="BK611" s="49">
        <v>95.83333333333333</v>
      </c>
      <c r="BL611" s="48">
        <v>24</v>
      </c>
    </row>
    <row r="612" spans="1:64" ht="15">
      <c r="A612" s="64" t="s">
        <v>413</v>
      </c>
      <c r="B612" s="64" t="s">
        <v>445</v>
      </c>
      <c r="C612" s="65" t="s">
        <v>4412</v>
      </c>
      <c r="D612" s="66">
        <v>3</v>
      </c>
      <c r="E612" s="67" t="s">
        <v>132</v>
      </c>
      <c r="F612" s="68">
        <v>35</v>
      </c>
      <c r="G612" s="65"/>
      <c r="H612" s="69"/>
      <c r="I612" s="70"/>
      <c r="J612" s="70"/>
      <c r="K612" s="34" t="s">
        <v>65</v>
      </c>
      <c r="L612" s="77">
        <v>612</v>
      </c>
      <c r="M612" s="77"/>
      <c r="N612" s="72"/>
      <c r="O612" s="79" t="s">
        <v>503</v>
      </c>
      <c r="P612" s="81">
        <v>43771.61707175926</v>
      </c>
      <c r="Q612" s="79" t="s">
        <v>650</v>
      </c>
      <c r="R612" s="79"/>
      <c r="S612" s="79"/>
      <c r="T612" s="79"/>
      <c r="U612" s="79"/>
      <c r="V612" s="82" t="s">
        <v>932</v>
      </c>
      <c r="W612" s="81">
        <v>43771.61707175926</v>
      </c>
      <c r="X612" s="82" t="s">
        <v>1230</v>
      </c>
      <c r="Y612" s="79"/>
      <c r="Z612" s="79"/>
      <c r="AA612" s="85" t="s">
        <v>1537</v>
      </c>
      <c r="AB612" s="79"/>
      <c r="AC612" s="79" t="b">
        <v>0</v>
      </c>
      <c r="AD612" s="79">
        <v>0</v>
      </c>
      <c r="AE612" s="85" t="s">
        <v>1603</v>
      </c>
      <c r="AF612" s="79" t="b">
        <v>0</v>
      </c>
      <c r="AG612" s="79" t="s">
        <v>1625</v>
      </c>
      <c r="AH612" s="79"/>
      <c r="AI612" s="85" t="s">
        <v>1603</v>
      </c>
      <c r="AJ612" s="79" t="b">
        <v>0</v>
      </c>
      <c r="AK612" s="79">
        <v>17</v>
      </c>
      <c r="AL612" s="85" t="s">
        <v>1575</v>
      </c>
      <c r="AM612" s="79" t="s">
        <v>1638</v>
      </c>
      <c r="AN612" s="79" t="b">
        <v>0</v>
      </c>
      <c r="AO612" s="85" t="s">
        <v>1575</v>
      </c>
      <c r="AP612" s="79" t="s">
        <v>176</v>
      </c>
      <c r="AQ612" s="79">
        <v>0</v>
      </c>
      <c r="AR612" s="79">
        <v>0</v>
      </c>
      <c r="AS612" s="79"/>
      <c r="AT612" s="79"/>
      <c r="AU612" s="79"/>
      <c r="AV612" s="79"/>
      <c r="AW612" s="79"/>
      <c r="AX612" s="79"/>
      <c r="AY612" s="79"/>
      <c r="AZ612" s="79"/>
      <c r="BA612">
        <v>1</v>
      </c>
      <c r="BB612" s="78" t="str">
        <f>REPLACE(INDEX(GroupVertices[Group],MATCH(Edges[[#This Row],[Vertex 1]],GroupVertices[Vertex],0)),1,1,"")</f>
        <v>2</v>
      </c>
      <c r="BC612" s="78" t="str">
        <f>REPLACE(INDEX(GroupVertices[Group],MATCH(Edges[[#This Row],[Vertex 2]],GroupVertices[Vertex],0)),1,1,"")</f>
        <v>2</v>
      </c>
      <c r="BD612" s="48">
        <v>0</v>
      </c>
      <c r="BE612" s="49">
        <v>0</v>
      </c>
      <c r="BF612" s="48">
        <v>1</v>
      </c>
      <c r="BG612" s="49">
        <v>4.166666666666667</v>
      </c>
      <c r="BH612" s="48">
        <v>0</v>
      </c>
      <c r="BI612" s="49">
        <v>0</v>
      </c>
      <c r="BJ612" s="48">
        <v>23</v>
      </c>
      <c r="BK612" s="49">
        <v>95.83333333333333</v>
      </c>
      <c r="BL612" s="48">
        <v>24</v>
      </c>
    </row>
    <row r="613" spans="1:64" ht="15">
      <c r="A613" s="64" t="s">
        <v>414</v>
      </c>
      <c r="B613" s="64" t="s">
        <v>445</v>
      </c>
      <c r="C613" s="65" t="s">
        <v>4412</v>
      </c>
      <c r="D613" s="66">
        <v>3</v>
      </c>
      <c r="E613" s="67" t="s">
        <v>132</v>
      </c>
      <c r="F613" s="68">
        <v>35</v>
      </c>
      <c r="G613" s="65"/>
      <c r="H613" s="69"/>
      <c r="I613" s="70"/>
      <c r="J613" s="70"/>
      <c r="K613" s="34" t="s">
        <v>65</v>
      </c>
      <c r="L613" s="77">
        <v>613</v>
      </c>
      <c r="M613" s="77"/>
      <c r="N613" s="72"/>
      <c r="O613" s="79" t="s">
        <v>503</v>
      </c>
      <c r="P613" s="81">
        <v>43771.70454861111</v>
      </c>
      <c r="Q613" s="79" t="s">
        <v>650</v>
      </c>
      <c r="R613" s="79"/>
      <c r="S613" s="79"/>
      <c r="T613" s="79"/>
      <c r="U613" s="79"/>
      <c r="V613" s="82" t="s">
        <v>933</v>
      </c>
      <c r="W613" s="81">
        <v>43771.70454861111</v>
      </c>
      <c r="X613" s="82" t="s">
        <v>1231</v>
      </c>
      <c r="Y613" s="79"/>
      <c r="Z613" s="79"/>
      <c r="AA613" s="85" t="s">
        <v>1538</v>
      </c>
      <c r="AB613" s="79"/>
      <c r="AC613" s="79" t="b">
        <v>0</v>
      </c>
      <c r="AD613" s="79">
        <v>0</v>
      </c>
      <c r="AE613" s="85" t="s">
        <v>1603</v>
      </c>
      <c r="AF613" s="79" t="b">
        <v>0</v>
      </c>
      <c r="AG613" s="79" t="s">
        <v>1625</v>
      </c>
      <c r="AH613" s="79"/>
      <c r="AI613" s="85" t="s">
        <v>1603</v>
      </c>
      <c r="AJ613" s="79" t="b">
        <v>0</v>
      </c>
      <c r="AK613" s="79">
        <v>17</v>
      </c>
      <c r="AL613" s="85" t="s">
        <v>1575</v>
      </c>
      <c r="AM613" s="79" t="s">
        <v>1634</v>
      </c>
      <c r="AN613" s="79" t="b">
        <v>0</v>
      </c>
      <c r="AO613" s="85" t="s">
        <v>1575</v>
      </c>
      <c r="AP613" s="79" t="s">
        <v>176</v>
      </c>
      <c r="AQ613" s="79">
        <v>0</v>
      </c>
      <c r="AR613" s="79">
        <v>0</v>
      </c>
      <c r="AS613" s="79"/>
      <c r="AT613" s="79"/>
      <c r="AU613" s="79"/>
      <c r="AV613" s="79"/>
      <c r="AW613" s="79"/>
      <c r="AX613" s="79"/>
      <c r="AY613" s="79"/>
      <c r="AZ613" s="79"/>
      <c r="BA613">
        <v>1</v>
      </c>
      <c r="BB613" s="78" t="str">
        <f>REPLACE(INDEX(GroupVertices[Group],MATCH(Edges[[#This Row],[Vertex 1]],GroupVertices[Vertex],0)),1,1,"")</f>
        <v>2</v>
      </c>
      <c r="BC613" s="78" t="str">
        <f>REPLACE(INDEX(GroupVertices[Group],MATCH(Edges[[#This Row],[Vertex 2]],GroupVertices[Vertex],0)),1,1,"")</f>
        <v>2</v>
      </c>
      <c r="BD613" s="48">
        <v>0</v>
      </c>
      <c r="BE613" s="49">
        <v>0</v>
      </c>
      <c r="BF613" s="48">
        <v>1</v>
      </c>
      <c r="BG613" s="49">
        <v>4.166666666666667</v>
      </c>
      <c r="BH613" s="48">
        <v>0</v>
      </c>
      <c r="BI613" s="49">
        <v>0</v>
      </c>
      <c r="BJ613" s="48">
        <v>23</v>
      </c>
      <c r="BK613" s="49">
        <v>95.83333333333333</v>
      </c>
      <c r="BL613" s="48">
        <v>24</v>
      </c>
    </row>
    <row r="614" spans="1:64" ht="15">
      <c r="A614" s="64" t="s">
        <v>415</v>
      </c>
      <c r="B614" s="64" t="s">
        <v>445</v>
      </c>
      <c r="C614" s="65" t="s">
        <v>4412</v>
      </c>
      <c r="D614" s="66">
        <v>3</v>
      </c>
      <c r="E614" s="67" t="s">
        <v>132</v>
      </c>
      <c r="F614" s="68">
        <v>35</v>
      </c>
      <c r="G614" s="65"/>
      <c r="H614" s="69"/>
      <c r="I614" s="70"/>
      <c r="J614" s="70"/>
      <c r="K614" s="34" t="s">
        <v>65</v>
      </c>
      <c r="L614" s="77">
        <v>614</v>
      </c>
      <c r="M614" s="77"/>
      <c r="N614" s="72"/>
      <c r="O614" s="79" t="s">
        <v>503</v>
      </c>
      <c r="P614" s="81">
        <v>43772.684386574074</v>
      </c>
      <c r="Q614" s="79" t="s">
        <v>650</v>
      </c>
      <c r="R614" s="79"/>
      <c r="S614" s="79"/>
      <c r="T614" s="79"/>
      <c r="U614" s="79"/>
      <c r="V614" s="82" t="s">
        <v>934</v>
      </c>
      <c r="W614" s="81">
        <v>43772.684386574074</v>
      </c>
      <c r="X614" s="82" t="s">
        <v>1232</v>
      </c>
      <c r="Y614" s="79"/>
      <c r="Z614" s="79"/>
      <c r="AA614" s="85" t="s">
        <v>1539</v>
      </c>
      <c r="AB614" s="79"/>
      <c r="AC614" s="79" t="b">
        <v>0</v>
      </c>
      <c r="AD614" s="79">
        <v>0</v>
      </c>
      <c r="AE614" s="85" t="s">
        <v>1603</v>
      </c>
      <c r="AF614" s="79" t="b">
        <v>0</v>
      </c>
      <c r="AG614" s="79" t="s">
        <v>1625</v>
      </c>
      <c r="AH614" s="79"/>
      <c r="AI614" s="85" t="s">
        <v>1603</v>
      </c>
      <c r="AJ614" s="79" t="b">
        <v>0</v>
      </c>
      <c r="AK614" s="79">
        <v>46</v>
      </c>
      <c r="AL614" s="85" t="s">
        <v>1575</v>
      </c>
      <c r="AM614" s="79" t="s">
        <v>1634</v>
      </c>
      <c r="AN614" s="79" t="b">
        <v>0</v>
      </c>
      <c r="AO614" s="85" t="s">
        <v>1575</v>
      </c>
      <c r="AP614" s="79" t="s">
        <v>176</v>
      </c>
      <c r="AQ614" s="79">
        <v>0</v>
      </c>
      <c r="AR614" s="79">
        <v>0</v>
      </c>
      <c r="AS614" s="79"/>
      <c r="AT614" s="79"/>
      <c r="AU614" s="79"/>
      <c r="AV614" s="79"/>
      <c r="AW614" s="79"/>
      <c r="AX614" s="79"/>
      <c r="AY614" s="79"/>
      <c r="AZ614" s="79"/>
      <c r="BA614">
        <v>1</v>
      </c>
      <c r="BB614" s="78" t="str">
        <f>REPLACE(INDEX(GroupVertices[Group],MATCH(Edges[[#This Row],[Vertex 1]],GroupVertices[Vertex],0)),1,1,"")</f>
        <v>2</v>
      </c>
      <c r="BC614" s="78" t="str">
        <f>REPLACE(INDEX(GroupVertices[Group],MATCH(Edges[[#This Row],[Vertex 2]],GroupVertices[Vertex],0)),1,1,"")</f>
        <v>2</v>
      </c>
      <c r="BD614" s="48">
        <v>0</v>
      </c>
      <c r="BE614" s="49">
        <v>0</v>
      </c>
      <c r="BF614" s="48">
        <v>1</v>
      </c>
      <c r="BG614" s="49">
        <v>4.166666666666667</v>
      </c>
      <c r="BH614" s="48">
        <v>0</v>
      </c>
      <c r="BI614" s="49">
        <v>0</v>
      </c>
      <c r="BJ614" s="48">
        <v>23</v>
      </c>
      <c r="BK614" s="49">
        <v>95.83333333333333</v>
      </c>
      <c r="BL614" s="48">
        <v>24</v>
      </c>
    </row>
    <row r="615" spans="1:64" ht="15">
      <c r="A615" s="64" t="s">
        <v>416</v>
      </c>
      <c r="B615" s="64" t="s">
        <v>445</v>
      </c>
      <c r="C615" s="65" t="s">
        <v>4412</v>
      </c>
      <c r="D615" s="66">
        <v>3</v>
      </c>
      <c r="E615" s="67" t="s">
        <v>132</v>
      </c>
      <c r="F615" s="68">
        <v>35</v>
      </c>
      <c r="G615" s="65"/>
      <c r="H615" s="69"/>
      <c r="I615" s="70"/>
      <c r="J615" s="70"/>
      <c r="K615" s="34" t="s">
        <v>65</v>
      </c>
      <c r="L615" s="77">
        <v>615</v>
      </c>
      <c r="M615" s="77"/>
      <c r="N615" s="72"/>
      <c r="O615" s="79" t="s">
        <v>503</v>
      </c>
      <c r="P615" s="81">
        <v>43772.72819444445</v>
      </c>
      <c r="Q615" s="79" t="s">
        <v>650</v>
      </c>
      <c r="R615" s="79"/>
      <c r="S615" s="79"/>
      <c r="T615" s="79"/>
      <c r="U615" s="79"/>
      <c r="V615" s="82" t="s">
        <v>935</v>
      </c>
      <c r="W615" s="81">
        <v>43772.72819444445</v>
      </c>
      <c r="X615" s="82" t="s">
        <v>1233</v>
      </c>
      <c r="Y615" s="79"/>
      <c r="Z615" s="79"/>
      <c r="AA615" s="85" t="s">
        <v>1540</v>
      </c>
      <c r="AB615" s="79"/>
      <c r="AC615" s="79" t="b">
        <v>0</v>
      </c>
      <c r="AD615" s="79">
        <v>0</v>
      </c>
      <c r="AE615" s="85" t="s">
        <v>1603</v>
      </c>
      <c r="AF615" s="79" t="b">
        <v>0</v>
      </c>
      <c r="AG615" s="79" t="s">
        <v>1625</v>
      </c>
      <c r="AH615" s="79"/>
      <c r="AI615" s="85" t="s">
        <v>1603</v>
      </c>
      <c r="AJ615" s="79" t="b">
        <v>0</v>
      </c>
      <c r="AK615" s="79">
        <v>46</v>
      </c>
      <c r="AL615" s="85" t="s">
        <v>1575</v>
      </c>
      <c r="AM615" s="79" t="s">
        <v>1638</v>
      </c>
      <c r="AN615" s="79" t="b">
        <v>0</v>
      </c>
      <c r="AO615" s="85" t="s">
        <v>1575</v>
      </c>
      <c r="AP615" s="79" t="s">
        <v>176</v>
      </c>
      <c r="AQ615" s="79">
        <v>0</v>
      </c>
      <c r="AR615" s="79">
        <v>0</v>
      </c>
      <c r="AS615" s="79"/>
      <c r="AT615" s="79"/>
      <c r="AU615" s="79"/>
      <c r="AV615" s="79"/>
      <c r="AW615" s="79"/>
      <c r="AX615" s="79"/>
      <c r="AY615" s="79"/>
      <c r="AZ615" s="79"/>
      <c r="BA615">
        <v>1</v>
      </c>
      <c r="BB615" s="78" t="str">
        <f>REPLACE(INDEX(GroupVertices[Group],MATCH(Edges[[#This Row],[Vertex 1]],GroupVertices[Vertex],0)),1,1,"")</f>
        <v>2</v>
      </c>
      <c r="BC615" s="78" t="str">
        <f>REPLACE(INDEX(GroupVertices[Group],MATCH(Edges[[#This Row],[Vertex 2]],GroupVertices[Vertex],0)),1,1,"")</f>
        <v>2</v>
      </c>
      <c r="BD615" s="48">
        <v>0</v>
      </c>
      <c r="BE615" s="49">
        <v>0</v>
      </c>
      <c r="BF615" s="48">
        <v>1</v>
      </c>
      <c r="BG615" s="49">
        <v>4.166666666666667</v>
      </c>
      <c r="BH615" s="48">
        <v>0</v>
      </c>
      <c r="BI615" s="49">
        <v>0</v>
      </c>
      <c r="BJ615" s="48">
        <v>23</v>
      </c>
      <c r="BK615" s="49">
        <v>95.83333333333333</v>
      </c>
      <c r="BL615" s="48">
        <v>24</v>
      </c>
    </row>
    <row r="616" spans="1:64" ht="15">
      <c r="A616" s="64" t="s">
        <v>417</v>
      </c>
      <c r="B616" s="64" t="s">
        <v>445</v>
      </c>
      <c r="C616" s="65" t="s">
        <v>4412</v>
      </c>
      <c r="D616" s="66">
        <v>3</v>
      </c>
      <c r="E616" s="67" t="s">
        <v>132</v>
      </c>
      <c r="F616" s="68">
        <v>35</v>
      </c>
      <c r="G616" s="65"/>
      <c r="H616" s="69"/>
      <c r="I616" s="70"/>
      <c r="J616" s="70"/>
      <c r="K616" s="34" t="s">
        <v>65</v>
      </c>
      <c r="L616" s="77">
        <v>616</v>
      </c>
      <c r="M616" s="77"/>
      <c r="N616" s="72"/>
      <c r="O616" s="79" t="s">
        <v>503</v>
      </c>
      <c r="P616" s="81">
        <v>43772.72820601852</v>
      </c>
      <c r="Q616" s="79" t="s">
        <v>650</v>
      </c>
      <c r="R616" s="79"/>
      <c r="S616" s="79"/>
      <c r="T616" s="79"/>
      <c r="U616" s="79"/>
      <c r="V616" s="82" t="s">
        <v>936</v>
      </c>
      <c r="W616" s="81">
        <v>43772.72820601852</v>
      </c>
      <c r="X616" s="82" t="s">
        <v>1234</v>
      </c>
      <c r="Y616" s="79"/>
      <c r="Z616" s="79"/>
      <c r="AA616" s="85" t="s">
        <v>1541</v>
      </c>
      <c r="AB616" s="79"/>
      <c r="AC616" s="79" t="b">
        <v>0</v>
      </c>
      <c r="AD616" s="79">
        <v>0</v>
      </c>
      <c r="AE616" s="85" t="s">
        <v>1603</v>
      </c>
      <c r="AF616" s="79" t="b">
        <v>0</v>
      </c>
      <c r="AG616" s="79" t="s">
        <v>1625</v>
      </c>
      <c r="AH616" s="79"/>
      <c r="AI616" s="85" t="s">
        <v>1603</v>
      </c>
      <c r="AJ616" s="79" t="b">
        <v>0</v>
      </c>
      <c r="AK616" s="79">
        <v>46</v>
      </c>
      <c r="AL616" s="85" t="s">
        <v>1575</v>
      </c>
      <c r="AM616" s="79" t="s">
        <v>1634</v>
      </c>
      <c r="AN616" s="79" t="b">
        <v>0</v>
      </c>
      <c r="AO616" s="85" t="s">
        <v>1575</v>
      </c>
      <c r="AP616" s="79" t="s">
        <v>176</v>
      </c>
      <c r="AQ616" s="79">
        <v>0</v>
      </c>
      <c r="AR616" s="79">
        <v>0</v>
      </c>
      <c r="AS616" s="79"/>
      <c r="AT616" s="79"/>
      <c r="AU616" s="79"/>
      <c r="AV616" s="79"/>
      <c r="AW616" s="79"/>
      <c r="AX616" s="79"/>
      <c r="AY616" s="79"/>
      <c r="AZ616" s="79"/>
      <c r="BA616">
        <v>1</v>
      </c>
      <c r="BB616" s="78" t="str">
        <f>REPLACE(INDEX(GroupVertices[Group],MATCH(Edges[[#This Row],[Vertex 1]],GroupVertices[Vertex],0)),1,1,"")</f>
        <v>2</v>
      </c>
      <c r="BC616" s="78" t="str">
        <f>REPLACE(INDEX(GroupVertices[Group],MATCH(Edges[[#This Row],[Vertex 2]],GroupVertices[Vertex],0)),1,1,"")</f>
        <v>2</v>
      </c>
      <c r="BD616" s="48">
        <v>0</v>
      </c>
      <c r="BE616" s="49">
        <v>0</v>
      </c>
      <c r="BF616" s="48">
        <v>1</v>
      </c>
      <c r="BG616" s="49">
        <v>4.166666666666667</v>
      </c>
      <c r="BH616" s="48">
        <v>0</v>
      </c>
      <c r="BI616" s="49">
        <v>0</v>
      </c>
      <c r="BJ616" s="48">
        <v>23</v>
      </c>
      <c r="BK616" s="49">
        <v>95.83333333333333</v>
      </c>
      <c r="BL616" s="48">
        <v>24</v>
      </c>
    </row>
    <row r="617" spans="1:64" ht="15">
      <c r="A617" s="64" t="s">
        <v>418</v>
      </c>
      <c r="B617" s="64" t="s">
        <v>445</v>
      </c>
      <c r="C617" s="65" t="s">
        <v>4412</v>
      </c>
      <c r="D617" s="66">
        <v>3</v>
      </c>
      <c r="E617" s="67" t="s">
        <v>132</v>
      </c>
      <c r="F617" s="68">
        <v>35</v>
      </c>
      <c r="G617" s="65"/>
      <c r="H617" s="69"/>
      <c r="I617" s="70"/>
      <c r="J617" s="70"/>
      <c r="K617" s="34" t="s">
        <v>65</v>
      </c>
      <c r="L617" s="77">
        <v>617</v>
      </c>
      <c r="M617" s="77"/>
      <c r="N617" s="72"/>
      <c r="O617" s="79" t="s">
        <v>503</v>
      </c>
      <c r="P617" s="81">
        <v>43772.72960648148</v>
      </c>
      <c r="Q617" s="79" t="s">
        <v>650</v>
      </c>
      <c r="R617" s="79"/>
      <c r="S617" s="79"/>
      <c r="T617" s="79"/>
      <c r="U617" s="79"/>
      <c r="V617" s="82" t="s">
        <v>937</v>
      </c>
      <c r="W617" s="81">
        <v>43772.72960648148</v>
      </c>
      <c r="X617" s="82" t="s">
        <v>1235</v>
      </c>
      <c r="Y617" s="79"/>
      <c r="Z617" s="79"/>
      <c r="AA617" s="85" t="s">
        <v>1542</v>
      </c>
      <c r="AB617" s="79"/>
      <c r="AC617" s="79" t="b">
        <v>0</v>
      </c>
      <c r="AD617" s="79">
        <v>0</v>
      </c>
      <c r="AE617" s="85" t="s">
        <v>1603</v>
      </c>
      <c r="AF617" s="79" t="b">
        <v>0</v>
      </c>
      <c r="AG617" s="79" t="s">
        <v>1625</v>
      </c>
      <c r="AH617" s="79"/>
      <c r="AI617" s="85" t="s">
        <v>1603</v>
      </c>
      <c r="AJ617" s="79" t="b">
        <v>0</v>
      </c>
      <c r="AK617" s="79">
        <v>46</v>
      </c>
      <c r="AL617" s="85" t="s">
        <v>1575</v>
      </c>
      <c r="AM617" s="79" t="s">
        <v>1638</v>
      </c>
      <c r="AN617" s="79" t="b">
        <v>0</v>
      </c>
      <c r="AO617" s="85" t="s">
        <v>1575</v>
      </c>
      <c r="AP617" s="79" t="s">
        <v>176</v>
      </c>
      <c r="AQ617" s="79">
        <v>0</v>
      </c>
      <c r="AR617" s="79">
        <v>0</v>
      </c>
      <c r="AS617" s="79"/>
      <c r="AT617" s="79"/>
      <c r="AU617" s="79"/>
      <c r="AV617" s="79"/>
      <c r="AW617" s="79"/>
      <c r="AX617" s="79"/>
      <c r="AY617" s="79"/>
      <c r="AZ617" s="79"/>
      <c r="BA617">
        <v>1</v>
      </c>
      <c r="BB617" s="78" t="str">
        <f>REPLACE(INDEX(GroupVertices[Group],MATCH(Edges[[#This Row],[Vertex 1]],GroupVertices[Vertex],0)),1,1,"")</f>
        <v>2</v>
      </c>
      <c r="BC617" s="78" t="str">
        <f>REPLACE(INDEX(GroupVertices[Group],MATCH(Edges[[#This Row],[Vertex 2]],GroupVertices[Vertex],0)),1,1,"")</f>
        <v>2</v>
      </c>
      <c r="BD617" s="48">
        <v>0</v>
      </c>
      <c r="BE617" s="49">
        <v>0</v>
      </c>
      <c r="BF617" s="48">
        <v>1</v>
      </c>
      <c r="BG617" s="49">
        <v>4.166666666666667</v>
      </c>
      <c r="BH617" s="48">
        <v>0</v>
      </c>
      <c r="BI617" s="49">
        <v>0</v>
      </c>
      <c r="BJ617" s="48">
        <v>23</v>
      </c>
      <c r="BK617" s="49">
        <v>95.83333333333333</v>
      </c>
      <c r="BL617" s="48">
        <v>24</v>
      </c>
    </row>
    <row r="618" spans="1:64" ht="15">
      <c r="A618" s="64" t="s">
        <v>419</v>
      </c>
      <c r="B618" s="64" t="s">
        <v>445</v>
      </c>
      <c r="C618" s="65" t="s">
        <v>4412</v>
      </c>
      <c r="D618" s="66">
        <v>3</v>
      </c>
      <c r="E618" s="67" t="s">
        <v>132</v>
      </c>
      <c r="F618" s="68">
        <v>35</v>
      </c>
      <c r="G618" s="65"/>
      <c r="H618" s="69"/>
      <c r="I618" s="70"/>
      <c r="J618" s="70"/>
      <c r="K618" s="34" t="s">
        <v>65</v>
      </c>
      <c r="L618" s="77">
        <v>618</v>
      </c>
      <c r="M618" s="77"/>
      <c r="N618" s="72"/>
      <c r="O618" s="79" t="s">
        <v>503</v>
      </c>
      <c r="P618" s="81">
        <v>43772.736226851855</v>
      </c>
      <c r="Q618" s="79" t="s">
        <v>650</v>
      </c>
      <c r="R618" s="79"/>
      <c r="S618" s="79"/>
      <c r="T618" s="79"/>
      <c r="U618" s="79"/>
      <c r="V618" s="82" t="s">
        <v>938</v>
      </c>
      <c r="W618" s="81">
        <v>43772.736226851855</v>
      </c>
      <c r="X618" s="82" t="s">
        <v>1236</v>
      </c>
      <c r="Y618" s="79"/>
      <c r="Z618" s="79"/>
      <c r="AA618" s="85" t="s">
        <v>1543</v>
      </c>
      <c r="AB618" s="79"/>
      <c r="AC618" s="79" t="b">
        <v>0</v>
      </c>
      <c r="AD618" s="79">
        <v>0</v>
      </c>
      <c r="AE618" s="85" t="s">
        <v>1603</v>
      </c>
      <c r="AF618" s="79" t="b">
        <v>0</v>
      </c>
      <c r="AG618" s="79" t="s">
        <v>1625</v>
      </c>
      <c r="AH618" s="79"/>
      <c r="AI618" s="85" t="s">
        <v>1603</v>
      </c>
      <c r="AJ618" s="79" t="b">
        <v>0</v>
      </c>
      <c r="AK618" s="79">
        <v>46</v>
      </c>
      <c r="AL618" s="85" t="s">
        <v>1575</v>
      </c>
      <c r="AM618" s="79" t="s">
        <v>1634</v>
      </c>
      <c r="AN618" s="79" t="b">
        <v>0</v>
      </c>
      <c r="AO618" s="85" t="s">
        <v>1575</v>
      </c>
      <c r="AP618" s="79" t="s">
        <v>176</v>
      </c>
      <c r="AQ618" s="79">
        <v>0</v>
      </c>
      <c r="AR618" s="79">
        <v>0</v>
      </c>
      <c r="AS618" s="79"/>
      <c r="AT618" s="79"/>
      <c r="AU618" s="79"/>
      <c r="AV618" s="79"/>
      <c r="AW618" s="79"/>
      <c r="AX618" s="79"/>
      <c r="AY618" s="79"/>
      <c r="AZ618" s="79"/>
      <c r="BA618">
        <v>1</v>
      </c>
      <c r="BB618" s="78" t="str">
        <f>REPLACE(INDEX(GroupVertices[Group],MATCH(Edges[[#This Row],[Vertex 1]],GroupVertices[Vertex],0)),1,1,"")</f>
        <v>2</v>
      </c>
      <c r="BC618" s="78" t="str">
        <f>REPLACE(INDEX(GroupVertices[Group],MATCH(Edges[[#This Row],[Vertex 2]],GroupVertices[Vertex],0)),1,1,"")</f>
        <v>2</v>
      </c>
      <c r="BD618" s="48">
        <v>0</v>
      </c>
      <c r="BE618" s="49">
        <v>0</v>
      </c>
      <c r="BF618" s="48">
        <v>1</v>
      </c>
      <c r="BG618" s="49">
        <v>4.166666666666667</v>
      </c>
      <c r="BH618" s="48">
        <v>0</v>
      </c>
      <c r="BI618" s="49">
        <v>0</v>
      </c>
      <c r="BJ618" s="48">
        <v>23</v>
      </c>
      <c r="BK618" s="49">
        <v>95.83333333333333</v>
      </c>
      <c r="BL618" s="48">
        <v>24</v>
      </c>
    </row>
    <row r="619" spans="1:64" ht="15">
      <c r="A619" s="64" t="s">
        <v>420</v>
      </c>
      <c r="B619" s="64" t="s">
        <v>444</v>
      </c>
      <c r="C619" s="65" t="s">
        <v>4412</v>
      </c>
      <c r="D619" s="66">
        <v>3</v>
      </c>
      <c r="E619" s="67" t="s">
        <v>132</v>
      </c>
      <c r="F619" s="68">
        <v>35</v>
      </c>
      <c r="G619" s="65"/>
      <c r="H619" s="69"/>
      <c r="I619" s="70"/>
      <c r="J619" s="70"/>
      <c r="K619" s="34" t="s">
        <v>65</v>
      </c>
      <c r="L619" s="77">
        <v>619</v>
      </c>
      <c r="M619" s="77"/>
      <c r="N619" s="72"/>
      <c r="O619" s="79" t="s">
        <v>503</v>
      </c>
      <c r="P619" s="81">
        <v>43733.33368055556</v>
      </c>
      <c r="Q619" s="79" t="s">
        <v>534</v>
      </c>
      <c r="R619" s="79"/>
      <c r="S619" s="79"/>
      <c r="T619" s="79"/>
      <c r="U619" s="79"/>
      <c r="V619" s="82" t="s">
        <v>939</v>
      </c>
      <c r="W619" s="81">
        <v>43733.33368055556</v>
      </c>
      <c r="X619" s="82" t="s">
        <v>1237</v>
      </c>
      <c r="Y619" s="79"/>
      <c r="Z619" s="79"/>
      <c r="AA619" s="85" t="s">
        <v>1544</v>
      </c>
      <c r="AB619" s="79"/>
      <c r="AC619" s="79" t="b">
        <v>0</v>
      </c>
      <c r="AD619" s="79">
        <v>0</v>
      </c>
      <c r="AE619" s="85" t="s">
        <v>1603</v>
      </c>
      <c r="AF619" s="79" t="b">
        <v>0</v>
      </c>
      <c r="AG619" s="79" t="s">
        <v>1625</v>
      </c>
      <c r="AH619" s="79"/>
      <c r="AI619" s="85" t="s">
        <v>1603</v>
      </c>
      <c r="AJ619" s="79" t="b">
        <v>0</v>
      </c>
      <c r="AK619" s="79">
        <v>86</v>
      </c>
      <c r="AL619" s="85" t="s">
        <v>1572</v>
      </c>
      <c r="AM619" s="79" t="s">
        <v>1635</v>
      </c>
      <c r="AN619" s="79" t="b">
        <v>0</v>
      </c>
      <c r="AO619" s="85" t="s">
        <v>1572</v>
      </c>
      <c r="AP619" s="79" t="s">
        <v>176</v>
      </c>
      <c r="AQ619" s="79">
        <v>0</v>
      </c>
      <c r="AR619" s="79">
        <v>0</v>
      </c>
      <c r="AS619" s="79"/>
      <c r="AT619" s="79"/>
      <c r="AU619" s="79"/>
      <c r="AV619" s="79"/>
      <c r="AW619" s="79"/>
      <c r="AX619" s="79"/>
      <c r="AY619" s="79"/>
      <c r="AZ619" s="79"/>
      <c r="BA619">
        <v>1</v>
      </c>
      <c r="BB619" s="78" t="str">
        <f>REPLACE(INDEX(GroupVertices[Group],MATCH(Edges[[#This Row],[Vertex 1]],GroupVertices[Vertex],0)),1,1,"")</f>
        <v>2</v>
      </c>
      <c r="BC619" s="78" t="str">
        <f>REPLACE(INDEX(GroupVertices[Group],MATCH(Edges[[#This Row],[Vertex 2]],GroupVertices[Vertex],0)),1,1,"")</f>
        <v>1</v>
      </c>
      <c r="BD619" s="48">
        <v>1</v>
      </c>
      <c r="BE619" s="49">
        <v>4</v>
      </c>
      <c r="BF619" s="48">
        <v>1</v>
      </c>
      <c r="BG619" s="49">
        <v>4</v>
      </c>
      <c r="BH619" s="48">
        <v>0</v>
      </c>
      <c r="BI619" s="49">
        <v>0</v>
      </c>
      <c r="BJ619" s="48">
        <v>23</v>
      </c>
      <c r="BK619" s="49">
        <v>92</v>
      </c>
      <c r="BL619" s="48">
        <v>25</v>
      </c>
    </row>
    <row r="620" spans="1:64" ht="15">
      <c r="A620" s="64" t="s">
        <v>420</v>
      </c>
      <c r="B620" s="64" t="s">
        <v>445</v>
      </c>
      <c r="C620" s="65" t="s">
        <v>4412</v>
      </c>
      <c r="D620" s="66">
        <v>3</v>
      </c>
      <c r="E620" s="67" t="s">
        <v>132</v>
      </c>
      <c r="F620" s="68">
        <v>35</v>
      </c>
      <c r="G620" s="65"/>
      <c r="H620" s="69"/>
      <c r="I620" s="70"/>
      <c r="J620" s="70"/>
      <c r="K620" s="34" t="s">
        <v>65</v>
      </c>
      <c r="L620" s="77">
        <v>620</v>
      </c>
      <c r="M620" s="77"/>
      <c r="N620" s="72"/>
      <c r="O620" s="79" t="s">
        <v>503</v>
      </c>
      <c r="P620" s="81">
        <v>43772.75923611111</v>
      </c>
      <c r="Q620" s="79" t="s">
        <v>650</v>
      </c>
      <c r="R620" s="79"/>
      <c r="S620" s="79"/>
      <c r="T620" s="79"/>
      <c r="U620" s="79"/>
      <c r="V620" s="82" t="s">
        <v>939</v>
      </c>
      <c r="W620" s="81">
        <v>43772.75923611111</v>
      </c>
      <c r="X620" s="82" t="s">
        <v>1238</v>
      </c>
      <c r="Y620" s="79"/>
      <c r="Z620" s="79"/>
      <c r="AA620" s="85" t="s">
        <v>1545</v>
      </c>
      <c r="AB620" s="79"/>
      <c r="AC620" s="79" t="b">
        <v>0</v>
      </c>
      <c r="AD620" s="79">
        <v>0</v>
      </c>
      <c r="AE620" s="85" t="s">
        <v>1603</v>
      </c>
      <c r="AF620" s="79" t="b">
        <v>0</v>
      </c>
      <c r="AG620" s="79" t="s">
        <v>1625</v>
      </c>
      <c r="AH620" s="79"/>
      <c r="AI620" s="85" t="s">
        <v>1603</v>
      </c>
      <c r="AJ620" s="79" t="b">
        <v>0</v>
      </c>
      <c r="AK620" s="79">
        <v>46</v>
      </c>
      <c r="AL620" s="85" t="s">
        <v>1575</v>
      </c>
      <c r="AM620" s="79" t="s">
        <v>1635</v>
      </c>
      <c r="AN620" s="79" t="b">
        <v>0</v>
      </c>
      <c r="AO620" s="85" t="s">
        <v>1575</v>
      </c>
      <c r="AP620" s="79" t="s">
        <v>176</v>
      </c>
      <c r="AQ620" s="79">
        <v>0</v>
      </c>
      <c r="AR620" s="79">
        <v>0</v>
      </c>
      <c r="AS620" s="79"/>
      <c r="AT620" s="79"/>
      <c r="AU620" s="79"/>
      <c r="AV620" s="79"/>
      <c r="AW620" s="79"/>
      <c r="AX620" s="79"/>
      <c r="AY620" s="79"/>
      <c r="AZ620" s="79"/>
      <c r="BA620">
        <v>1</v>
      </c>
      <c r="BB620" s="78" t="str">
        <f>REPLACE(INDEX(GroupVertices[Group],MATCH(Edges[[#This Row],[Vertex 1]],GroupVertices[Vertex],0)),1,1,"")</f>
        <v>2</v>
      </c>
      <c r="BC620" s="78" t="str">
        <f>REPLACE(INDEX(GroupVertices[Group],MATCH(Edges[[#This Row],[Vertex 2]],GroupVertices[Vertex],0)),1,1,"")</f>
        <v>2</v>
      </c>
      <c r="BD620" s="48">
        <v>0</v>
      </c>
      <c r="BE620" s="49">
        <v>0</v>
      </c>
      <c r="BF620" s="48">
        <v>1</v>
      </c>
      <c r="BG620" s="49">
        <v>4.166666666666667</v>
      </c>
      <c r="BH620" s="48">
        <v>0</v>
      </c>
      <c r="BI620" s="49">
        <v>0</v>
      </c>
      <c r="BJ620" s="48">
        <v>23</v>
      </c>
      <c r="BK620" s="49">
        <v>95.83333333333333</v>
      </c>
      <c r="BL620" s="48">
        <v>24</v>
      </c>
    </row>
    <row r="621" spans="1:64" ht="15">
      <c r="A621" s="64" t="s">
        <v>421</v>
      </c>
      <c r="B621" s="64" t="s">
        <v>445</v>
      </c>
      <c r="C621" s="65" t="s">
        <v>4412</v>
      </c>
      <c r="D621" s="66">
        <v>3</v>
      </c>
      <c r="E621" s="67" t="s">
        <v>132</v>
      </c>
      <c r="F621" s="68">
        <v>35</v>
      </c>
      <c r="G621" s="65"/>
      <c r="H621" s="69"/>
      <c r="I621" s="70"/>
      <c r="J621" s="70"/>
      <c r="K621" s="34" t="s">
        <v>65</v>
      </c>
      <c r="L621" s="77">
        <v>621</v>
      </c>
      <c r="M621" s="77"/>
      <c r="N621" s="72"/>
      <c r="O621" s="79" t="s">
        <v>503</v>
      </c>
      <c r="P621" s="81">
        <v>43772.76761574074</v>
      </c>
      <c r="Q621" s="79" t="s">
        <v>650</v>
      </c>
      <c r="R621" s="79"/>
      <c r="S621" s="79"/>
      <c r="T621" s="79"/>
      <c r="U621" s="79"/>
      <c r="V621" s="82" t="s">
        <v>940</v>
      </c>
      <c r="W621" s="81">
        <v>43772.76761574074</v>
      </c>
      <c r="X621" s="82" t="s">
        <v>1239</v>
      </c>
      <c r="Y621" s="79"/>
      <c r="Z621" s="79"/>
      <c r="AA621" s="85" t="s">
        <v>1546</v>
      </c>
      <c r="AB621" s="79"/>
      <c r="AC621" s="79" t="b">
        <v>0</v>
      </c>
      <c r="AD621" s="79">
        <v>0</v>
      </c>
      <c r="AE621" s="85" t="s">
        <v>1603</v>
      </c>
      <c r="AF621" s="79" t="b">
        <v>0</v>
      </c>
      <c r="AG621" s="79" t="s">
        <v>1625</v>
      </c>
      <c r="AH621" s="79"/>
      <c r="AI621" s="85" t="s">
        <v>1603</v>
      </c>
      <c r="AJ621" s="79" t="b">
        <v>0</v>
      </c>
      <c r="AK621" s="79">
        <v>46</v>
      </c>
      <c r="AL621" s="85" t="s">
        <v>1575</v>
      </c>
      <c r="AM621" s="79" t="s">
        <v>1634</v>
      </c>
      <c r="AN621" s="79" t="b">
        <v>0</v>
      </c>
      <c r="AO621" s="85" t="s">
        <v>1575</v>
      </c>
      <c r="AP621" s="79" t="s">
        <v>176</v>
      </c>
      <c r="AQ621" s="79">
        <v>0</v>
      </c>
      <c r="AR621" s="79">
        <v>0</v>
      </c>
      <c r="AS621" s="79"/>
      <c r="AT621" s="79"/>
      <c r="AU621" s="79"/>
      <c r="AV621" s="79"/>
      <c r="AW621" s="79"/>
      <c r="AX621" s="79"/>
      <c r="AY621" s="79"/>
      <c r="AZ621" s="79"/>
      <c r="BA621">
        <v>1</v>
      </c>
      <c r="BB621" s="78" t="str">
        <f>REPLACE(INDEX(GroupVertices[Group],MATCH(Edges[[#This Row],[Vertex 1]],GroupVertices[Vertex],0)),1,1,"")</f>
        <v>2</v>
      </c>
      <c r="BC621" s="78" t="str">
        <f>REPLACE(INDEX(GroupVertices[Group],MATCH(Edges[[#This Row],[Vertex 2]],GroupVertices[Vertex],0)),1,1,"")</f>
        <v>2</v>
      </c>
      <c r="BD621" s="48">
        <v>0</v>
      </c>
      <c r="BE621" s="49">
        <v>0</v>
      </c>
      <c r="BF621" s="48">
        <v>1</v>
      </c>
      <c r="BG621" s="49">
        <v>4.166666666666667</v>
      </c>
      <c r="BH621" s="48">
        <v>0</v>
      </c>
      <c r="BI621" s="49">
        <v>0</v>
      </c>
      <c r="BJ621" s="48">
        <v>23</v>
      </c>
      <c r="BK621" s="49">
        <v>95.83333333333333</v>
      </c>
      <c r="BL621" s="48">
        <v>24</v>
      </c>
    </row>
    <row r="622" spans="1:64" ht="15">
      <c r="A622" s="64" t="s">
        <v>422</v>
      </c>
      <c r="B622" s="64" t="s">
        <v>445</v>
      </c>
      <c r="C622" s="65" t="s">
        <v>4412</v>
      </c>
      <c r="D622" s="66">
        <v>3</v>
      </c>
      <c r="E622" s="67" t="s">
        <v>132</v>
      </c>
      <c r="F622" s="68">
        <v>35</v>
      </c>
      <c r="G622" s="65"/>
      <c r="H622" s="69"/>
      <c r="I622" s="70"/>
      <c r="J622" s="70"/>
      <c r="K622" s="34" t="s">
        <v>65</v>
      </c>
      <c r="L622" s="77">
        <v>622</v>
      </c>
      <c r="M622" s="77"/>
      <c r="N622" s="72"/>
      <c r="O622" s="79" t="s">
        <v>503</v>
      </c>
      <c r="P622" s="81">
        <v>43772.78123842592</v>
      </c>
      <c r="Q622" s="79" t="s">
        <v>650</v>
      </c>
      <c r="R622" s="79"/>
      <c r="S622" s="79"/>
      <c r="T622" s="79"/>
      <c r="U622" s="79"/>
      <c r="V622" s="82" t="s">
        <v>941</v>
      </c>
      <c r="W622" s="81">
        <v>43772.78123842592</v>
      </c>
      <c r="X622" s="82" t="s">
        <v>1240</v>
      </c>
      <c r="Y622" s="79"/>
      <c r="Z622" s="79"/>
      <c r="AA622" s="85" t="s">
        <v>1547</v>
      </c>
      <c r="AB622" s="79"/>
      <c r="AC622" s="79" t="b">
        <v>0</v>
      </c>
      <c r="AD622" s="79">
        <v>0</v>
      </c>
      <c r="AE622" s="85" t="s">
        <v>1603</v>
      </c>
      <c r="AF622" s="79" t="b">
        <v>0</v>
      </c>
      <c r="AG622" s="79" t="s">
        <v>1625</v>
      </c>
      <c r="AH622" s="79"/>
      <c r="AI622" s="85" t="s">
        <v>1603</v>
      </c>
      <c r="AJ622" s="79" t="b">
        <v>0</v>
      </c>
      <c r="AK622" s="79">
        <v>46</v>
      </c>
      <c r="AL622" s="85" t="s">
        <v>1575</v>
      </c>
      <c r="AM622" s="79" t="s">
        <v>1638</v>
      </c>
      <c r="AN622" s="79" t="b">
        <v>0</v>
      </c>
      <c r="AO622" s="85" t="s">
        <v>1575</v>
      </c>
      <c r="AP622" s="79" t="s">
        <v>176</v>
      </c>
      <c r="AQ622" s="79">
        <v>0</v>
      </c>
      <c r="AR622" s="79">
        <v>0</v>
      </c>
      <c r="AS622" s="79"/>
      <c r="AT622" s="79"/>
      <c r="AU622" s="79"/>
      <c r="AV622" s="79"/>
      <c r="AW622" s="79"/>
      <c r="AX622" s="79"/>
      <c r="AY622" s="79"/>
      <c r="AZ622" s="79"/>
      <c r="BA622">
        <v>1</v>
      </c>
      <c r="BB622" s="78" t="str">
        <f>REPLACE(INDEX(GroupVertices[Group],MATCH(Edges[[#This Row],[Vertex 1]],GroupVertices[Vertex],0)),1,1,"")</f>
        <v>2</v>
      </c>
      <c r="BC622" s="78" t="str">
        <f>REPLACE(INDEX(GroupVertices[Group],MATCH(Edges[[#This Row],[Vertex 2]],GroupVertices[Vertex],0)),1,1,"")</f>
        <v>2</v>
      </c>
      <c r="BD622" s="48">
        <v>0</v>
      </c>
      <c r="BE622" s="49">
        <v>0</v>
      </c>
      <c r="BF622" s="48">
        <v>1</v>
      </c>
      <c r="BG622" s="49">
        <v>4.166666666666667</v>
      </c>
      <c r="BH622" s="48">
        <v>0</v>
      </c>
      <c r="BI622" s="49">
        <v>0</v>
      </c>
      <c r="BJ622" s="48">
        <v>23</v>
      </c>
      <c r="BK622" s="49">
        <v>95.83333333333333</v>
      </c>
      <c r="BL622" s="48">
        <v>24</v>
      </c>
    </row>
    <row r="623" spans="1:64" ht="15">
      <c r="A623" s="64" t="s">
        <v>423</v>
      </c>
      <c r="B623" s="64" t="s">
        <v>445</v>
      </c>
      <c r="C623" s="65" t="s">
        <v>4412</v>
      </c>
      <c r="D623" s="66">
        <v>3</v>
      </c>
      <c r="E623" s="67" t="s">
        <v>132</v>
      </c>
      <c r="F623" s="68">
        <v>35</v>
      </c>
      <c r="G623" s="65"/>
      <c r="H623" s="69"/>
      <c r="I623" s="70"/>
      <c r="J623" s="70"/>
      <c r="K623" s="34" t="s">
        <v>65</v>
      </c>
      <c r="L623" s="77">
        <v>623</v>
      </c>
      <c r="M623" s="77"/>
      <c r="N623" s="72"/>
      <c r="O623" s="79" t="s">
        <v>503</v>
      </c>
      <c r="P623" s="81">
        <v>43772.79021990741</v>
      </c>
      <c r="Q623" s="79" t="s">
        <v>650</v>
      </c>
      <c r="R623" s="79"/>
      <c r="S623" s="79"/>
      <c r="T623" s="79"/>
      <c r="U623" s="79"/>
      <c r="V623" s="82" t="s">
        <v>942</v>
      </c>
      <c r="W623" s="81">
        <v>43772.79021990741</v>
      </c>
      <c r="X623" s="82" t="s">
        <v>1241</v>
      </c>
      <c r="Y623" s="79"/>
      <c r="Z623" s="79"/>
      <c r="AA623" s="85" t="s">
        <v>1548</v>
      </c>
      <c r="AB623" s="79"/>
      <c r="AC623" s="79" t="b">
        <v>0</v>
      </c>
      <c r="AD623" s="79">
        <v>0</v>
      </c>
      <c r="AE623" s="85" t="s">
        <v>1603</v>
      </c>
      <c r="AF623" s="79" t="b">
        <v>0</v>
      </c>
      <c r="AG623" s="79" t="s">
        <v>1625</v>
      </c>
      <c r="AH623" s="79"/>
      <c r="AI623" s="85" t="s">
        <v>1603</v>
      </c>
      <c r="AJ623" s="79" t="b">
        <v>0</v>
      </c>
      <c r="AK623" s="79">
        <v>46</v>
      </c>
      <c r="AL623" s="85" t="s">
        <v>1575</v>
      </c>
      <c r="AM623" s="79" t="s">
        <v>1635</v>
      </c>
      <c r="AN623" s="79" t="b">
        <v>0</v>
      </c>
      <c r="AO623" s="85" t="s">
        <v>1575</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2</v>
      </c>
      <c r="BC623" s="78" t="str">
        <f>REPLACE(INDEX(GroupVertices[Group],MATCH(Edges[[#This Row],[Vertex 2]],GroupVertices[Vertex],0)),1,1,"")</f>
        <v>2</v>
      </c>
      <c r="BD623" s="48">
        <v>0</v>
      </c>
      <c r="BE623" s="49">
        <v>0</v>
      </c>
      <c r="BF623" s="48">
        <v>1</v>
      </c>
      <c r="BG623" s="49">
        <v>4.166666666666667</v>
      </c>
      <c r="BH623" s="48">
        <v>0</v>
      </c>
      <c r="BI623" s="49">
        <v>0</v>
      </c>
      <c r="BJ623" s="48">
        <v>23</v>
      </c>
      <c r="BK623" s="49">
        <v>95.83333333333333</v>
      </c>
      <c r="BL623" s="48">
        <v>24</v>
      </c>
    </row>
    <row r="624" spans="1:64" ht="15">
      <c r="A624" s="64" t="s">
        <v>424</v>
      </c>
      <c r="B624" s="64" t="s">
        <v>445</v>
      </c>
      <c r="C624" s="65" t="s">
        <v>4412</v>
      </c>
      <c r="D624" s="66">
        <v>3</v>
      </c>
      <c r="E624" s="67" t="s">
        <v>132</v>
      </c>
      <c r="F624" s="68">
        <v>35</v>
      </c>
      <c r="G624" s="65"/>
      <c r="H624" s="69"/>
      <c r="I624" s="70"/>
      <c r="J624" s="70"/>
      <c r="K624" s="34" t="s">
        <v>65</v>
      </c>
      <c r="L624" s="77">
        <v>624</v>
      </c>
      <c r="M624" s="77"/>
      <c r="N624" s="72"/>
      <c r="O624" s="79" t="s">
        <v>503</v>
      </c>
      <c r="P624" s="81">
        <v>43772.7547337963</v>
      </c>
      <c r="Q624" s="79" t="s">
        <v>650</v>
      </c>
      <c r="R624" s="79"/>
      <c r="S624" s="79"/>
      <c r="T624" s="79"/>
      <c r="U624" s="79"/>
      <c r="V624" s="82" t="s">
        <v>943</v>
      </c>
      <c r="W624" s="81">
        <v>43772.7547337963</v>
      </c>
      <c r="X624" s="82" t="s">
        <v>1242</v>
      </c>
      <c r="Y624" s="79"/>
      <c r="Z624" s="79"/>
      <c r="AA624" s="85" t="s">
        <v>1549</v>
      </c>
      <c r="AB624" s="79"/>
      <c r="AC624" s="79" t="b">
        <v>0</v>
      </c>
      <c r="AD624" s="79">
        <v>0</v>
      </c>
      <c r="AE624" s="85" t="s">
        <v>1603</v>
      </c>
      <c r="AF624" s="79" t="b">
        <v>0</v>
      </c>
      <c r="AG624" s="79" t="s">
        <v>1625</v>
      </c>
      <c r="AH624" s="79"/>
      <c r="AI624" s="85" t="s">
        <v>1603</v>
      </c>
      <c r="AJ624" s="79" t="b">
        <v>0</v>
      </c>
      <c r="AK624" s="79">
        <v>46</v>
      </c>
      <c r="AL624" s="85" t="s">
        <v>1575</v>
      </c>
      <c r="AM624" s="79" t="s">
        <v>1634</v>
      </c>
      <c r="AN624" s="79" t="b">
        <v>0</v>
      </c>
      <c r="AO624" s="85" t="s">
        <v>1575</v>
      </c>
      <c r="AP624" s="79" t="s">
        <v>176</v>
      </c>
      <c r="AQ624" s="79">
        <v>0</v>
      </c>
      <c r="AR624" s="79">
        <v>0</v>
      </c>
      <c r="AS624" s="79"/>
      <c r="AT624" s="79"/>
      <c r="AU624" s="79"/>
      <c r="AV624" s="79"/>
      <c r="AW624" s="79"/>
      <c r="AX624" s="79"/>
      <c r="AY624" s="79"/>
      <c r="AZ624" s="79"/>
      <c r="BA624">
        <v>1</v>
      </c>
      <c r="BB624" s="78" t="str">
        <f>REPLACE(INDEX(GroupVertices[Group],MATCH(Edges[[#This Row],[Vertex 1]],GroupVertices[Vertex],0)),1,1,"")</f>
        <v>2</v>
      </c>
      <c r="BC624" s="78" t="str">
        <f>REPLACE(INDEX(GroupVertices[Group],MATCH(Edges[[#This Row],[Vertex 2]],GroupVertices[Vertex],0)),1,1,"")</f>
        <v>2</v>
      </c>
      <c r="BD624" s="48">
        <v>0</v>
      </c>
      <c r="BE624" s="49">
        <v>0</v>
      </c>
      <c r="BF624" s="48">
        <v>1</v>
      </c>
      <c r="BG624" s="49">
        <v>4.166666666666667</v>
      </c>
      <c r="BH624" s="48">
        <v>0</v>
      </c>
      <c r="BI624" s="49">
        <v>0</v>
      </c>
      <c r="BJ624" s="48">
        <v>23</v>
      </c>
      <c r="BK624" s="49">
        <v>95.83333333333333</v>
      </c>
      <c r="BL624" s="48">
        <v>24</v>
      </c>
    </row>
    <row r="625" spans="1:64" ht="15">
      <c r="A625" s="64" t="s">
        <v>425</v>
      </c>
      <c r="B625" s="64" t="s">
        <v>424</v>
      </c>
      <c r="C625" s="65" t="s">
        <v>4412</v>
      </c>
      <c r="D625" s="66">
        <v>3</v>
      </c>
      <c r="E625" s="67" t="s">
        <v>132</v>
      </c>
      <c r="F625" s="68">
        <v>35</v>
      </c>
      <c r="G625" s="65"/>
      <c r="H625" s="69"/>
      <c r="I625" s="70"/>
      <c r="J625" s="70"/>
      <c r="K625" s="34" t="s">
        <v>65</v>
      </c>
      <c r="L625" s="77">
        <v>625</v>
      </c>
      <c r="M625" s="77"/>
      <c r="N625" s="72"/>
      <c r="O625" s="79" t="s">
        <v>503</v>
      </c>
      <c r="P625" s="81">
        <v>43772.80045138889</v>
      </c>
      <c r="Q625" s="79" t="s">
        <v>651</v>
      </c>
      <c r="R625" s="79"/>
      <c r="S625" s="79"/>
      <c r="T625" s="79"/>
      <c r="U625" s="79"/>
      <c r="V625" s="82" t="s">
        <v>944</v>
      </c>
      <c r="W625" s="81">
        <v>43772.80045138889</v>
      </c>
      <c r="X625" s="82" t="s">
        <v>1243</v>
      </c>
      <c r="Y625" s="79"/>
      <c r="Z625" s="79"/>
      <c r="AA625" s="85" t="s">
        <v>1550</v>
      </c>
      <c r="AB625" s="85" t="s">
        <v>1575</v>
      </c>
      <c r="AC625" s="79" t="b">
        <v>0</v>
      </c>
      <c r="AD625" s="79">
        <v>0</v>
      </c>
      <c r="AE625" s="85" t="s">
        <v>1624</v>
      </c>
      <c r="AF625" s="79" t="b">
        <v>0</v>
      </c>
      <c r="AG625" s="79" t="s">
        <v>1625</v>
      </c>
      <c r="AH625" s="79"/>
      <c r="AI625" s="85" t="s">
        <v>1603</v>
      </c>
      <c r="AJ625" s="79" t="b">
        <v>0</v>
      </c>
      <c r="AK625" s="79">
        <v>0</v>
      </c>
      <c r="AL625" s="85" t="s">
        <v>1603</v>
      </c>
      <c r="AM625" s="79" t="s">
        <v>1647</v>
      </c>
      <c r="AN625" s="79" t="b">
        <v>0</v>
      </c>
      <c r="AO625" s="85" t="s">
        <v>1575</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425</v>
      </c>
      <c r="B626" s="64" t="s">
        <v>449</v>
      </c>
      <c r="C626" s="65" t="s">
        <v>4412</v>
      </c>
      <c r="D626" s="66">
        <v>3</v>
      </c>
      <c r="E626" s="67" t="s">
        <v>132</v>
      </c>
      <c r="F626" s="68">
        <v>35</v>
      </c>
      <c r="G626" s="65"/>
      <c r="H626" s="69"/>
      <c r="I626" s="70"/>
      <c r="J626" s="70"/>
      <c r="K626" s="34" t="s">
        <v>65</v>
      </c>
      <c r="L626" s="77">
        <v>626</v>
      </c>
      <c r="M626" s="77"/>
      <c r="N626" s="72"/>
      <c r="O626" s="79" t="s">
        <v>503</v>
      </c>
      <c r="P626" s="81">
        <v>43772.80045138889</v>
      </c>
      <c r="Q626" s="79" t="s">
        <v>651</v>
      </c>
      <c r="R626" s="79"/>
      <c r="S626" s="79"/>
      <c r="T626" s="79"/>
      <c r="U626" s="79"/>
      <c r="V626" s="82" t="s">
        <v>944</v>
      </c>
      <c r="W626" s="81">
        <v>43772.80045138889</v>
      </c>
      <c r="X626" s="82" t="s">
        <v>1243</v>
      </c>
      <c r="Y626" s="79"/>
      <c r="Z626" s="79"/>
      <c r="AA626" s="85" t="s">
        <v>1550</v>
      </c>
      <c r="AB626" s="85" t="s">
        <v>1575</v>
      </c>
      <c r="AC626" s="79" t="b">
        <v>0</v>
      </c>
      <c r="AD626" s="79">
        <v>0</v>
      </c>
      <c r="AE626" s="85" t="s">
        <v>1624</v>
      </c>
      <c r="AF626" s="79" t="b">
        <v>0</v>
      </c>
      <c r="AG626" s="79" t="s">
        <v>1625</v>
      </c>
      <c r="AH626" s="79"/>
      <c r="AI626" s="85" t="s">
        <v>1603</v>
      </c>
      <c r="AJ626" s="79" t="b">
        <v>0</v>
      </c>
      <c r="AK626" s="79">
        <v>0</v>
      </c>
      <c r="AL626" s="85" t="s">
        <v>1603</v>
      </c>
      <c r="AM626" s="79" t="s">
        <v>1647</v>
      </c>
      <c r="AN626" s="79" t="b">
        <v>0</v>
      </c>
      <c r="AO626" s="85" t="s">
        <v>1575</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2</v>
      </c>
      <c r="BC626" s="78" t="str">
        <f>REPLACE(INDEX(GroupVertices[Group],MATCH(Edges[[#This Row],[Vertex 2]],GroupVertices[Vertex],0)),1,1,"")</f>
        <v>4</v>
      </c>
      <c r="BD626" s="48"/>
      <c r="BE626" s="49"/>
      <c r="BF626" s="48"/>
      <c r="BG626" s="49"/>
      <c r="BH626" s="48"/>
      <c r="BI626" s="49"/>
      <c r="BJ626" s="48"/>
      <c r="BK626" s="49"/>
      <c r="BL626" s="48"/>
    </row>
    <row r="627" spans="1:64" ht="15">
      <c r="A627" s="64" t="s">
        <v>425</v>
      </c>
      <c r="B627" s="64" t="s">
        <v>445</v>
      </c>
      <c r="C627" s="65" t="s">
        <v>4412</v>
      </c>
      <c r="D627" s="66">
        <v>3</v>
      </c>
      <c r="E627" s="67" t="s">
        <v>132</v>
      </c>
      <c r="F627" s="68">
        <v>35</v>
      </c>
      <c r="G627" s="65"/>
      <c r="H627" s="69"/>
      <c r="I627" s="70"/>
      <c r="J627" s="70"/>
      <c r="K627" s="34" t="s">
        <v>65</v>
      </c>
      <c r="L627" s="77">
        <v>627</v>
      </c>
      <c r="M627" s="77"/>
      <c r="N627" s="72"/>
      <c r="O627" s="79" t="s">
        <v>504</v>
      </c>
      <c r="P627" s="81">
        <v>43772.80045138889</v>
      </c>
      <c r="Q627" s="79" t="s">
        <v>651</v>
      </c>
      <c r="R627" s="79"/>
      <c r="S627" s="79"/>
      <c r="T627" s="79"/>
      <c r="U627" s="79"/>
      <c r="V627" s="82" t="s">
        <v>944</v>
      </c>
      <c r="W627" s="81">
        <v>43772.80045138889</v>
      </c>
      <c r="X627" s="82" t="s">
        <v>1243</v>
      </c>
      <c r="Y627" s="79"/>
      <c r="Z627" s="79"/>
      <c r="AA627" s="85" t="s">
        <v>1550</v>
      </c>
      <c r="AB627" s="85" t="s">
        <v>1575</v>
      </c>
      <c r="AC627" s="79" t="b">
        <v>0</v>
      </c>
      <c r="AD627" s="79">
        <v>0</v>
      </c>
      <c r="AE627" s="85" t="s">
        <v>1624</v>
      </c>
      <c r="AF627" s="79" t="b">
        <v>0</v>
      </c>
      <c r="AG627" s="79" t="s">
        <v>1625</v>
      </c>
      <c r="AH627" s="79"/>
      <c r="AI627" s="85" t="s">
        <v>1603</v>
      </c>
      <c r="AJ627" s="79" t="b">
        <v>0</v>
      </c>
      <c r="AK627" s="79">
        <v>0</v>
      </c>
      <c r="AL627" s="85" t="s">
        <v>1603</v>
      </c>
      <c r="AM627" s="79" t="s">
        <v>1647</v>
      </c>
      <c r="AN627" s="79" t="b">
        <v>0</v>
      </c>
      <c r="AO627" s="85" t="s">
        <v>1575</v>
      </c>
      <c r="AP627" s="79" t="s">
        <v>176</v>
      </c>
      <c r="AQ627" s="79">
        <v>0</v>
      </c>
      <c r="AR627" s="79">
        <v>0</v>
      </c>
      <c r="AS627" s="79"/>
      <c r="AT627" s="79"/>
      <c r="AU627" s="79"/>
      <c r="AV627" s="79"/>
      <c r="AW627" s="79"/>
      <c r="AX627" s="79"/>
      <c r="AY627" s="79"/>
      <c r="AZ627" s="79"/>
      <c r="BA627">
        <v>1</v>
      </c>
      <c r="BB627" s="78" t="str">
        <f>REPLACE(INDEX(GroupVertices[Group],MATCH(Edges[[#This Row],[Vertex 1]],GroupVertices[Vertex],0)),1,1,"")</f>
        <v>2</v>
      </c>
      <c r="BC627" s="78" t="str">
        <f>REPLACE(INDEX(GroupVertices[Group],MATCH(Edges[[#This Row],[Vertex 2]],GroupVertices[Vertex],0)),1,1,"")</f>
        <v>2</v>
      </c>
      <c r="BD627" s="48">
        <v>1</v>
      </c>
      <c r="BE627" s="49">
        <v>5.882352941176471</v>
      </c>
      <c r="BF627" s="48">
        <v>0</v>
      </c>
      <c r="BG627" s="49">
        <v>0</v>
      </c>
      <c r="BH627" s="48">
        <v>0</v>
      </c>
      <c r="BI627" s="49">
        <v>0</v>
      </c>
      <c r="BJ627" s="48">
        <v>16</v>
      </c>
      <c r="BK627" s="49">
        <v>94.11764705882354</v>
      </c>
      <c r="BL627" s="48">
        <v>17</v>
      </c>
    </row>
    <row r="628" spans="1:64" ht="15">
      <c r="A628" s="64" t="s">
        <v>426</v>
      </c>
      <c r="B628" s="64" t="s">
        <v>445</v>
      </c>
      <c r="C628" s="65" t="s">
        <v>4412</v>
      </c>
      <c r="D628" s="66">
        <v>3</v>
      </c>
      <c r="E628" s="67" t="s">
        <v>132</v>
      </c>
      <c r="F628" s="68">
        <v>35</v>
      </c>
      <c r="G628" s="65"/>
      <c r="H628" s="69"/>
      <c r="I628" s="70"/>
      <c r="J628" s="70"/>
      <c r="K628" s="34" t="s">
        <v>65</v>
      </c>
      <c r="L628" s="77">
        <v>628</v>
      </c>
      <c r="M628" s="77"/>
      <c r="N628" s="72"/>
      <c r="O628" s="79" t="s">
        <v>503</v>
      </c>
      <c r="P628" s="81">
        <v>43772.80982638889</v>
      </c>
      <c r="Q628" s="79" t="s">
        <v>650</v>
      </c>
      <c r="R628" s="79"/>
      <c r="S628" s="79"/>
      <c r="T628" s="79"/>
      <c r="U628" s="79"/>
      <c r="V628" s="82" t="s">
        <v>945</v>
      </c>
      <c r="W628" s="81">
        <v>43772.80982638889</v>
      </c>
      <c r="X628" s="82" t="s">
        <v>1244</v>
      </c>
      <c r="Y628" s="79"/>
      <c r="Z628" s="79"/>
      <c r="AA628" s="85" t="s">
        <v>1551</v>
      </c>
      <c r="AB628" s="79"/>
      <c r="AC628" s="79" t="b">
        <v>0</v>
      </c>
      <c r="AD628" s="79">
        <v>0</v>
      </c>
      <c r="AE628" s="85" t="s">
        <v>1603</v>
      </c>
      <c r="AF628" s="79" t="b">
        <v>0</v>
      </c>
      <c r="AG628" s="79" t="s">
        <v>1625</v>
      </c>
      <c r="AH628" s="79"/>
      <c r="AI628" s="85" t="s">
        <v>1603</v>
      </c>
      <c r="AJ628" s="79" t="b">
        <v>0</v>
      </c>
      <c r="AK628" s="79">
        <v>46</v>
      </c>
      <c r="AL628" s="85" t="s">
        <v>1575</v>
      </c>
      <c r="AM628" s="79" t="s">
        <v>1635</v>
      </c>
      <c r="AN628" s="79" t="b">
        <v>0</v>
      </c>
      <c r="AO628" s="85" t="s">
        <v>1575</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2</v>
      </c>
      <c r="BC628" s="78" t="str">
        <f>REPLACE(INDEX(GroupVertices[Group],MATCH(Edges[[#This Row],[Vertex 2]],GroupVertices[Vertex],0)),1,1,"")</f>
        <v>2</v>
      </c>
      <c r="BD628" s="48">
        <v>0</v>
      </c>
      <c r="BE628" s="49">
        <v>0</v>
      </c>
      <c r="BF628" s="48">
        <v>1</v>
      </c>
      <c r="BG628" s="49">
        <v>4.166666666666667</v>
      </c>
      <c r="BH628" s="48">
        <v>0</v>
      </c>
      <c r="BI628" s="49">
        <v>0</v>
      </c>
      <c r="BJ628" s="48">
        <v>23</v>
      </c>
      <c r="BK628" s="49">
        <v>95.83333333333333</v>
      </c>
      <c r="BL628" s="48">
        <v>24</v>
      </c>
    </row>
    <row r="629" spans="1:64" ht="15">
      <c r="A629" s="64" t="s">
        <v>427</v>
      </c>
      <c r="B629" s="64" t="s">
        <v>445</v>
      </c>
      <c r="C629" s="65" t="s">
        <v>4411</v>
      </c>
      <c r="D629" s="66">
        <v>5.333333333333334</v>
      </c>
      <c r="E629" s="67" t="s">
        <v>136</v>
      </c>
      <c r="F629" s="68">
        <v>27.333333333333332</v>
      </c>
      <c r="G629" s="65"/>
      <c r="H629" s="69"/>
      <c r="I629" s="70"/>
      <c r="J629" s="70"/>
      <c r="K629" s="34" t="s">
        <v>65</v>
      </c>
      <c r="L629" s="77">
        <v>629</v>
      </c>
      <c r="M629" s="77"/>
      <c r="N629" s="72"/>
      <c r="O629" s="79" t="s">
        <v>503</v>
      </c>
      <c r="P629" s="81">
        <v>43772.81689814815</v>
      </c>
      <c r="Q629" s="79" t="s">
        <v>650</v>
      </c>
      <c r="R629" s="79"/>
      <c r="S629" s="79"/>
      <c r="T629" s="79"/>
      <c r="U629" s="79"/>
      <c r="V629" s="82" t="s">
        <v>946</v>
      </c>
      <c r="W629" s="81">
        <v>43772.81689814815</v>
      </c>
      <c r="X629" s="82" t="s">
        <v>1245</v>
      </c>
      <c r="Y629" s="79"/>
      <c r="Z629" s="79"/>
      <c r="AA629" s="85" t="s">
        <v>1552</v>
      </c>
      <c r="AB629" s="79"/>
      <c r="AC629" s="79" t="b">
        <v>0</v>
      </c>
      <c r="AD629" s="79">
        <v>0</v>
      </c>
      <c r="AE629" s="85" t="s">
        <v>1603</v>
      </c>
      <c r="AF629" s="79" t="b">
        <v>0</v>
      </c>
      <c r="AG629" s="79" t="s">
        <v>1625</v>
      </c>
      <c r="AH629" s="79"/>
      <c r="AI629" s="85" t="s">
        <v>1603</v>
      </c>
      <c r="AJ629" s="79" t="b">
        <v>0</v>
      </c>
      <c r="AK629" s="79">
        <v>46</v>
      </c>
      <c r="AL629" s="85" t="s">
        <v>1575</v>
      </c>
      <c r="AM629" s="79" t="s">
        <v>1634</v>
      </c>
      <c r="AN629" s="79" t="b">
        <v>0</v>
      </c>
      <c r="AO629" s="85" t="s">
        <v>1575</v>
      </c>
      <c r="AP629" s="79" t="s">
        <v>176</v>
      </c>
      <c r="AQ629" s="79">
        <v>0</v>
      </c>
      <c r="AR629" s="79">
        <v>0</v>
      </c>
      <c r="AS629" s="79"/>
      <c r="AT629" s="79"/>
      <c r="AU629" s="79"/>
      <c r="AV629" s="79"/>
      <c r="AW629" s="79"/>
      <c r="AX629" s="79"/>
      <c r="AY629" s="79"/>
      <c r="AZ629" s="79"/>
      <c r="BA629">
        <v>2</v>
      </c>
      <c r="BB629" s="78" t="str">
        <f>REPLACE(INDEX(GroupVertices[Group],MATCH(Edges[[#This Row],[Vertex 1]],GroupVertices[Vertex],0)),1,1,"")</f>
        <v>2</v>
      </c>
      <c r="BC629" s="78" t="str">
        <f>REPLACE(INDEX(GroupVertices[Group],MATCH(Edges[[#This Row],[Vertex 2]],GroupVertices[Vertex],0)),1,1,"")</f>
        <v>2</v>
      </c>
      <c r="BD629" s="48">
        <v>0</v>
      </c>
      <c r="BE629" s="49">
        <v>0</v>
      </c>
      <c r="BF629" s="48">
        <v>1</v>
      </c>
      <c r="BG629" s="49">
        <v>4.166666666666667</v>
      </c>
      <c r="BH629" s="48">
        <v>0</v>
      </c>
      <c r="BI629" s="49">
        <v>0</v>
      </c>
      <c r="BJ629" s="48">
        <v>23</v>
      </c>
      <c r="BK629" s="49">
        <v>95.83333333333333</v>
      </c>
      <c r="BL629" s="48">
        <v>24</v>
      </c>
    </row>
    <row r="630" spans="1:64" ht="15">
      <c r="A630" s="64" t="s">
        <v>427</v>
      </c>
      <c r="B630" s="64" t="s">
        <v>445</v>
      </c>
      <c r="C630" s="65" t="s">
        <v>4411</v>
      </c>
      <c r="D630" s="66">
        <v>5.333333333333334</v>
      </c>
      <c r="E630" s="67" t="s">
        <v>136</v>
      </c>
      <c r="F630" s="68">
        <v>27.333333333333332</v>
      </c>
      <c r="G630" s="65"/>
      <c r="H630" s="69"/>
      <c r="I630" s="70"/>
      <c r="J630" s="70"/>
      <c r="K630" s="34" t="s">
        <v>65</v>
      </c>
      <c r="L630" s="77">
        <v>630</v>
      </c>
      <c r="M630" s="77"/>
      <c r="N630" s="72"/>
      <c r="O630" s="79" t="s">
        <v>503</v>
      </c>
      <c r="P630" s="81">
        <v>43772.817395833335</v>
      </c>
      <c r="Q630" s="79" t="s">
        <v>652</v>
      </c>
      <c r="R630" s="79"/>
      <c r="S630" s="79"/>
      <c r="T630" s="79"/>
      <c r="U630" s="79"/>
      <c r="V630" s="82" t="s">
        <v>946</v>
      </c>
      <c r="W630" s="81">
        <v>43772.817395833335</v>
      </c>
      <c r="X630" s="82" t="s">
        <v>1246</v>
      </c>
      <c r="Y630" s="79"/>
      <c r="Z630" s="79"/>
      <c r="AA630" s="85" t="s">
        <v>1553</v>
      </c>
      <c r="AB630" s="79"/>
      <c r="AC630" s="79" t="b">
        <v>0</v>
      </c>
      <c r="AD630" s="79">
        <v>0</v>
      </c>
      <c r="AE630" s="85" t="s">
        <v>1603</v>
      </c>
      <c r="AF630" s="79" t="b">
        <v>0</v>
      </c>
      <c r="AG630" s="79" t="s">
        <v>1625</v>
      </c>
      <c r="AH630" s="79"/>
      <c r="AI630" s="85" t="s">
        <v>1603</v>
      </c>
      <c r="AJ630" s="79" t="b">
        <v>0</v>
      </c>
      <c r="AK630" s="79">
        <v>6</v>
      </c>
      <c r="AL630" s="85" t="s">
        <v>1573</v>
      </c>
      <c r="AM630" s="79" t="s">
        <v>1634</v>
      </c>
      <c r="AN630" s="79" t="b">
        <v>0</v>
      </c>
      <c r="AO630" s="85" t="s">
        <v>1573</v>
      </c>
      <c r="AP630" s="79" t="s">
        <v>176</v>
      </c>
      <c r="AQ630" s="79">
        <v>0</v>
      </c>
      <c r="AR630" s="79">
        <v>0</v>
      </c>
      <c r="AS630" s="79"/>
      <c r="AT630" s="79"/>
      <c r="AU630" s="79"/>
      <c r="AV630" s="79"/>
      <c r="AW630" s="79"/>
      <c r="AX630" s="79"/>
      <c r="AY630" s="79"/>
      <c r="AZ630" s="79"/>
      <c r="BA630">
        <v>2</v>
      </c>
      <c r="BB630" s="78" t="str">
        <f>REPLACE(INDEX(GroupVertices[Group],MATCH(Edges[[#This Row],[Vertex 1]],GroupVertices[Vertex],0)),1,1,"")</f>
        <v>2</v>
      </c>
      <c r="BC630" s="78" t="str">
        <f>REPLACE(INDEX(GroupVertices[Group],MATCH(Edges[[#This Row],[Vertex 2]],GroupVertices[Vertex],0)),1,1,"")</f>
        <v>2</v>
      </c>
      <c r="BD630" s="48">
        <v>0</v>
      </c>
      <c r="BE630" s="49">
        <v>0</v>
      </c>
      <c r="BF630" s="48">
        <v>1</v>
      </c>
      <c r="BG630" s="49">
        <v>3.7037037037037037</v>
      </c>
      <c r="BH630" s="48">
        <v>0</v>
      </c>
      <c r="BI630" s="49">
        <v>0</v>
      </c>
      <c r="BJ630" s="48">
        <v>26</v>
      </c>
      <c r="BK630" s="49">
        <v>96.29629629629629</v>
      </c>
      <c r="BL630" s="48">
        <v>27</v>
      </c>
    </row>
    <row r="631" spans="1:64" ht="15">
      <c r="A631" s="64" t="s">
        <v>428</v>
      </c>
      <c r="B631" s="64" t="s">
        <v>445</v>
      </c>
      <c r="C631" s="65" t="s">
        <v>4412</v>
      </c>
      <c r="D631" s="66">
        <v>3</v>
      </c>
      <c r="E631" s="67" t="s">
        <v>132</v>
      </c>
      <c r="F631" s="68">
        <v>35</v>
      </c>
      <c r="G631" s="65"/>
      <c r="H631" s="69"/>
      <c r="I631" s="70"/>
      <c r="J631" s="70"/>
      <c r="K631" s="34" t="s">
        <v>65</v>
      </c>
      <c r="L631" s="77">
        <v>631</v>
      </c>
      <c r="M631" s="77"/>
      <c r="N631" s="72"/>
      <c r="O631" s="79" t="s">
        <v>503</v>
      </c>
      <c r="P631" s="81">
        <v>43772.868310185186</v>
      </c>
      <c r="Q631" s="79" t="s">
        <v>650</v>
      </c>
      <c r="R631" s="79"/>
      <c r="S631" s="79"/>
      <c r="T631" s="79"/>
      <c r="U631" s="79"/>
      <c r="V631" s="82" t="s">
        <v>947</v>
      </c>
      <c r="W631" s="81">
        <v>43772.868310185186</v>
      </c>
      <c r="X631" s="82" t="s">
        <v>1247</v>
      </c>
      <c r="Y631" s="79"/>
      <c r="Z631" s="79"/>
      <c r="AA631" s="85" t="s">
        <v>1554</v>
      </c>
      <c r="AB631" s="79"/>
      <c r="AC631" s="79" t="b">
        <v>0</v>
      </c>
      <c r="AD631" s="79">
        <v>0</v>
      </c>
      <c r="AE631" s="85" t="s">
        <v>1603</v>
      </c>
      <c r="AF631" s="79" t="b">
        <v>0</v>
      </c>
      <c r="AG631" s="79" t="s">
        <v>1625</v>
      </c>
      <c r="AH631" s="79"/>
      <c r="AI631" s="85" t="s">
        <v>1603</v>
      </c>
      <c r="AJ631" s="79" t="b">
        <v>0</v>
      </c>
      <c r="AK631" s="79">
        <v>46</v>
      </c>
      <c r="AL631" s="85" t="s">
        <v>1575</v>
      </c>
      <c r="AM631" s="79" t="s">
        <v>1638</v>
      </c>
      <c r="AN631" s="79" t="b">
        <v>0</v>
      </c>
      <c r="AO631" s="85" t="s">
        <v>1575</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2</v>
      </c>
      <c r="BC631" s="78" t="str">
        <f>REPLACE(INDEX(GroupVertices[Group],MATCH(Edges[[#This Row],[Vertex 2]],GroupVertices[Vertex],0)),1,1,"")</f>
        <v>2</v>
      </c>
      <c r="BD631" s="48">
        <v>0</v>
      </c>
      <c r="BE631" s="49">
        <v>0</v>
      </c>
      <c r="BF631" s="48">
        <v>1</v>
      </c>
      <c r="BG631" s="49">
        <v>4.166666666666667</v>
      </c>
      <c r="BH631" s="48">
        <v>0</v>
      </c>
      <c r="BI631" s="49">
        <v>0</v>
      </c>
      <c r="BJ631" s="48">
        <v>23</v>
      </c>
      <c r="BK631" s="49">
        <v>95.83333333333333</v>
      </c>
      <c r="BL631" s="48">
        <v>24</v>
      </c>
    </row>
    <row r="632" spans="1:64" ht="15">
      <c r="A632" s="64" t="s">
        <v>429</v>
      </c>
      <c r="B632" s="64" t="s">
        <v>445</v>
      </c>
      <c r="C632" s="65" t="s">
        <v>4412</v>
      </c>
      <c r="D632" s="66">
        <v>3</v>
      </c>
      <c r="E632" s="67" t="s">
        <v>132</v>
      </c>
      <c r="F632" s="68">
        <v>35</v>
      </c>
      <c r="G632" s="65"/>
      <c r="H632" s="69"/>
      <c r="I632" s="70"/>
      <c r="J632" s="70"/>
      <c r="K632" s="34" t="s">
        <v>65</v>
      </c>
      <c r="L632" s="77">
        <v>632</v>
      </c>
      <c r="M632" s="77"/>
      <c r="N632" s="72"/>
      <c r="O632" s="79" t="s">
        <v>503</v>
      </c>
      <c r="P632" s="81">
        <v>43772.88619212963</v>
      </c>
      <c r="Q632" s="79" t="s">
        <v>650</v>
      </c>
      <c r="R632" s="79"/>
      <c r="S632" s="79"/>
      <c r="T632" s="79"/>
      <c r="U632" s="79"/>
      <c r="V632" s="82" t="s">
        <v>948</v>
      </c>
      <c r="W632" s="81">
        <v>43772.88619212963</v>
      </c>
      <c r="X632" s="82" t="s">
        <v>1248</v>
      </c>
      <c r="Y632" s="79"/>
      <c r="Z632" s="79"/>
      <c r="AA632" s="85" t="s">
        <v>1555</v>
      </c>
      <c r="AB632" s="79"/>
      <c r="AC632" s="79" t="b">
        <v>0</v>
      </c>
      <c r="AD632" s="79">
        <v>0</v>
      </c>
      <c r="AE632" s="85" t="s">
        <v>1603</v>
      </c>
      <c r="AF632" s="79" t="b">
        <v>0</v>
      </c>
      <c r="AG632" s="79" t="s">
        <v>1625</v>
      </c>
      <c r="AH632" s="79"/>
      <c r="AI632" s="85" t="s">
        <v>1603</v>
      </c>
      <c r="AJ632" s="79" t="b">
        <v>0</v>
      </c>
      <c r="AK632" s="79">
        <v>46</v>
      </c>
      <c r="AL632" s="85" t="s">
        <v>1575</v>
      </c>
      <c r="AM632" s="79" t="s">
        <v>1638</v>
      </c>
      <c r="AN632" s="79" t="b">
        <v>0</v>
      </c>
      <c r="AO632" s="85" t="s">
        <v>1575</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2</v>
      </c>
      <c r="BC632" s="78" t="str">
        <f>REPLACE(INDEX(GroupVertices[Group],MATCH(Edges[[#This Row],[Vertex 2]],GroupVertices[Vertex],0)),1,1,"")</f>
        <v>2</v>
      </c>
      <c r="BD632" s="48">
        <v>0</v>
      </c>
      <c r="BE632" s="49">
        <v>0</v>
      </c>
      <c r="BF632" s="48">
        <v>1</v>
      </c>
      <c r="BG632" s="49">
        <v>4.166666666666667</v>
      </c>
      <c r="BH632" s="48">
        <v>0</v>
      </c>
      <c r="BI632" s="49">
        <v>0</v>
      </c>
      <c r="BJ632" s="48">
        <v>23</v>
      </c>
      <c r="BK632" s="49">
        <v>95.83333333333333</v>
      </c>
      <c r="BL632" s="48">
        <v>24</v>
      </c>
    </row>
    <row r="633" spans="1:64" ht="15">
      <c r="A633" s="64" t="s">
        <v>429</v>
      </c>
      <c r="B633" s="64" t="s">
        <v>449</v>
      </c>
      <c r="C633" s="65" t="s">
        <v>4412</v>
      </c>
      <c r="D633" s="66">
        <v>3</v>
      </c>
      <c r="E633" s="67" t="s">
        <v>132</v>
      </c>
      <c r="F633" s="68">
        <v>35</v>
      </c>
      <c r="G633" s="65"/>
      <c r="H633" s="69"/>
      <c r="I633" s="70"/>
      <c r="J633" s="70"/>
      <c r="K633" s="34" t="s">
        <v>65</v>
      </c>
      <c r="L633" s="77">
        <v>633</v>
      </c>
      <c r="M633" s="77"/>
      <c r="N633" s="72"/>
      <c r="O633" s="79" t="s">
        <v>503</v>
      </c>
      <c r="P633" s="81">
        <v>43772.88628472222</v>
      </c>
      <c r="Q633" s="79" t="s">
        <v>653</v>
      </c>
      <c r="R633" s="79"/>
      <c r="S633" s="79"/>
      <c r="T633" s="79"/>
      <c r="U633" s="79"/>
      <c r="V633" s="82" t="s">
        <v>948</v>
      </c>
      <c r="W633" s="81">
        <v>43772.88628472222</v>
      </c>
      <c r="X633" s="82" t="s">
        <v>1249</v>
      </c>
      <c r="Y633" s="79"/>
      <c r="Z633" s="79"/>
      <c r="AA633" s="85" t="s">
        <v>1556</v>
      </c>
      <c r="AB633" s="85" t="s">
        <v>1575</v>
      </c>
      <c r="AC633" s="79" t="b">
        <v>0</v>
      </c>
      <c r="AD633" s="79">
        <v>0</v>
      </c>
      <c r="AE633" s="85" t="s">
        <v>1624</v>
      </c>
      <c r="AF633" s="79" t="b">
        <v>0</v>
      </c>
      <c r="AG633" s="79" t="s">
        <v>1626</v>
      </c>
      <c r="AH633" s="79"/>
      <c r="AI633" s="85" t="s">
        <v>1603</v>
      </c>
      <c r="AJ633" s="79" t="b">
        <v>0</v>
      </c>
      <c r="AK633" s="79">
        <v>0</v>
      </c>
      <c r="AL633" s="85" t="s">
        <v>1603</v>
      </c>
      <c r="AM633" s="79" t="s">
        <v>1638</v>
      </c>
      <c r="AN633" s="79" t="b">
        <v>0</v>
      </c>
      <c r="AO633" s="85" t="s">
        <v>1575</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2</v>
      </c>
      <c r="BC633" s="78" t="str">
        <f>REPLACE(INDEX(GroupVertices[Group],MATCH(Edges[[#This Row],[Vertex 2]],GroupVertices[Vertex],0)),1,1,"")</f>
        <v>4</v>
      </c>
      <c r="BD633" s="48"/>
      <c r="BE633" s="49"/>
      <c r="BF633" s="48"/>
      <c r="BG633" s="49"/>
      <c r="BH633" s="48"/>
      <c r="BI633" s="49"/>
      <c r="BJ633" s="48"/>
      <c r="BK633" s="49"/>
      <c r="BL633" s="48"/>
    </row>
    <row r="634" spans="1:64" ht="15">
      <c r="A634" s="64" t="s">
        <v>429</v>
      </c>
      <c r="B634" s="64" t="s">
        <v>445</v>
      </c>
      <c r="C634" s="65" t="s">
        <v>4412</v>
      </c>
      <c r="D634" s="66">
        <v>3</v>
      </c>
      <c r="E634" s="67" t="s">
        <v>132</v>
      </c>
      <c r="F634" s="68">
        <v>35</v>
      </c>
      <c r="G634" s="65"/>
      <c r="H634" s="69"/>
      <c r="I634" s="70"/>
      <c r="J634" s="70"/>
      <c r="K634" s="34" t="s">
        <v>65</v>
      </c>
      <c r="L634" s="77">
        <v>634</v>
      </c>
      <c r="M634" s="77"/>
      <c r="N634" s="72"/>
      <c r="O634" s="79" t="s">
        <v>504</v>
      </c>
      <c r="P634" s="81">
        <v>43772.88628472222</v>
      </c>
      <c r="Q634" s="79" t="s">
        <v>653</v>
      </c>
      <c r="R634" s="79"/>
      <c r="S634" s="79"/>
      <c r="T634" s="79"/>
      <c r="U634" s="79"/>
      <c r="V634" s="82" t="s">
        <v>948</v>
      </c>
      <c r="W634" s="81">
        <v>43772.88628472222</v>
      </c>
      <c r="X634" s="82" t="s">
        <v>1249</v>
      </c>
      <c r="Y634" s="79"/>
      <c r="Z634" s="79"/>
      <c r="AA634" s="85" t="s">
        <v>1556</v>
      </c>
      <c r="AB634" s="85" t="s">
        <v>1575</v>
      </c>
      <c r="AC634" s="79" t="b">
        <v>0</v>
      </c>
      <c r="AD634" s="79">
        <v>0</v>
      </c>
      <c r="AE634" s="85" t="s">
        <v>1624</v>
      </c>
      <c r="AF634" s="79" t="b">
        <v>0</v>
      </c>
      <c r="AG634" s="79" t="s">
        <v>1626</v>
      </c>
      <c r="AH634" s="79"/>
      <c r="AI634" s="85" t="s">
        <v>1603</v>
      </c>
      <c r="AJ634" s="79" t="b">
        <v>0</v>
      </c>
      <c r="AK634" s="79">
        <v>0</v>
      </c>
      <c r="AL634" s="85" t="s">
        <v>1603</v>
      </c>
      <c r="AM634" s="79" t="s">
        <v>1638</v>
      </c>
      <c r="AN634" s="79" t="b">
        <v>0</v>
      </c>
      <c r="AO634" s="85" t="s">
        <v>1575</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2</v>
      </c>
      <c r="BC634" s="78" t="str">
        <f>REPLACE(INDEX(GroupVertices[Group],MATCH(Edges[[#This Row],[Vertex 2]],GroupVertices[Vertex],0)),1,1,"")</f>
        <v>2</v>
      </c>
      <c r="BD634" s="48">
        <v>0</v>
      </c>
      <c r="BE634" s="49">
        <v>0</v>
      </c>
      <c r="BF634" s="48">
        <v>0</v>
      </c>
      <c r="BG634" s="49">
        <v>0</v>
      </c>
      <c r="BH634" s="48">
        <v>0</v>
      </c>
      <c r="BI634" s="49">
        <v>0</v>
      </c>
      <c r="BJ634" s="48">
        <v>3</v>
      </c>
      <c r="BK634" s="49">
        <v>100</v>
      </c>
      <c r="BL634" s="48">
        <v>3</v>
      </c>
    </row>
    <row r="635" spans="1:64" ht="15">
      <c r="A635" s="64" t="s">
        <v>430</v>
      </c>
      <c r="B635" s="64" t="s">
        <v>445</v>
      </c>
      <c r="C635" s="65" t="s">
        <v>4411</v>
      </c>
      <c r="D635" s="66">
        <v>5.333333333333334</v>
      </c>
      <c r="E635" s="67" t="s">
        <v>136</v>
      </c>
      <c r="F635" s="68">
        <v>27.333333333333332</v>
      </c>
      <c r="G635" s="65"/>
      <c r="H635" s="69"/>
      <c r="I635" s="70"/>
      <c r="J635" s="70"/>
      <c r="K635" s="34" t="s">
        <v>65</v>
      </c>
      <c r="L635" s="77">
        <v>635</v>
      </c>
      <c r="M635" s="77"/>
      <c r="N635" s="72"/>
      <c r="O635" s="79" t="s">
        <v>503</v>
      </c>
      <c r="P635" s="81">
        <v>43731.851851851854</v>
      </c>
      <c r="Q635" s="79" t="s">
        <v>654</v>
      </c>
      <c r="R635" s="79"/>
      <c r="S635" s="79"/>
      <c r="T635" s="79"/>
      <c r="U635" s="82" t="s">
        <v>741</v>
      </c>
      <c r="V635" s="82" t="s">
        <v>741</v>
      </c>
      <c r="W635" s="81">
        <v>43731.851851851854</v>
      </c>
      <c r="X635" s="82" t="s">
        <v>1250</v>
      </c>
      <c r="Y635" s="79"/>
      <c r="Z635" s="79"/>
      <c r="AA635" s="85" t="s">
        <v>1557</v>
      </c>
      <c r="AB635" s="85" t="s">
        <v>1600</v>
      </c>
      <c r="AC635" s="79" t="b">
        <v>0</v>
      </c>
      <c r="AD635" s="79">
        <v>0</v>
      </c>
      <c r="AE635" s="85" t="s">
        <v>1602</v>
      </c>
      <c r="AF635" s="79" t="b">
        <v>0</v>
      </c>
      <c r="AG635" s="79" t="s">
        <v>1625</v>
      </c>
      <c r="AH635" s="79"/>
      <c r="AI635" s="85" t="s">
        <v>1603</v>
      </c>
      <c r="AJ635" s="79" t="b">
        <v>0</v>
      </c>
      <c r="AK635" s="79">
        <v>0</v>
      </c>
      <c r="AL635" s="85" t="s">
        <v>1603</v>
      </c>
      <c r="AM635" s="79" t="s">
        <v>1644</v>
      </c>
      <c r="AN635" s="79" t="b">
        <v>0</v>
      </c>
      <c r="AO635" s="85" t="s">
        <v>1600</v>
      </c>
      <c r="AP635" s="79" t="s">
        <v>176</v>
      </c>
      <c r="AQ635" s="79">
        <v>0</v>
      </c>
      <c r="AR635" s="79">
        <v>0</v>
      </c>
      <c r="AS635" s="79"/>
      <c r="AT635" s="79"/>
      <c r="AU635" s="79"/>
      <c r="AV635" s="79"/>
      <c r="AW635" s="79"/>
      <c r="AX635" s="79"/>
      <c r="AY635" s="79"/>
      <c r="AZ635" s="79"/>
      <c r="BA635">
        <v>2</v>
      </c>
      <c r="BB635" s="78" t="str">
        <f>REPLACE(INDEX(GroupVertices[Group],MATCH(Edges[[#This Row],[Vertex 1]],GroupVertices[Vertex],0)),1,1,"")</f>
        <v>2</v>
      </c>
      <c r="BC635" s="78" t="str">
        <f>REPLACE(INDEX(GroupVertices[Group],MATCH(Edges[[#This Row],[Vertex 2]],GroupVertices[Vertex],0)),1,1,"")</f>
        <v>2</v>
      </c>
      <c r="BD635" s="48"/>
      <c r="BE635" s="49"/>
      <c r="BF635" s="48"/>
      <c r="BG635" s="49"/>
      <c r="BH635" s="48"/>
      <c r="BI635" s="49"/>
      <c r="BJ635" s="48"/>
      <c r="BK635" s="49"/>
      <c r="BL635" s="48"/>
    </row>
    <row r="636" spans="1:64" ht="15">
      <c r="A636" s="64" t="s">
        <v>430</v>
      </c>
      <c r="B636" s="64" t="s">
        <v>449</v>
      </c>
      <c r="C636" s="65" t="s">
        <v>4412</v>
      </c>
      <c r="D636" s="66">
        <v>3</v>
      </c>
      <c r="E636" s="67" t="s">
        <v>132</v>
      </c>
      <c r="F636" s="68">
        <v>35</v>
      </c>
      <c r="G636" s="65"/>
      <c r="H636" s="69"/>
      <c r="I636" s="70"/>
      <c r="J636" s="70"/>
      <c r="K636" s="34" t="s">
        <v>65</v>
      </c>
      <c r="L636" s="77">
        <v>636</v>
      </c>
      <c r="M636" s="77"/>
      <c r="N636" s="72"/>
      <c r="O636" s="79" t="s">
        <v>504</v>
      </c>
      <c r="P636" s="81">
        <v>43731.851851851854</v>
      </c>
      <c r="Q636" s="79" t="s">
        <v>654</v>
      </c>
      <c r="R636" s="79"/>
      <c r="S636" s="79"/>
      <c r="T636" s="79"/>
      <c r="U636" s="82" t="s">
        <v>741</v>
      </c>
      <c r="V636" s="82" t="s">
        <v>741</v>
      </c>
      <c r="W636" s="81">
        <v>43731.851851851854</v>
      </c>
      <c r="X636" s="82" t="s">
        <v>1250</v>
      </c>
      <c r="Y636" s="79"/>
      <c r="Z636" s="79"/>
      <c r="AA636" s="85" t="s">
        <v>1557</v>
      </c>
      <c r="AB636" s="85" t="s">
        <v>1600</v>
      </c>
      <c r="AC636" s="79" t="b">
        <v>0</v>
      </c>
      <c r="AD636" s="79">
        <v>0</v>
      </c>
      <c r="AE636" s="85" t="s">
        <v>1602</v>
      </c>
      <c r="AF636" s="79" t="b">
        <v>0</v>
      </c>
      <c r="AG636" s="79" t="s">
        <v>1625</v>
      </c>
      <c r="AH636" s="79"/>
      <c r="AI636" s="85" t="s">
        <v>1603</v>
      </c>
      <c r="AJ636" s="79" t="b">
        <v>0</v>
      </c>
      <c r="AK636" s="79">
        <v>0</v>
      </c>
      <c r="AL636" s="85" t="s">
        <v>1603</v>
      </c>
      <c r="AM636" s="79" t="s">
        <v>1644</v>
      </c>
      <c r="AN636" s="79" t="b">
        <v>0</v>
      </c>
      <c r="AO636" s="85" t="s">
        <v>1600</v>
      </c>
      <c r="AP636" s="79" t="s">
        <v>176</v>
      </c>
      <c r="AQ636" s="79">
        <v>0</v>
      </c>
      <c r="AR636" s="79">
        <v>0</v>
      </c>
      <c r="AS636" s="79"/>
      <c r="AT636" s="79"/>
      <c r="AU636" s="79"/>
      <c r="AV636" s="79"/>
      <c r="AW636" s="79"/>
      <c r="AX636" s="79"/>
      <c r="AY636" s="79"/>
      <c r="AZ636" s="79"/>
      <c r="BA636">
        <v>1</v>
      </c>
      <c r="BB636" s="78" t="str">
        <f>REPLACE(INDEX(GroupVertices[Group],MATCH(Edges[[#This Row],[Vertex 1]],GroupVertices[Vertex],0)),1,1,"")</f>
        <v>2</v>
      </c>
      <c r="BC636" s="78" t="str">
        <f>REPLACE(INDEX(GroupVertices[Group],MATCH(Edges[[#This Row],[Vertex 2]],GroupVertices[Vertex],0)),1,1,"")</f>
        <v>4</v>
      </c>
      <c r="BD636" s="48">
        <v>1</v>
      </c>
      <c r="BE636" s="49">
        <v>11.11111111111111</v>
      </c>
      <c r="BF636" s="48">
        <v>0</v>
      </c>
      <c r="BG636" s="49">
        <v>0</v>
      </c>
      <c r="BH636" s="48">
        <v>0</v>
      </c>
      <c r="BI636" s="49">
        <v>0</v>
      </c>
      <c r="BJ636" s="48">
        <v>8</v>
      </c>
      <c r="BK636" s="49">
        <v>88.88888888888889</v>
      </c>
      <c r="BL636" s="48">
        <v>9</v>
      </c>
    </row>
    <row r="637" spans="1:64" ht="15">
      <c r="A637" s="64" t="s">
        <v>430</v>
      </c>
      <c r="B637" s="64" t="s">
        <v>445</v>
      </c>
      <c r="C637" s="65" t="s">
        <v>4411</v>
      </c>
      <c r="D637" s="66">
        <v>5.333333333333334</v>
      </c>
      <c r="E637" s="67" t="s">
        <v>136</v>
      </c>
      <c r="F637" s="68">
        <v>27.333333333333332</v>
      </c>
      <c r="G637" s="65"/>
      <c r="H637" s="69"/>
      <c r="I637" s="70"/>
      <c r="J637" s="70"/>
      <c r="K637" s="34" t="s">
        <v>65</v>
      </c>
      <c r="L637" s="77">
        <v>637</v>
      </c>
      <c r="M637" s="77"/>
      <c r="N637" s="72"/>
      <c r="O637" s="79" t="s">
        <v>503</v>
      </c>
      <c r="P637" s="81">
        <v>43772.889710648145</v>
      </c>
      <c r="Q637" s="79" t="s">
        <v>650</v>
      </c>
      <c r="R637" s="79"/>
      <c r="S637" s="79"/>
      <c r="T637" s="79"/>
      <c r="U637" s="79"/>
      <c r="V637" s="82" t="s">
        <v>949</v>
      </c>
      <c r="W637" s="81">
        <v>43772.889710648145</v>
      </c>
      <c r="X637" s="82" t="s">
        <v>1251</v>
      </c>
      <c r="Y637" s="79"/>
      <c r="Z637" s="79"/>
      <c r="AA637" s="85" t="s">
        <v>1558</v>
      </c>
      <c r="AB637" s="79"/>
      <c r="AC637" s="79" t="b">
        <v>0</v>
      </c>
      <c r="AD637" s="79">
        <v>0</v>
      </c>
      <c r="AE637" s="85" t="s">
        <v>1603</v>
      </c>
      <c r="AF637" s="79" t="b">
        <v>0</v>
      </c>
      <c r="AG637" s="79" t="s">
        <v>1625</v>
      </c>
      <c r="AH637" s="79"/>
      <c r="AI637" s="85" t="s">
        <v>1603</v>
      </c>
      <c r="AJ637" s="79" t="b">
        <v>0</v>
      </c>
      <c r="AK637" s="79">
        <v>46</v>
      </c>
      <c r="AL637" s="85" t="s">
        <v>1575</v>
      </c>
      <c r="AM637" s="79" t="s">
        <v>1644</v>
      </c>
      <c r="AN637" s="79" t="b">
        <v>0</v>
      </c>
      <c r="AO637" s="85" t="s">
        <v>1575</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2</v>
      </c>
      <c r="BC637" s="78" t="str">
        <f>REPLACE(INDEX(GroupVertices[Group],MATCH(Edges[[#This Row],[Vertex 2]],GroupVertices[Vertex],0)),1,1,"")</f>
        <v>2</v>
      </c>
      <c r="BD637" s="48">
        <v>0</v>
      </c>
      <c r="BE637" s="49">
        <v>0</v>
      </c>
      <c r="BF637" s="48">
        <v>1</v>
      </c>
      <c r="BG637" s="49">
        <v>4.166666666666667</v>
      </c>
      <c r="BH637" s="48">
        <v>0</v>
      </c>
      <c r="BI637" s="49">
        <v>0</v>
      </c>
      <c r="BJ637" s="48">
        <v>23</v>
      </c>
      <c r="BK637" s="49">
        <v>95.83333333333333</v>
      </c>
      <c r="BL637" s="48">
        <v>24</v>
      </c>
    </row>
    <row r="638" spans="1:64" ht="15">
      <c r="A638" s="64" t="s">
        <v>431</v>
      </c>
      <c r="B638" s="64" t="s">
        <v>445</v>
      </c>
      <c r="C638" s="65" t="s">
        <v>4412</v>
      </c>
      <c r="D638" s="66">
        <v>3</v>
      </c>
      <c r="E638" s="67" t="s">
        <v>132</v>
      </c>
      <c r="F638" s="68">
        <v>35</v>
      </c>
      <c r="G638" s="65"/>
      <c r="H638" s="69"/>
      <c r="I638" s="70"/>
      <c r="J638" s="70"/>
      <c r="K638" s="34" t="s">
        <v>65</v>
      </c>
      <c r="L638" s="77">
        <v>638</v>
      </c>
      <c r="M638" s="77"/>
      <c r="N638" s="72"/>
      <c r="O638" s="79" t="s">
        <v>503</v>
      </c>
      <c r="P638" s="81">
        <v>43772.89666666667</v>
      </c>
      <c r="Q638" s="79" t="s">
        <v>650</v>
      </c>
      <c r="R638" s="79"/>
      <c r="S638" s="79"/>
      <c r="T638" s="79"/>
      <c r="U638" s="79"/>
      <c r="V638" s="82" t="s">
        <v>950</v>
      </c>
      <c r="W638" s="81">
        <v>43772.89666666667</v>
      </c>
      <c r="X638" s="82" t="s">
        <v>1252</v>
      </c>
      <c r="Y638" s="79"/>
      <c r="Z638" s="79"/>
      <c r="AA638" s="85" t="s">
        <v>1559</v>
      </c>
      <c r="AB638" s="79"/>
      <c r="AC638" s="79" t="b">
        <v>0</v>
      </c>
      <c r="AD638" s="79">
        <v>0</v>
      </c>
      <c r="AE638" s="85" t="s">
        <v>1603</v>
      </c>
      <c r="AF638" s="79" t="b">
        <v>0</v>
      </c>
      <c r="AG638" s="79" t="s">
        <v>1625</v>
      </c>
      <c r="AH638" s="79"/>
      <c r="AI638" s="85" t="s">
        <v>1603</v>
      </c>
      <c r="AJ638" s="79" t="b">
        <v>0</v>
      </c>
      <c r="AK638" s="79">
        <v>46</v>
      </c>
      <c r="AL638" s="85" t="s">
        <v>1575</v>
      </c>
      <c r="AM638" s="79" t="s">
        <v>1634</v>
      </c>
      <c r="AN638" s="79" t="b">
        <v>0</v>
      </c>
      <c r="AO638" s="85" t="s">
        <v>1575</v>
      </c>
      <c r="AP638" s="79" t="s">
        <v>176</v>
      </c>
      <c r="AQ638" s="79">
        <v>0</v>
      </c>
      <c r="AR638" s="79">
        <v>0</v>
      </c>
      <c r="AS638" s="79"/>
      <c r="AT638" s="79"/>
      <c r="AU638" s="79"/>
      <c r="AV638" s="79"/>
      <c r="AW638" s="79"/>
      <c r="AX638" s="79"/>
      <c r="AY638" s="79"/>
      <c r="AZ638" s="79"/>
      <c r="BA638">
        <v>1</v>
      </c>
      <c r="BB638" s="78" t="str">
        <f>REPLACE(INDEX(GroupVertices[Group],MATCH(Edges[[#This Row],[Vertex 1]],GroupVertices[Vertex],0)),1,1,"")</f>
        <v>2</v>
      </c>
      <c r="BC638" s="78" t="str">
        <f>REPLACE(INDEX(GroupVertices[Group],MATCH(Edges[[#This Row],[Vertex 2]],GroupVertices[Vertex],0)),1,1,"")</f>
        <v>2</v>
      </c>
      <c r="BD638" s="48">
        <v>0</v>
      </c>
      <c r="BE638" s="49">
        <v>0</v>
      </c>
      <c r="BF638" s="48">
        <v>1</v>
      </c>
      <c r="BG638" s="49">
        <v>4.166666666666667</v>
      </c>
      <c r="BH638" s="48">
        <v>0</v>
      </c>
      <c r="BI638" s="49">
        <v>0</v>
      </c>
      <c r="BJ638" s="48">
        <v>23</v>
      </c>
      <c r="BK638" s="49">
        <v>95.83333333333333</v>
      </c>
      <c r="BL638" s="48">
        <v>24</v>
      </c>
    </row>
    <row r="639" spans="1:64" ht="15">
      <c r="A639" s="64" t="s">
        <v>432</v>
      </c>
      <c r="B639" s="64" t="s">
        <v>445</v>
      </c>
      <c r="C639" s="65" t="s">
        <v>4412</v>
      </c>
      <c r="D639" s="66">
        <v>3</v>
      </c>
      <c r="E639" s="67" t="s">
        <v>132</v>
      </c>
      <c r="F639" s="68">
        <v>35</v>
      </c>
      <c r="G639" s="65"/>
      <c r="H639" s="69"/>
      <c r="I639" s="70"/>
      <c r="J639" s="70"/>
      <c r="K639" s="34" t="s">
        <v>65</v>
      </c>
      <c r="L639" s="77">
        <v>639</v>
      </c>
      <c r="M639" s="77"/>
      <c r="N639" s="72"/>
      <c r="O639" s="79" t="s">
        <v>503</v>
      </c>
      <c r="P639" s="81">
        <v>43772.91619212963</v>
      </c>
      <c r="Q639" s="79" t="s">
        <v>650</v>
      </c>
      <c r="R639" s="79"/>
      <c r="S639" s="79"/>
      <c r="T639" s="79"/>
      <c r="U639" s="79"/>
      <c r="V639" s="82" t="s">
        <v>951</v>
      </c>
      <c r="W639" s="81">
        <v>43772.91619212963</v>
      </c>
      <c r="X639" s="82" t="s">
        <v>1253</v>
      </c>
      <c r="Y639" s="79"/>
      <c r="Z639" s="79"/>
      <c r="AA639" s="85" t="s">
        <v>1560</v>
      </c>
      <c r="AB639" s="79"/>
      <c r="AC639" s="79" t="b">
        <v>0</v>
      </c>
      <c r="AD639" s="79">
        <v>0</v>
      </c>
      <c r="AE639" s="85" t="s">
        <v>1603</v>
      </c>
      <c r="AF639" s="79" t="b">
        <v>0</v>
      </c>
      <c r="AG639" s="79" t="s">
        <v>1625</v>
      </c>
      <c r="AH639" s="79"/>
      <c r="AI639" s="85" t="s">
        <v>1603</v>
      </c>
      <c r="AJ639" s="79" t="b">
        <v>0</v>
      </c>
      <c r="AK639" s="79">
        <v>46</v>
      </c>
      <c r="AL639" s="85" t="s">
        <v>1575</v>
      </c>
      <c r="AM639" s="79" t="s">
        <v>1638</v>
      </c>
      <c r="AN639" s="79" t="b">
        <v>0</v>
      </c>
      <c r="AO639" s="85" t="s">
        <v>1575</v>
      </c>
      <c r="AP639" s="79" t="s">
        <v>176</v>
      </c>
      <c r="AQ639" s="79">
        <v>0</v>
      </c>
      <c r="AR639" s="79">
        <v>0</v>
      </c>
      <c r="AS639" s="79"/>
      <c r="AT639" s="79"/>
      <c r="AU639" s="79"/>
      <c r="AV639" s="79"/>
      <c r="AW639" s="79"/>
      <c r="AX639" s="79"/>
      <c r="AY639" s="79"/>
      <c r="AZ639" s="79"/>
      <c r="BA639">
        <v>1</v>
      </c>
      <c r="BB639" s="78" t="str">
        <f>REPLACE(INDEX(GroupVertices[Group],MATCH(Edges[[#This Row],[Vertex 1]],GroupVertices[Vertex],0)),1,1,"")</f>
        <v>2</v>
      </c>
      <c r="BC639" s="78" t="str">
        <f>REPLACE(INDEX(GroupVertices[Group],MATCH(Edges[[#This Row],[Vertex 2]],GroupVertices[Vertex],0)),1,1,"")</f>
        <v>2</v>
      </c>
      <c r="BD639" s="48">
        <v>0</v>
      </c>
      <c r="BE639" s="49">
        <v>0</v>
      </c>
      <c r="BF639" s="48">
        <v>1</v>
      </c>
      <c r="BG639" s="49">
        <v>4.166666666666667</v>
      </c>
      <c r="BH639" s="48">
        <v>0</v>
      </c>
      <c r="BI639" s="49">
        <v>0</v>
      </c>
      <c r="BJ639" s="48">
        <v>23</v>
      </c>
      <c r="BK639" s="49">
        <v>95.83333333333333</v>
      </c>
      <c r="BL639" s="48">
        <v>24</v>
      </c>
    </row>
    <row r="640" spans="1:64" ht="15">
      <c r="A640" s="64" t="s">
        <v>433</v>
      </c>
      <c r="B640" s="64" t="s">
        <v>445</v>
      </c>
      <c r="C640" s="65" t="s">
        <v>4412</v>
      </c>
      <c r="D640" s="66">
        <v>3</v>
      </c>
      <c r="E640" s="67" t="s">
        <v>132</v>
      </c>
      <c r="F640" s="68">
        <v>35</v>
      </c>
      <c r="G640" s="65"/>
      <c r="H640" s="69"/>
      <c r="I640" s="70"/>
      <c r="J640" s="70"/>
      <c r="K640" s="34" t="s">
        <v>65</v>
      </c>
      <c r="L640" s="77">
        <v>640</v>
      </c>
      <c r="M640" s="77"/>
      <c r="N640" s="72"/>
      <c r="O640" s="79" t="s">
        <v>503</v>
      </c>
      <c r="P640" s="81">
        <v>43772.93653935185</v>
      </c>
      <c r="Q640" s="79" t="s">
        <v>650</v>
      </c>
      <c r="R640" s="79"/>
      <c r="S640" s="79"/>
      <c r="T640" s="79"/>
      <c r="U640" s="79"/>
      <c r="V640" s="82" t="s">
        <v>952</v>
      </c>
      <c r="W640" s="81">
        <v>43772.93653935185</v>
      </c>
      <c r="X640" s="82" t="s">
        <v>1254</v>
      </c>
      <c r="Y640" s="79"/>
      <c r="Z640" s="79"/>
      <c r="AA640" s="85" t="s">
        <v>1561</v>
      </c>
      <c r="AB640" s="79"/>
      <c r="AC640" s="79" t="b">
        <v>0</v>
      </c>
      <c r="AD640" s="79">
        <v>0</v>
      </c>
      <c r="AE640" s="85" t="s">
        <v>1603</v>
      </c>
      <c r="AF640" s="79" t="b">
        <v>0</v>
      </c>
      <c r="AG640" s="79" t="s">
        <v>1625</v>
      </c>
      <c r="AH640" s="79"/>
      <c r="AI640" s="85" t="s">
        <v>1603</v>
      </c>
      <c r="AJ640" s="79" t="b">
        <v>0</v>
      </c>
      <c r="AK640" s="79">
        <v>46</v>
      </c>
      <c r="AL640" s="85" t="s">
        <v>1575</v>
      </c>
      <c r="AM640" s="79" t="s">
        <v>1638</v>
      </c>
      <c r="AN640" s="79" t="b">
        <v>0</v>
      </c>
      <c r="AO640" s="85" t="s">
        <v>1575</v>
      </c>
      <c r="AP640" s="79" t="s">
        <v>176</v>
      </c>
      <c r="AQ640" s="79">
        <v>0</v>
      </c>
      <c r="AR640" s="79">
        <v>0</v>
      </c>
      <c r="AS640" s="79"/>
      <c r="AT640" s="79"/>
      <c r="AU640" s="79"/>
      <c r="AV640" s="79"/>
      <c r="AW640" s="79"/>
      <c r="AX640" s="79"/>
      <c r="AY640" s="79"/>
      <c r="AZ640" s="79"/>
      <c r="BA640">
        <v>1</v>
      </c>
      <c r="BB640" s="78" t="str">
        <f>REPLACE(INDEX(GroupVertices[Group],MATCH(Edges[[#This Row],[Vertex 1]],GroupVertices[Vertex],0)),1,1,"")</f>
        <v>2</v>
      </c>
      <c r="BC640" s="78" t="str">
        <f>REPLACE(INDEX(GroupVertices[Group],MATCH(Edges[[#This Row],[Vertex 2]],GroupVertices[Vertex],0)),1,1,"")</f>
        <v>2</v>
      </c>
      <c r="BD640" s="48">
        <v>0</v>
      </c>
      <c r="BE640" s="49">
        <v>0</v>
      </c>
      <c r="BF640" s="48">
        <v>1</v>
      </c>
      <c r="BG640" s="49">
        <v>4.166666666666667</v>
      </c>
      <c r="BH640" s="48">
        <v>0</v>
      </c>
      <c r="BI640" s="49">
        <v>0</v>
      </c>
      <c r="BJ640" s="48">
        <v>23</v>
      </c>
      <c r="BK640" s="49">
        <v>95.83333333333333</v>
      </c>
      <c r="BL640" s="48">
        <v>24</v>
      </c>
    </row>
    <row r="641" spans="1:64" ht="15">
      <c r="A641" s="64" t="s">
        <v>434</v>
      </c>
      <c r="B641" s="64" t="s">
        <v>445</v>
      </c>
      <c r="C641" s="65" t="s">
        <v>4412</v>
      </c>
      <c r="D641" s="66">
        <v>3</v>
      </c>
      <c r="E641" s="67" t="s">
        <v>132</v>
      </c>
      <c r="F641" s="68">
        <v>35</v>
      </c>
      <c r="G641" s="65"/>
      <c r="H641" s="69"/>
      <c r="I641" s="70"/>
      <c r="J641" s="70"/>
      <c r="K641" s="34" t="s">
        <v>65</v>
      </c>
      <c r="L641" s="77">
        <v>641</v>
      </c>
      <c r="M641" s="77"/>
      <c r="N641" s="72"/>
      <c r="O641" s="79" t="s">
        <v>503</v>
      </c>
      <c r="P641" s="81">
        <v>43772.96859953704</v>
      </c>
      <c r="Q641" s="79" t="s">
        <v>650</v>
      </c>
      <c r="R641" s="79"/>
      <c r="S641" s="79"/>
      <c r="T641" s="79"/>
      <c r="U641" s="79"/>
      <c r="V641" s="82" t="s">
        <v>953</v>
      </c>
      <c r="W641" s="81">
        <v>43772.96859953704</v>
      </c>
      <c r="X641" s="82" t="s">
        <v>1255</v>
      </c>
      <c r="Y641" s="79"/>
      <c r="Z641" s="79"/>
      <c r="AA641" s="85" t="s">
        <v>1562</v>
      </c>
      <c r="AB641" s="79"/>
      <c r="AC641" s="79" t="b">
        <v>0</v>
      </c>
      <c r="AD641" s="79">
        <v>0</v>
      </c>
      <c r="AE641" s="85" t="s">
        <v>1603</v>
      </c>
      <c r="AF641" s="79" t="b">
        <v>0</v>
      </c>
      <c r="AG641" s="79" t="s">
        <v>1625</v>
      </c>
      <c r="AH641" s="79"/>
      <c r="AI641" s="85" t="s">
        <v>1603</v>
      </c>
      <c r="AJ641" s="79" t="b">
        <v>0</v>
      </c>
      <c r="AK641" s="79">
        <v>46</v>
      </c>
      <c r="AL641" s="85" t="s">
        <v>1575</v>
      </c>
      <c r="AM641" s="79" t="s">
        <v>1635</v>
      </c>
      <c r="AN641" s="79" t="b">
        <v>0</v>
      </c>
      <c r="AO641" s="85" t="s">
        <v>1575</v>
      </c>
      <c r="AP641" s="79" t="s">
        <v>176</v>
      </c>
      <c r="AQ641" s="79">
        <v>0</v>
      </c>
      <c r="AR641" s="79">
        <v>0</v>
      </c>
      <c r="AS641" s="79"/>
      <c r="AT641" s="79"/>
      <c r="AU641" s="79"/>
      <c r="AV641" s="79"/>
      <c r="AW641" s="79"/>
      <c r="AX641" s="79"/>
      <c r="AY641" s="79"/>
      <c r="AZ641" s="79"/>
      <c r="BA641">
        <v>1</v>
      </c>
      <c r="BB641" s="78" t="str">
        <f>REPLACE(INDEX(GroupVertices[Group],MATCH(Edges[[#This Row],[Vertex 1]],GroupVertices[Vertex],0)),1,1,"")</f>
        <v>2</v>
      </c>
      <c r="BC641" s="78" t="str">
        <f>REPLACE(INDEX(GroupVertices[Group],MATCH(Edges[[#This Row],[Vertex 2]],GroupVertices[Vertex],0)),1,1,"")</f>
        <v>2</v>
      </c>
      <c r="BD641" s="48">
        <v>0</v>
      </c>
      <c r="BE641" s="49">
        <v>0</v>
      </c>
      <c r="BF641" s="48">
        <v>1</v>
      </c>
      <c r="BG641" s="49">
        <v>4.166666666666667</v>
      </c>
      <c r="BH641" s="48">
        <v>0</v>
      </c>
      <c r="BI641" s="49">
        <v>0</v>
      </c>
      <c r="BJ641" s="48">
        <v>23</v>
      </c>
      <c r="BK641" s="49">
        <v>95.83333333333333</v>
      </c>
      <c r="BL641" s="48">
        <v>24</v>
      </c>
    </row>
    <row r="642" spans="1:64" ht="15">
      <c r="A642" s="64" t="s">
        <v>435</v>
      </c>
      <c r="B642" s="64" t="s">
        <v>445</v>
      </c>
      <c r="C642" s="65" t="s">
        <v>4412</v>
      </c>
      <c r="D642" s="66">
        <v>3</v>
      </c>
      <c r="E642" s="67" t="s">
        <v>132</v>
      </c>
      <c r="F642" s="68">
        <v>35</v>
      </c>
      <c r="G642" s="65"/>
      <c r="H642" s="69"/>
      <c r="I642" s="70"/>
      <c r="J642" s="70"/>
      <c r="K642" s="34" t="s">
        <v>65</v>
      </c>
      <c r="L642" s="77">
        <v>642</v>
      </c>
      <c r="M642" s="77"/>
      <c r="N642" s="72"/>
      <c r="O642" s="79" t="s">
        <v>503</v>
      </c>
      <c r="P642" s="81">
        <v>43772.97180555556</v>
      </c>
      <c r="Q642" s="79" t="s">
        <v>650</v>
      </c>
      <c r="R642" s="79"/>
      <c r="S642" s="79"/>
      <c r="T642" s="79"/>
      <c r="U642" s="79"/>
      <c r="V642" s="82" t="s">
        <v>954</v>
      </c>
      <c r="W642" s="81">
        <v>43772.97180555556</v>
      </c>
      <c r="X642" s="82" t="s">
        <v>1256</v>
      </c>
      <c r="Y642" s="79"/>
      <c r="Z642" s="79"/>
      <c r="AA642" s="85" t="s">
        <v>1563</v>
      </c>
      <c r="AB642" s="79"/>
      <c r="AC642" s="79" t="b">
        <v>0</v>
      </c>
      <c r="AD642" s="79">
        <v>0</v>
      </c>
      <c r="AE642" s="85" t="s">
        <v>1603</v>
      </c>
      <c r="AF642" s="79" t="b">
        <v>0</v>
      </c>
      <c r="AG642" s="79" t="s">
        <v>1625</v>
      </c>
      <c r="AH642" s="79"/>
      <c r="AI642" s="85" t="s">
        <v>1603</v>
      </c>
      <c r="AJ642" s="79" t="b">
        <v>0</v>
      </c>
      <c r="AK642" s="79">
        <v>46</v>
      </c>
      <c r="AL642" s="85" t="s">
        <v>1575</v>
      </c>
      <c r="AM642" s="79" t="s">
        <v>1638</v>
      </c>
      <c r="AN642" s="79" t="b">
        <v>0</v>
      </c>
      <c r="AO642" s="85" t="s">
        <v>1575</v>
      </c>
      <c r="AP642" s="79" t="s">
        <v>176</v>
      </c>
      <c r="AQ642" s="79">
        <v>0</v>
      </c>
      <c r="AR642" s="79">
        <v>0</v>
      </c>
      <c r="AS642" s="79"/>
      <c r="AT642" s="79"/>
      <c r="AU642" s="79"/>
      <c r="AV642" s="79"/>
      <c r="AW642" s="79"/>
      <c r="AX642" s="79"/>
      <c r="AY642" s="79"/>
      <c r="AZ642" s="79"/>
      <c r="BA642">
        <v>1</v>
      </c>
      <c r="BB642" s="78" t="str">
        <f>REPLACE(INDEX(GroupVertices[Group],MATCH(Edges[[#This Row],[Vertex 1]],GroupVertices[Vertex],0)),1,1,"")</f>
        <v>2</v>
      </c>
      <c r="BC642" s="78" t="str">
        <f>REPLACE(INDEX(GroupVertices[Group],MATCH(Edges[[#This Row],[Vertex 2]],GroupVertices[Vertex],0)),1,1,"")</f>
        <v>2</v>
      </c>
      <c r="BD642" s="48">
        <v>0</v>
      </c>
      <c r="BE642" s="49">
        <v>0</v>
      </c>
      <c r="BF642" s="48">
        <v>1</v>
      </c>
      <c r="BG642" s="49">
        <v>4.166666666666667</v>
      </c>
      <c r="BH642" s="48">
        <v>0</v>
      </c>
      <c r="BI642" s="49">
        <v>0</v>
      </c>
      <c r="BJ642" s="48">
        <v>23</v>
      </c>
      <c r="BK642" s="49">
        <v>95.83333333333333</v>
      </c>
      <c r="BL642" s="48">
        <v>24</v>
      </c>
    </row>
    <row r="643" spans="1:64" ht="15">
      <c r="A643" s="64" t="s">
        <v>436</v>
      </c>
      <c r="B643" s="64" t="s">
        <v>445</v>
      </c>
      <c r="C643" s="65" t="s">
        <v>4412</v>
      </c>
      <c r="D643" s="66">
        <v>3</v>
      </c>
      <c r="E643" s="67" t="s">
        <v>132</v>
      </c>
      <c r="F643" s="68">
        <v>35</v>
      </c>
      <c r="G643" s="65"/>
      <c r="H643" s="69"/>
      <c r="I643" s="70"/>
      <c r="J643" s="70"/>
      <c r="K643" s="34" t="s">
        <v>65</v>
      </c>
      <c r="L643" s="77">
        <v>643</v>
      </c>
      <c r="M643" s="77"/>
      <c r="N643" s="72"/>
      <c r="O643" s="79" t="s">
        <v>503</v>
      </c>
      <c r="P643" s="81">
        <v>43772.97342592593</v>
      </c>
      <c r="Q643" s="79" t="s">
        <v>650</v>
      </c>
      <c r="R643" s="79"/>
      <c r="S643" s="79"/>
      <c r="T643" s="79"/>
      <c r="U643" s="79"/>
      <c r="V643" s="82" t="s">
        <v>955</v>
      </c>
      <c r="W643" s="81">
        <v>43772.97342592593</v>
      </c>
      <c r="X643" s="82" t="s">
        <v>1257</v>
      </c>
      <c r="Y643" s="79"/>
      <c r="Z643" s="79"/>
      <c r="AA643" s="85" t="s">
        <v>1564</v>
      </c>
      <c r="AB643" s="79"/>
      <c r="AC643" s="79" t="b">
        <v>0</v>
      </c>
      <c r="AD643" s="79">
        <v>0</v>
      </c>
      <c r="AE643" s="85" t="s">
        <v>1603</v>
      </c>
      <c r="AF643" s="79" t="b">
        <v>0</v>
      </c>
      <c r="AG643" s="79" t="s">
        <v>1625</v>
      </c>
      <c r="AH643" s="79"/>
      <c r="AI643" s="85" t="s">
        <v>1603</v>
      </c>
      <c r="AJ643" s="79" t="b">
        <v>0</v>
      </c>
      <c r="AK643" s="79">
        <v>46</v>
      </c>
      <c r="AL643" s="85" t="s">
        <v>1575</v>
      </c>
      <c r="AM643" s="79" t="s">
        <v>1635</v>
      </c>
      <c r="AN643" s="79" t="b">
        <v>0</v>
      </c>
      <c r="AO643" s="85" t="s">
        <v>1575</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2</v>
      </c>
      <c r="BC643" s="78" t="str">
        <f>REPLACE(INDEX(GroupVertices[Group],MATCH(Edges[[#This Row],[Vertex 2]],GroupVertices[Vertex],0)),1,1,"")</f>
        <v>2</v>
      </c>
      <c r="BD643" s="48">
        <v>0</v>
      </c>
      <c r="BE643" s="49">
        <v>0</v>
      </c>
      <c r="BF643" s="48">
        <v>1</v>
      </c>
      <c r="BG643" s="49">
        <v>4.166666666666667</v>
      </c>
      <c r="BH643" s="48">
        <v>0</v>
      </c>
      <c r="BI643" s="49">
        <v>0</v>
      </c>
      <c r="BJ643" s="48">
        <v>23</v>
      </c>
      <c r="BK643" s="49">
        <v>95.83333333333333</v>
      </c>
      <c r="BL643" s="48">
        <v>24</v>
      </c>
    </row>
    <row r="644" spans="1:64" ht="15">
      <c r="A644" s="64" t="s">
        <v>437</v>
      </c>
      <c r="B644" s="64" t="s">
        <v>445</v>
      </c>
      <c r="C644" s="65" t="s">
        <v>4412</v>
      </c>
      <c r="D644" s="66">
        <v>3</v>
      </c>
      <c r="E644" s="67" t="s">
        <v>132</v>
      </c>
      <c r="F644" s="68">
        <v>35</v>
      </c>
      <c r="G644" s="65"/>
      <c r="H644" s="69"/>
      <c r="I644" s="70"/>
      <c r="J644" s="70"/>
      <c r="K644" s="34" t="s">
        <v>65</v>
      </c>
      <c r="L644" s="77">
        <v>644</v>
      </c>
      <c r="M644" s="77"/>
      <c r="N644" s="72"/>
      <c r="O644" s="79" t="s">
        <v>503</v>
      </c>
      <c r="P644" s="81">
        <v>43773.04173611111</v>
      </c>
      <c r="Q644" s="79" t="s">
        <v>650</v>
      </c>
      <c r="R644" s="79"/>
      <c r="S644" s="79"/>
      <c r="T644" s="79"/>
      <c r="U644" s="79"/>
      <c r="V644" s="82" t="s">
        <v>956</v>
      </c>
      <c r="W644" s="81">
        <v>43773.04173611111</v>
      </c>
      <c r="X644" s="82" t="s">
        <v>1258</v>
      </c>
      <c r="Y644" s="79"/>
      <c r="Z644" s="79"/>
      <c r="AA644" s="85" t="s">
        <v>1565</v>
      </c>
      <c r="AB644" s="79"/>
      <c r="AC644" s="79" t="b">
        <v>0</v>
      </c>
      <c r="AD644" s="79">
        <v>0</v>
      </c>
      <c r="AE644" s="85" t="s">
        <v>1603</v>
      </c>
      <c r="AF644" s="79" t="b">
        <v>0</v>
      </c>
      <c r="AG644" s="79" t="s">
        <v>1625</v>
      </c>
      <c r="AH644" s="79"/>
      <c r="AI644" s="85" t="s">
        <v>1603</v>
      </c>
      <c r="AJ644" s="79" t="b">
        <v>0</v>
      </c>
      <c r="AK644" s="79">
        <v>46</v>
      </c>
      <c r="AL644" s="85" t="s">
        <v>1575</v>
      </c>
      <c r="AM644" s="79" t="s">
        <v>1638</v>
      </c>
      <c r="AN644" s="79" t="b">
        <v>0</v>
      </c>
      <c r="AO644" s="85" t="s">
        <v>1575</v>
      </c>
      <c r="AP644" s="79" t="s">
        <v>176</v>
      </c>
      <c r="AQ644" s="79">
        <v>0</v>
      </c>
      <c r="AR644" s="79">
        <v>0</v>
      </c>
      <c r="AS644" s="79"/>
      <c r="AT644" s="79"/>
      <c r="AU644" s="79"/>
      <c r="AV644" s="79"/>
      <c r="AW644" s="79"/>
      <c r="AX644" s="79"/>
      <c r="AY644" s="79"/>
      <c r="AZ644" s="79"/>
      <c r="BA644">
        <v>1</v>
      </c>
      <c r="BB644" s="78" t="str">
        <f>REPLACE(INDEX(GroupVertices[Group],MATCH(Edges[[#This Row],[Vertex 1]],GroupVertices[Vertex],0)),1,1,"")</f>
        <v>2</v>
      </c>
      <c r="BC644" s="78" t="str">
        <f>REPLACE(INDEX(GroupVertices[Group],MATCH(Edges[[#This Row],[Vertex 2]],GroupVertices[Vertex],0)),1,1,"")</f>
        <v>2</v>
      </c>
      <c r="BD644" s="48">
        <v>0</v>
      </c>
      <c r="BE644" s="49">
        <v>0</v>
      </c>
      <c r="BF644" s="48">
        <v>1</v>
      </c>
      <c r="BG644" s="49">
        <v>4.166666666666667</v>
      </c>
      <c r="BH644" s="48">
        <v>0</v>
      </c>
      <c r="BI644" s="49">
        <v>0</v>
      </c>
      <c r="BJ644" s="48">
        <v>23</v>
      </c>
      <c r="BK644" s="49">
        <v>95.83333333333333</v>
      </c>
      <c r="BL644" s="48">
        <v>24</v>
      </c>
    </row>
    <row r="645" spans="1:64" ht="15">
      <c r="A645" s="64" t="s">
        <v>438</v>
      </c>
      <c r="B645" s="64" t="s">
        <v>445</v>
      </c>
      <c r="C645" s="65" t="s">
        <v>4412</v>
      </c>
      <c r="D645" s="66">
        <v>3</v>
      </c>
      <c r="E645" s="67" t="s">
        <v>132</v>
      </c>
      <c r="F645" s="68">
        <v>35</v>
      </c>
      <c r="G645" s="65"/>
      <c r="H645" s="69"/>
      <c r="I645" s="70"/>
      <c r="J645" s="70"/>
      <c r="K645" s="34" t="s">
        <v>65</v>
      </c>
      <c r="L645" s="77">
        <v>645</v>
      </c>
      <c r="M645" s="77"/>
      <c r="N645" s="72"/>
      <c r="O645" s="79" t="s">
        <v>503</v>
      </c>
      <c r="P645" s="81">
        <v>43773.16678240741</v>
      </c>
      <c r="Q645" s="79" t="s">
        <v>650</v>
      </c>
      <c r="R645" s="79"/>
      <c r="S645" s="79"/>
      <c r="T645" s="79"/>
      <c r="U645" s="79"/>
      <c r="V645" s="82" t="s">
        <v>957</v>
      </c>
      <c r="W645" s="81">
        <v>43773.16678240741</v>
      </c>
      <c r="X645" s="82" t="s">
        <v>1259</v>
      </c>
      <c r="Y645" s="79"/>
      <c r="Z645" s="79"/>
      <c r="AA645" s="85" t="s">
        <v>1566</v>
      </c>
      <c r="AB645" s="79"/>
      <c r="AC645" s="79" t="b">
        <v>0</v>
      </c>
      <c r="AD645" s="79">
        <v>0</v>
      </c>
      <c r="AE645" s="85" t="s">
        <v>1603</v>
      </c>
      <c r="AF645" s="79" t="b">
        <v>0</v>
      </c>
      <c r="AG645" s="79" t="s">
        <v>1625</v>
      </c>
      <c r="AH645" s="79"/>
      <c r="AI645" s="85" t="s">
        <v>1603</v>
      </c>
      <c r="AJ645" s="79" t="b">
        <v>0</v>
      </c>
      <c r="AK645" s="79">
        <v>46</v>
      </c>
      <c r="AL645" s="85" t="s">
        <v>1575</v>
      </c>
      <c r="AM645" s="79" t="s">
        <v>1634</v>
      </c>
      <c r="AN645" s="79" t="b">
        <v>0</v>
      </c>
      <c r="AO645" s="85" t="s">
        <v>1575</v>
      </c>
      <c r="AP645" s="79" t="s">
        <v>176</v>
      </c>
      <c r="AQ645" s="79">
        <v>0</v>
      </c>
      <c r="AR645" s="79">
        <v>0</v>
      </c>
      <c r="AS645" s="79"/>
      <c r="AT645" s="79"/>
      <c r="AU645" s="79"/>
      <c r="AV645" s="79"/>
      <c r="AW645" s="79"/>
      <c r="AX645" s="79"/>
      <c r="AY645" s="79"/>
      <c r="AZ645" s="79"/>
      <c r="BA645">
        <v>1</v>
      </c>
      <c r="BB645" s="78" t="str">
        <f>REPLACE(INDEX(GroupVertices[Group],MATCH(Edges[[#This Row],[Vertex 1]],GroupVertices[Vertex],0)),1,1,"")</f>
        <v>2</v>
      </c>
      <c r="BC645" s="78" t="str">
        <f>REPLACE(INDEX(GroupVertices[Group],MATCH(Edges[[#This Row],[Vertex 2]],GroupVertices[Vertex],0)),1,1,"")</f>
        <v>2</v>
      </c>
      <c r="BD645" s="48">
        <v>0</v>
      </c>
      <c r="BE645" s="49">
        <v>0</v>
      </c>
      <c r="BF645" s="48">
        <v>1</v>
      </c>
      <c r="BG645" s="49">
        <v>4.166666666666667</v>
      </c>
      <c r="BH645" s="48">
        <v>0</v>
      </c>
      <c r="BI645" s="49">
        <v>0</v>
      </c>
      <c r="BJ645" s="48">
        <v>23</v>
      </c>
      <c r="BK645" s="49">
        <v>95.83333333333333</v>
      </c>
      <c r="BL645" s="48">
        <v>24</v>
      </c>
    </row>
    <row r="646" spans="1:64" ht="15">
      <c r="A646" s="64" t="s">
        <v>439</v>
      </c>
      <c r="B646" s="64" t="s">
        <v>445</v>
      </c>
      <c r="C646" s="65" t="s">
        <v>4412</v>
      </c>
      <c r="D646" s="66">
        <v>3</v>
      </c>
      <c r="E646" s="67" t="s">
        <v>132</v>
      </c>
      <c r="F646" s="68">
        <v>35</v>
      </c>
      <c r="G646" s="65"/>
      <c r="H646" s="69"/>
      <c r="I646" s="70"/>
      <c r="J646" s="70"/>
      <c r="K646" s="34" t="s">
        <v>65</v>
      </c>
      <c r="L646" s="77">
        <v>646</v>
      </c>
      <c r="M646" s="77"/>
      <c r="N646" s="72"/>
      <c r="O646" s="79" t="s">
        <v>503</v>
      </c>
      <c r="P646" s="81">
        <v>43773.703194444446</v>
      </c>
      <c r="Q646" s="79" t="s">
        <v>650</v>
      </c>
      <c r="R646" s="79"/>
      <c r="S646" s="79"/>
      <c r="T646" s="79"/>
      <c r="U646" s="79"/>
      <c r="V646" s="82" t="s">
        <v>958</v>
      </c>
      <c r="W646" s="81">
        <v>43773.703194444446</v>
      </c>
      <c r="X646" s="82" t="s">
        <v>1260</v>
      </c>
      <c r="Y646" s="79"/>
      <c r="Z646" s="79"/>
      <c r="AA646" s="85" t="s">
        <v>1567</v>
      </c>
      <c r="AB646" s="79"/>
      <c r="AC646" s="79" t="b">
        <v>0</v>
      </c>
      <c r="AD646" s="79">
        <v>0</v>
      </c>
      <c r="AE646" s="85" t="s">
        <v>1603</v>
      </c>
      <c r="AF646" s="79" t="b">
        <v>0</v>
      </c>
      <c r="AG646" s="79" t="s">
        <v>1625</v>
      </c>
      <c r="AH646" s="79"/>
      <c r="AI646" s="85" t="s">
        <v>1603</v>
      </c>
      <c r="AJ646" s="79" t="b">
        <v>0</v>
      </c>
      <c r="AK646" s="79">
        <v>51</v>
      </c>
      <c r="AL646" s="85" t="s">
        <v>1575</v>
      </c>
      <c r="AM646" s="79" t="s">
        <v>1635</v>
      </c>
      <c r="AN646" s="79" t="b">
        <v>0</v>
      </c>
      <c r="AO646" s="85" t="s">
        <v>1575</v>
      </c>
      <c r="AP646" s="79" t="s">
        <v>176</v>
      </c>
      <c r="AQ646" s="79">
        <v>0</v>
      </c>
      <c r="AR646" s="79">
        <v>0</v>
      </c>
      <c r="AS646" s="79"/>
      <c r="AT646" s="79"/>
      <c r="AU646" s="79"/>
      <c r="AV646" s="79"/>
      <c r="AW646" s="79"/>
      <c r="AX646" s="79"/>
      <c r="AY646" s="79"/>
      <c r="AZ646" s="79"/>
      <c r="BA646">
        <v>1</v>
      </c>
      <c r="BB646" s="78" t="str">
        <f>REPLACE(INDEX(GroupVertices[Group],MATCH(Edges[[#This Row],[Vertex 1]],GroupVertices[Vertex],0)),1,1,"")</f>
        <v>2</v>
      </c>
      <c r="BC646" s="78" t="str">
        <f>REPLACE(INDEX(GroupVertices[Group],MATCH(Edges[[#This Row],[Vertex 2]],GroupVertices[Vertex],0)),1,1,"")</f>
        <v>2</v>
      </c>
      <c r="BD646" s="48">
        <v>0</v>
      </c>
      <c r="BE646" s="49">
        <v>0</v>
      </c>
      <c r="BF646" s="48">
        <v>1</v>
      </c>
      <c r="BG646" s="49">
        <v>4.166666666666667</v>
      </c>
      <c r="BH646" s="48">
        <v>0</v>
      </c>
      <c r="BI646" s="49">
        <v>0</v>
      </c>
      <c r="BJ646" s="48">
        <v>23</v>
      </c>
      <c r="BK646" s="49">
        <v>95.83333333333333</v>
      </c>
      <c r="BL646" s="48">
        <v>24</v>
      </c>
    </row>
    <row r="647" spans="1:64" ht="15">
      <c r="A647" s="64" t="s">
        <v>440</v>
      </c>
      <c r="B647" s="64" t="s">
        <v>445</v>
      </c>
      <c r="C647" s="65" t="s">
        <v>4412</v>
      </c>
      <c r="D647" s="66">
        <v>3</v>
      </c>
      <c r="E647" s="67" t="s">
        <v>132</v>
      </c>
      <c r="F647" s="68">
        <v>35</v>
      </c>
      <c r="G647" s="65"/>
      <c r="H647" s="69"/>
      <c r="I647" s="70"/>
      <c r="J647" s="70"/>
      <c r="K647" s="34" t="s">
        <v>65</v>
      </c>
      <c r="L647" s="77">
        <v>647</v>
      </c>
      <c r="M647" s="77"/>
      <c r="N647" s="72"/>
      <c r="O647" s="79" t="s">
        <v>503</v>
      </c>
      <c r="P647" s="81">
        <v>43774.12553240741</v>
      </c>
      <c r="Q647" s="79" t="s">
        <v>650</v>
      </c>
      <c r="R647" s="79"/>
      <c r="S647" s="79"/>
      <c r="T647" s="79"/>
      <c r="U647" s="79"/>
      <c r="V647" s="82" t="s">
        <v>959</v>
      </c>
      <c r="W647" s="81">
        <v>43774.12553240741</v>
      </c>
      <c r="X647" s="82" t="s">
        <v>1261</v>
      </c>
      <c r="Y647" s="79"/>
      <c r="Z647" s="79"/>
      <c r="AA647" s="85" t="s">
        <v>1568</v>
      </c>
      <c r="AB647" s="79"/>
      <c r="AC647" s="79" t="b">
        <v>0</v>
      </c>
      <c r="AD647" s="79">
        <v>0</v>
      </c>
      <c r="AE647" s="85" t="s">
        <v>1603</v>
      </c>
      <c r="AF647" s="79" t="b">
        <v>0</v>
      </c>
      <c r="AG647" s="79" t="s">
        <v>1625</v>
      </c>
      <c r="AH647" s="79"/>
      <c r="AI647" s="85" t="s">
        <v>1603</v>
      </c>
      <c r="AJ647" s="79" t="b">
        <v>0</v>
      </c>
      <c r="AK647" s="79">
        <v>51</v>
      </c>
      <c r="AL647" s="85" t="s">
        <v>1575</v>
      </c>
      <c r="AM647" s="79" t="s">
        <v>1635</v>
      </c>
      <c r="AN647" s="79" t="b">
        <v>0</v>
      </c>
      <c r="AO647" s="85" t="s">
        <v>1575</v>
      </c>
      <c r="AP647" s="79" t="s">
        <v>176</v>
      </c>
      <c r="AQ647" s="79">
        <v>0</v>
      </c>
      <c r="AR647" s="79">
        <v>0</v>
      </c>
      <c r="AS647" s="79"/>
      <c r="AT647" s="79"/>
      <c r="AU647" s="79"/>
      <c r="AV647" s="79"/>
      <c r="AW647" s="79"/>
      <c r="AX647" s="79"/>
      <c r="AY647" s="79"/>
      <c r="AZ647" s="79"/>
      <c r="BA647">
        <v>1</v>
      </c>
      <c r="BB647" s="78" t="str">
        <f>REPLACE(INDEX(GroupVertices[Group],MATCH(Edges[[#This Row],[Vertex 1]],GroupVertices[Vertex],0)),1,1,"")</f>
        <v>2</v>
      </c>
      <c r="BC647" s="78" t="str">
        <f>REPLACE(INDEX(GroupVertices[Group],MATCH(Edges[[#This Row],[Vertex 2]],GroupVertices[Vertex],0)),1,1,"")</f>
        <v>2</v>
      </c>
      <c r="BD647" s="48">
        <v>0</v>
      </c>
      <c r="BE647" s="49">
        <v>0</v>
      </c>
      <c r="BF647" s="48">
        <v>1</v>
      </c>
      <c r="BG647" s="49">
        <v>4.166666666666667</v>
      </c>
      <c r="BH647" s="48">
        <v>0</v>
      </c>
      <c r="BI647" s="49">
        <v>0</v>
      </c>
      <c r="BJ647" s="48">
        <v>23</v>
      </c>
      <c r="BK647" s="49">
        <v>95.83333333333333</v>
      </c>
      <c r="BL647" s="48">
        <v>24</v>
      </c>
    </row>
    <row r="648" spans="1:64" ht="15">
      <c r="A648" s="64" t="s">
        <v>441</v>
      </c>
      <c r="B648" s="64" t="s">
        <v>445</v>
      </c>
      <c r="C648" s="65" t="s">
        <v>4412</v>
      </c>
      <c r="D648" s="66">
        <v>3</v>
      </c>
      <c r="E648" s="67" t="s">
        <v>132</v>
      </c>
      <c r="F648" s="68">
        <v>35</v>
      </c>
      <c r="G648" s="65"/>
      <c r="H648" s="69"/>
      <c r="I648" s="70"/>
      <c r="J648" s="70"/>
      <c r="K648" s="34" t="s">
        <v>65</v>
      </c>
      <c r="L648" s="77">
        <v>648</v>
      </c>
      <c r="M648" s="77"/>
      <c r="N648" s="72"/>
      <c r="O648" s="79" t="s">
        <v>503</v>
      </c>
      <c r="P648" s="81">
        <v>43774.13030092593</v>
      </c>
      <c r="Q648" s="79" t="s">
        <v>650</v>
      </c>
      <c r="R648" s="79"/>
      <c r="S648" s="79"/>
      <c r="T648" s="79"/>
      <c r="U648" s="79"/>
      <c r="V648" s="82" t="s">
        <v>960</v>
      </c>
      <c r="W648" s="81">
        <v>43774.13030092593</v>
      </c>
      <c r="X648" s="82" t="s">
        <v>1262</v>
      </c>
      <c r="Y648" s="79"/>
      <c r="Z648" s="79"/>
      <c r="AA648" s="85" t="s">
        <v>1569</v>
      </c>
      <c r="AB648" s="79"/>
      <c r="AC648" s="79" t="b">
        <v>0</v>
      </c>
      <c r="AD648" s="79">
        <v>0</v>
      </c>
      <c r="AE648" s="85" t="s">
        <v>1603</v>
      </c>
      <c r="AF648" s="79" t="b">
        <v>0</v>
      </c>
      <c r="AG648" s="79" t="s">
        <v>1625</v>
      </c>
      <c r="AH648" s="79"/>
      <c r="AI648" s="85" t="s">
        <v>1603</v>
      </c>
      <c r="AJ648" s="79" t="b">
        <v>0</v>
      </c>
      <c r="AK648" s="79">
        <v>51</v>
      </c>
      <c r="AL648" s="85" t="s">
        <v>1575</v>
      </c>
      <c r="AM648" s="79" t="s">
        <v>1634</v>
      </c>
      <c r="AN648" s="79" t="b">
        <v>0</v>
      </c>
      <c r="AO648" s="85" t="s">
        <v>1575</v>
      </c>
      <c r="AP648" s="79" t="s">
        <v>176</v>
      </c>
      <c r="AQ648" s="79">
        <v>0</v>
      </c>
      <c r="AR648" s="79">
        <v>0</v>
      </c>
      <c r="AS648" s="79"/>
      <c r="AT648" s="79"/>
      <c r="AU648" s="79"/>
      <c r="AV648" s="79"/>
      <c r="AW648" s="79"/>
      <c r="AX648" s="79"/>
      <c r="AY648" s="79"/>
      <c r="AZ648" s="79"/>
      <c r="BA648">
        <v>1</v>
      </c>
      <c r="BB648" s="78" t="str">
        <f>REPLACE(INDEX(GroupVertices[Group],MATCH(Edges[[#This Row],[Vertex 1]],GroupVertices[Vertex],0)),1,1,"")</f>
        <v>2</v>
      </c>
      <c r="BC648" s="78" t="str">
        <f>REPLACE(INDEX(GroupVertices[Group],MATCH(Edges[[#This Row],[Vertex 2]],GroupVertices[Vertex],0)),1,1,"")</f>
        <v>2</v>
      </c>
      <c r="BD648" s="48">
        <v>0</v>
      </c>
      <c r="BE648" s="49">
        <v>0</v>
      </c>
      <c r="BF648" s="48">
        <v>1</v>
      </c>
      <c r="BG648" s="49">
        <v>4.166666666666667</v>
      </c>
      <c r="BH648" s="48">
        <v>0</v>
      </c>
      <c r="BI648" s="49">
        <v>0</v>
      </c>
      <c r="BJ648" s="48">
        <v>23</v>
      </c>
      <c r="BK648" s="49">
        <v>95.83333333333333</v>
      </c>
      <c r="BL648" s="48">
        <v>24</v>
      </c>
    </row>
    <row r="649" spans="1:64" ht="15">
      <c r="A649" s="64" t="s">
        <v>442</v>
      </c>
      <c r="B649" s="64" t="s">
        <v>445</v>
      </c>
      <c r="C649" s="65" t="s">
        <v>4412</v>
      </c>
      <c r="D649" s="66">
        <v>3</v>
      </c>
      <c r="E649" s="67" t="s">
        <v>132</v>
      </c>
      <c r="F649" s="68">
        <v>35</v>
      </c>
      <c r="G649" s="65"/>
      <c r="H649" s="69"/>
      <c r="I649" s="70"/>
      <c r="J649" s="70"/>
      <c r="K649" s="34" t="s">
        <v>65</v>
      </c>
      <c r="L649" s="77">
        <v>649</v>
      </c>
      <c r="M649" s="77"/>
      <c r="N649" s="72"/>
      <c r="O649" s="79" t="s">
        <v>503</v>
      </c>
      <c r="P649" s="81">
        <v>43774.26957175926</v>
      </c>
      <c r="Q649" s="79" t="s">
        <v>650</v>
      </c>
      <c r="R649" s="79"/>
      <c r="S649" s="79"/>
      <c r="T649" s="79"/>
      <c r="U649" s="79"/>
      <c r="V649" s="82" t="s">
        <v>961</v>
      </c>
      <c r="W649" s="81">
        <v>43774.26957175926</v>
      </c>
      <c r="X649" s="82" t="s">
        <v>1263</v>
      </c>
      <c r="Y649" s="79"/>
      <c r="Z649" s="79"/>
      <c r="AA649" s="85" t="s">
        <v>1570</v>
      </c>
      <c r="AB649" s="79"/>
      <c r="AC649" s="79" t="b">
        <v>0</v>
      </c>
      <c r="AD649" s="79">
        <v>0</v>
      </c>
      <c r="AE649" s="85" t="s">
        <v>1603</v>
      </c>
      <c r="AF649" s="79" t="b">
        <v>0</v>
      </c>
      <c r="AG649" s="79" t="s">
        <v>1625</v>
      </c>
      <c r="AH649" s="79"/>
      <c r="AI649" s="85" t="s">
        <v>1603</v>
      </c>
      <c r="AJ649" s="79" t="b">
        <v>0</v>
      </c>
      <c r="AK649" s="79">
        <v>51</v>
      </c>
      <c r="AL649" s="85" t="s">
        <v>1575</v>
      </c>
      <c r="AM649" s="79" t="s">
        <v>1648</v>
      </c>
      <c r="AN649" s="79" t="b">
        <v>0</v>
      </c>
      <c r="AO649" s="85" t="s">
        <v>1575</v>
      </c>
      <c r="AP649" s="79" t="s">
        <v>176</v>
      </c>
      <c r="AQ649" s="79">
        <v>0</v>
      </c>
      <c r="AR649" s="79">
        <v>0</v>
      </c>
      <c r="AS649" s="79"/>
      <c r="AT649" s="79"/>
      <c r="AU649" s="79"/>
      <c r="AV649" s="79"/>
      <c r="AW649" s="79"/>
      <c r="AX649" s="79"/>
      <c r="AY649" s="79"/>
      <c r="AZ649" s="79"/>
      <c r="BA649">
        <v>1</v>
      </c>
      <c r="BB649" s="78" t="str">
        <f>REPLACE(INDEX(GroupVertices[Group],MATCH(Edges[[#This Row],[Vertex 1]],GroupVertices[Vertex],0)),1,1,"")</f>
        <v>2</v>
      </c>
      <c r="BC649" s="78" t="str">
        <f>REPLACE(INDEX(GroupVertices[Group],MATCH(Edges[[#This Row],[Vertex 2]],GroupVertices[Vertex],0)),1,1,"")</f>
        <v>2</v>
      </c>
      <c r="BD649" s="48">
        <v>0</v>
      </c>
      <c r="BE649" s="49">
        <v>0</v>
      </c>
      <c r="BF649" s="48">
        <v>1</v>
      </c>
      <c r="BG649" s="49">
        <v>4.166666666666667</v>
      </c>
      <c r="BH649" s="48">
        <v>0</v>
      </c>
      <c r="BI649" s="49">
        <v>0</v>
      </c>
      <c r="BJ649" s="48">
        <v>23</v>
      </c>
      <c r="BK649" s="49">
        <v>95.83333333333333</v>
      </c>
      <c r="BL649" s="48">
        <v>24</v>
      </c>
    </row>
    <row r="650" spans="1:64" ht="15">
      <c r="A650" s="64" t="s">
        <v>443</v>
      </c>
      <c r="B650" s="64" t="s">
        <v>444</v>
      </c>
      <c r="C650" s="65" t="s">
        <v>4412</v>
      </c>
      <c r="D650" s="66">
        <v>3</v>
      </c>
      <c r="E650" s="67" t="s">
        <v>132</v>
      </c>
      <c r="F650" s="68">
        <v>35</v>
      </c>
      <c r="G650" s="65"/>
      <c r="H650" s="69"/>
      <c r="I650" s="70"/>
      <c r="J650" s="70"/>
      <c r="K650" s="34" t="s">
        <v>65</v>
      </c>
      <c r="L650" s="77">
        <v>650</v>
      </c>
      <c r="M650" s="77"/>
      <c r="N650" s="72"/>
      <c r="O650" s="79" t="s">
        <v>503</v>
      </c>
      <c r="P650" s="81">
        <v>43776.815104166664</v>
      </c>
      <c r="Q650" s="79" t="s">
        <v>558</v>
      </c>
      <c r="R650" s="79"/>
      <c r="S650" s="79"/>
      <c r="T650" s="79"/>
      <c r="U650" s="79"/>
      <c r="V650" s="82" t="s">
        <v>962</v>
      </c>
      <c r="W650" s="81">
        <v>43776.815104166664</v>
      </c>
      <c r="X650" s="82" t="s">
        <v>1264</v>
      </c>
      <c r="Y650" s="79"/>
      <c r="Z650" s="79"/>
      <c r="AA650" s="85" t="s">
        <v>1571</v>
      </c>
      <c r="AB650" s="79"/>
      <c r="AC650" s="79" t="b">
        <v>0</v>
      </c>
      <c r="AD650" s="79">
        <v>0</v>
      </c>
      <c r="AE650" s="85" t="s">
        <v>1603</v>
      </c>
      <c r="AF650" s="79" t="b">
        <v>0</v>
      </c>
      <c r="AG650" s="79" t="s">
        <v>1625</v>
      </c>
      <c r="AH650" s="79"/>
      <c r="AI650" s="85" t="s">
        <v>1603</v>
      </c>
      <c r="AJ650" s="79" t="b">
        <v>0</v>
      </c>
      <c r="AK650" s="79">
        <v>105</v>
      </c>
      <c r="AL650" s="85" t="s">
        <v>1572</v>
      </c>
      <c r="AM650" s="79" t="s">
        <v>1635</v>
      </c>
      <c r="AN650" s="79" t="b">
        <v>0</v>
      </c>
      <c r="AO650" s="85" t="s">
        <v>1572</v>
      </c>
      <c r="AP650" s="79" t="s">
        <v>176</v>
      </c>
      <c r="AQ650" s="79">
        <v>0</v>
      </c>
      <c r="AR650" s="79">
        <v>0</v>
      </c>
      <c r="AS650" s="79"/>
      <c r="AT650" s="79"/>
      <c r="AU650" s="79"/>
      <c r="AV650" s="79"/>
      <c r="AW650" s="79"/>
      <c r="AX650" s="79"/>
      <c r="AY650" s="79"/>
      <c r="AZ650" s="79"/>
      <c r="BA650">
        <v>1</v>
      </c>
      <c r="BB650" s="78" t="str">
        <f>REPLACE(INDEX(GroupVertices[Group],MATCH(Edges[[#This Row],[Vertex 1]],GroupVertices[Vertex],0)),1,1,"")</f>
        <v>1</v>
      </c>
      <c r="BC650" s="78" t="str">
        <f>REPLACE(INDEX(GroupVertices[Group],MATCH(Edges[[#This Row],[Vertex 2]],GroupVertices[Vertex],0)),1,1,"")</f>
        <v>1</v>
      </c>
      <c r="BD650" s="48">
        <v>1</v>
      </c>
      <c r="BE650" s="49">
        <v>4</v>
      </c>
      <c r="BF650" s="48">
        <v>1</v>
      </c>
      <c r="BG650" s="49">
        <v>4</v>
      </c>
      <c r="BH650" s="48">
        <v>0</v>
      </c>
      <c r="BI650" s="49">
        <v>0</v>
      </c>
      <c r="BJ650" s="48">
        <v>23</v>
      </c>
      <c r="BK650" s="49">
        <v>92</v>
      </c>
      <c r="BL650" s="48">
        <v>25</v>
      </c>
    </row>
    <row r="651" spans="1:64" ht="15">
      <c r="A651" s="64" t="s">
        <v>444</v>
      </c>
      <c r="B651" s="64" t="s">
        <v>445</v>
      </c>
      <c r="C651" s="65" t="s">
        <v>4412</v>
      </c>
      <c r="D651" s="66">
        <v>3</v>
      </c>
      <c r="E651" s="67" t="s">
        <v>132</v>
      </c>
      <c r="F651" s="68">
        <v>35</v>
      </c>
      <c r="G651" s="65"/>
      <c r="H651" s="69"/>
      <c r="I651" s="70"/>
      <c r="J651" s="70"/>
      <c r="K651" s="34" t="s">
        <v>66</v>
      </c>
      <c r="L651" s="77">
        <v>651</v>
      </c>
      <c r="M651" s="77"/>
      <c r="N651" s="72"/>
      <c r="O651" s="79" t="s">
        <v>503</v>
      </c>
      <c r="P651" s="81">
        <v>43731.88167824074</v>
      </c>
      <c r="Q651" s="79" t="s">
        <v>655</v>
      </c>
      <c r="R651" s="79"/>
      <c r="S651" s="79"/>
      <c r="T651" s="79"/>
      <c r="U651" s="82" t="s">
        <v>742</v>
      </c>
      <c r="V651" s="82" t="s">
        <v>742</v>
      </c>
      <c r="W651" s="81">
        <v>43731.88167824074</v>
      </c>
      <c r="X651" s="82" t="s">
        <v>1265</v>
      </c>
      <c r="Y651" s="79"/>
      <c r="Z651" s="79"/>
      <c r="AA651" s="85" t="s">
        <v>1572</v>
      </c>
      <c r="AB651" s="79"/>
      <c r="AC651" s="79" t="b">
        <v>0</v>
      </c>
      <c r="AD651" s="79">
        <v>776</v>
      </c>
      <c r="AE651" s="85" t="s">
        <v>1603</v>
      </c>
      <c r="AF651" s="79" t="b">
        <v>0</v>
      </c>
      <c r="AG651" s="79" t="s">
        <v>1625</v>
      </c>
      <c r="AH651" s="79"/>
      <c r="AI651" s="85" t="s">
        <v>1603</v>
      </c>
      <c r="AJ651" s="79" t="b">
        <v>0</v>
      </c>
      <c r="AK651" s="79">
        <v>86</v>
      </c>
      <c r="AL651" s="85" t="s">
        <v>1603</v>
      </c>
      <c r="AM651" s="79" t="s">
        <v>1634</v>
      </c>
      <c r="AN651" s="79" t="b">
        <v>0</v>
      </c>
      <c r="AO651" s="85" t="s">
        <v>1572</v>
      </c>
      <c r="AP651" s="79" t="s">
        <v>176</v>
      </c>
      <c r="AQ651" s="79">
        <v>0</v>
      </c>
      <c r="AR651" s="79">
        <v>0</v>
      </c>
      <c r="AS651" s="79"/>
      <c r="AT651" s="79"/>
      <c r="AU651" s="79"/>
      <c r="AV651" s="79"/>
      <c r="AW651" s="79"/>
      <c r="AX651" s="79"/>
      <c r="AY651" s="79"/>
      <c r="AZ651" s="79"/>
      <c r="BA651">
        <v>1</v>
      </c>
      <c r="BB651" s="78" t="str">
        <f>REPLACE(INDEX(GroupVertices[Group],MATCH(Edges[[#This Row],[Vertex 1]],GroupVertices[Vertex],0)),1,1,"")</f>
        <v>1</v>
      </c>
      <c r="BC651" s="78" t="str">
        <f>REPLACE(INDEX(GroupVertices[Group],MATCH(Edges[[#This Row],[Vertex 2]],GroupVertices[Vertex],0)),1,1,"")</f>
        <v>2</v>
      </c>
      <c r="BD651" s="48">
        <v>1</v>
      </c>
      <c r="BE651" s="49">
        <v>2.127659574468085</v>
      </c>
      <c r="BF651" s="48">
        <v>2</v>
      </c>
      <c r="BG651" s="49">
        <v>4.25531914893617</v>
      </c>
      <c r="BH651" s="48">
        <v>0</v>
      </c>
      <c r="BI651" s="49">
        <v>0</v>
      </c>
      <c r="BJ651" s="48">
        <v>44</v>
      </c>
      <c r="BK651" s="49">
        <v>93.61702127659575</v>
      </c>
      <c r="BL651" s="48">
        <v>47</v>
      </c>
    </row>
    <row r="652" spans="1:64" ht="15">
      <c r="A652" s="64" t="s">
        <v>445</v>
      </c>
      <c r="B652" s="64" t="s">
        <v>449</v>
      </c>
      <c r="C652" s="65" t="s">
        <v>4411</v>
      </c>
      <c r="D652" s="66">
        <v>5.333333333333334</v>
      </c>
      <c r="E652" s="67" t="s">
        <v>136</v>
      </c>
      <c r="F652" s="68">
        <v>27.333333333333332</v>
      </c>
      <c r="G652" s="65"/>
      <c r="H652" s="69"/>
      <c r="I652" s="70"/>
      <c r="J652" s="70"/>
      <c r="K652" s="34" t="s">
        <v>65</v>
      </c>
      <c r="L652" s="77">
        <v>652</v>
      </c>
      <c r="M652" s="77"/>
      <c r="N652" s="72"/>
      <c r="O652" s="79" t="s">
        <v>503</v>
      </c>
      <c r="P652" s="81">
        <v>43731.635416666664</v>
      </c>
      <c r="Q652" s="79" t="s">
        <v>656</v>
      </c>
      <c r="R652" s="79"/>
      <c r="S652" s="79"/>
      <c r="T652" s="79"/>
      <c r="U652" s="82" t="s">
        <v>743</v>
      </c>
      <c r="V652" s="82" t="s">
        <v>743</v>
      </c>
      <c r="W652" s="81">
        <v>43731.635416666664</v>
      </c>
      <c r="X652" s="82" t="s">
        <v>1266</v>
      </c>
      <c r="Y652" s="79"/>
      <c r="Z652" s="79"/>
      <c r="AA652" s="85" t="s">
        <v>1573</v>
      </c>
      <c r="AB652" s="79"/>
      <c r="AC652" s="79" t="b">
        <v>0</v>
      </c>
      <c r="AD652" s="79">
        <v>1</v>
      </c>
      <c r="AE652" s="85" t="s">
        <v>1603</v>
      </c>
      <c r="AF652" s="79" t="b">
        <v>0</v>
      </c>
      <c r="AG652" s="79" t="s">
        <v>1625</v>
      </c>
      <c r="AH652" s="79"/>
      <c r="AI652" s="85" t="s">
        <v>1603</v>
      </c>
      <c r="AJ652" s="79" t="b">
        <v>0</v>
      </c>
      <c r="AK652" s="79">
        <v>1</v>
      </c>
      <c r="AL652" s="85" t="s">
        <v>1603</v>
      </c>
      <c r="AM652" s="79" t="s">
        <v>1646</v>
      </c>
      <c r="AN652" s="79" t="b">
        <v>0</v>
      </c>
      <c r="AO652" s="85" t="s">
        <v>1573</v>
      </c>
      <c r="AP652" s="79" t="s">
        <v>176</v>
      </c>
      <c r="AQ652" s="79">
        <v>0</v>
      </c>
      <c r="AR652" s="79">
        <v>0</v>
      </c>
      <c r="AS652" s="79"/>
      <c r="AT652" s="79"/>
      <c r="AU652" s="79"/>
      <c r="AV652" s="79"/>
      <c r="AW652" s="79"/>
      <c r="AX652" s="79"/>
      <c r="AY652" s="79"/>
      <c r="AZ652" s="79"/>
      <c r="BA652">
        <v>2</v>
      </c>
      <c r="BB652" s="78" t="str">
        <f>REPLACE(INDEX(GroupVertices[Group],MATCH(Edges[[#This Row],[Vertex 1]],GroupVertices[Vertex],0)),1,1,"")</f>
        <v>2</v>
      </c>
      <c r="BC652" s="78" t="str">
        <f>REPLACE(INDEX(GroupVertices[Group],MATCH(Edges[[#This Row],[Vertex 2]],GroupVertices[Vertex],0)),1,1,"")</f>
        <v>4</v>
      </c>
      <c r="BD652" s="48">
        <v>0</v>
      </c>
      <c r="BE652" s="49">
        <v>0</v>
      </c>
      <c r="BF652" s="48">
        <v>2</v>
      </c>
      <c r="BG652" s="49">
        <v>5.555555555555555</v>
      </c>
      <c r="BH652" s="48">
        <v>0</v>
      </c>
      <c r="BI652" s="49">
        <v>0</v>
      </c>
      <c r="BJ652" s="48">
        <v>34</v>
      </c>
      <c r="BK652" s="49">
        <v>94.44444444444444</v>
      </c>
      <c r="BL652" s="48">
        <v>36</v>
      </c>
    </row>
    <row r="653" spans="1:64" ht="15">
      <c r="A653" s="64" t="s">
        <v>445</v>
      </c>
      <c r="B653" s="64" t="s">
        <v>444</v>
      </c>
      <c r="C653" s="65" t="s">
        <v>4412</v>
      </c>
      <c r="D653" s="66">
        <v>3</v>
      </c>
      <c r="E653" s="67" t="s">
        <v>132</v>
      </c>
      <c r="F653" s="68">
        <v>35</v>
      </c>
      <c r="G653" s="65"/>
      <c r="H653" s="69"/>
      <c r="I653" s="70"/>
      <c r="J653" s="70"/>
      <c r="K653" s="34" t="s">
        <v>66</v>
      </c>
      <c r="L653" s="77">
        <v>653</v>
      </c>
      <c r="M653" s="77"/>
      <c r="N653" s="72"/>
      <c r="O653" s="79" t="s">
        <v>503</v>
      </c>
      <c r="P653" s="81">
        <v>43731.91840277778</v>
      </c>
      <c r="Q653" s="79" t="s">
        <v>534</v>
      </c>
      <c r="R653" s="79"/>
      <c r="S653" s="79"/>
      <c r="T653" s="79"/>
      <c r="U653" s="79"/>
      <c r="V653" s="82" t="s">
        <v>963</v>
      </c>
      <c r="W653" s="81">
        <v>43731.91840277778</v>
      </c>
      <c r="X653" s="82" t="s">
        <v>1267</v>
      </c>
      <c r="Y653" s="79"/>
      <c r="Z653" s="79"/>
      <c r="AA653" s="85" t="s">
        <v>1574</v>
      </c>
      <c r="AB653" s="79"/>
      <c r="AC653" s="79" t="b">
        <v>0</v>
      </c>
      <c r="AD653" s="79">
        <v>0</v>
      </c>
      <c r="AE653" s="85" t="s">
        <v>1603</v>
      </c>
      <c r="AF653" s="79" t="b">
        <v>0</v>
      </c>
      <c r="AG653" s="79" t="s">
        <v>1625</v>
      </c>
      <c r="AH653" s="79"/>
      <c r="AI653" s="85" t="s">
        <v>1603</v>
      </c>
      <c r="AJ653" s="79" t="b">
        <v>0</v>
      </c>
      <c r="AK653" s="79">
        <v>86</v>
      </c>
      <c r="AL653" s="85" t="s">
        <v>1572</v>
      </c>
      <c r="AM653" s="79" t="s">
        <v>1635</v>
      </c>
      <c r="AN653" s="79" t="b">
        <v>0</v>
      </c>
      <c r="AO653" s="85" t="s">
        <v>1572</v>
      </c>
      <c r="AP653" s="79" t="s">
        <v>176</v>
      </c>
      <c r="AQ653" s="79">
        <v>0</v>
      </c>
      <c r="AR653" s="79">
        <v>0</v>
      </c>
      <c r="AS653" s="79"/>
      <c r="AT653" s="79"/>
      <c r="AU653" s="79"/>
      <c r="AV653" s="79"/>
      <c r="AW653" s="79"/>
      <c r="AX653" s="79"/>
      <c r="AY653" s="79"/>
      <c r="AZ653" s="79"/>
      <c r="BA653">
        <v>1</v>
      </c>
      <c r="BB653" s="78" t="str">
        <f>REPLACE(INDEX(GroupVertices[Group],MATCH(Edges[[#This Row],[Vertex 1]],GroupVertices[Vertex],0)),1,1,"")</f>
        <v>2</v>
      </c>
      <c r="BC653" s="78" t="str">
        <f>REPLACE(INDEX(GroupVertices[Group],MATCH(Edges[[#This Row],[Vertex 2]],GroupVertices[Vertex],0)),1,1,"")</f>
        <v>1</v>
      </c>
      <c r="BD653" s="48">
        <v>1</v>
      </c>
      <c r="BE653" s="49">
        <v>4</v>
      </c>
      <c r="BF653" s="48">
        <v>1</v>
      </c>
      <c r="BG653" s="49">
        <v>4</v>
      </c>
      <c r="BH653" s="48">
        <v>0</v>
      </c>
      <c r="BI653" s="49">
        <v>0</v>
      </c>
      <c r="BJ653" s="48">
        <v>23</v>
      </c>
      <c r="BK653" s="49">
        <v>92</v>
      </c>
      <c r="BL653" s="48">
        <v>25</v>
      </c>
    </row>
    <row r="654" spans="1:64" ht="15">
      <c r="A654" s="64" t="s">
        <v>445</v>
      </c>
      <c r="B654" s="64" t="s">
        <v>449</v>
      </c>
      <c r="C654" s="65" t="s">
        <v>4411</v>
      </c>
      <c r="D654" s="66">
        <v>5.333333333333334</v>
      </c>
      <c r="E654" s="67" t="s">
        <v>136</v>
      </c>
      <c r="F654" s="68">
        <v>27.333333333333332</v>
      </c>
      <c r="G654" s="65"/>
      <c r="H654" s="69"/>
      <c r="I654" s="70"/>
      <c r="J654" s="70"/>
      <c r="K654" s="34" t="s">
        <v>65</v>
      </c>
      <c r="L654" s="77">
        <v>654</v>
      </c>
      <c r="M654" s="77"/>
      <c r="N654" s="72"/>
      <c r="O654" s="79" t="s">
        <v>503</v>
      </c>
      <c r="P654" s="81">
        <v>43770.71517361111</v>
      </c>
      <c r="Q654" s="79" t="s">
        <v>657</v>
      </c>
      <c r="R654" s="79"/>
      <c r="S654" s="79"/>
      <c r="T654" s="79"/>
      <c r="U654" s="82" t="s">
        <v>744</v>
      </c>
      <c r="V654" s="82" t="s">
        <v>744</v>
      </c>
      <c r="W654" s="81">
        <v>43770.71517361111</v>
      </c>
      <c r="X654" s="82" t="s">
        <v>1268</v>
      </c>
      <c r="Y654" s="79"/>
      <c r="Z654" s="79"/>
      <c r="AA654" s="85" t="s">
        <v>1575</v>
      </c>
      <c r="AB654" s="79"/>
      <c r="AC654" s="79" t="b">
        <v>0</v>
      </c>
      <c r="AD654" s="79">
        <v>14</v>
      </c>
      <c r="AE654" s="85" t="s">
        <v>1603</v>
      </c>
      <c r="AF654" s="79" t="b">
        <v>0</v>
      </c>
      <c r="AG654" s="79" t="s">
        <v>1625</v>
      </c>
      <c r="AH654" s="79"/>
      <c r="AI654" s="85" t="s">
        <v>1603</v>
      </c>
      <c r="AJ654" s="79" t="b">
        <v>0</v>
      </c>
      <c r="AK654" s="79">
        <v>14</v>
      </c>
      <c r="AL654" s="85" t="s">
        <v>1603</v>
      </c>
      <c r="AM654" s="79" t="s">
        <v>1646</v>
      </c>
      <c r="AN654" s="79" t="b">
        <v>0</v>
      </c>
      <c r="AO654" s="85" t="s">
        <v>1575</v>
      </c>
      <c r="AP654" s="79" t="s">
        <v>176</v>
      </c>
      <c r="AQ654" s="79">
        <v>0</v>
      </c>
      <c r="AR654" s="79">
        <v>0</v>
      </c>
      <c r="AS654" s="79"/>
      <c r="AT654" s="79"/>
      <c r="AU654" s="79"/>
      <c r="AV654" s="79"/>
      <c r="AW654" s="79"/>
      <c r="AX654" s="79"/>
      <c r="AY654" s="79"/>
      <c r="AZ654" s="79"/>
      <c r="BA654">
        <v>2</v>
      </c>
      <c r="BB654" s="78" t="str">
        <f>REPLACE(INDEX(GroupVertices[Group],MATCH(Edges[[#This Row],[Vertex 1]],GroupVertices[Vertex],0)),1,1,"")</f>
        <v>2</v>
      </c>
      <c r="BC654" s="78" t="str">
        <f>REPLACE(INDEX(GroupVertices[Group],MATCH(Edges[[#This Row],[Vertex 2]],GroupVertices[Vertex],0)),1,1,"")</f>
        <v>4</v>
      </c>
      <c r="BD654" s="48">
        <v>0</v>
      </c>
      <c r="BE654" s="49">
        <v>0</v>
      </c>
      <c r="BF654" s="48">
        <v>1</v>
      </c>
      <c r="BG654" s="49">
        <v>2.7777777777777777</v>
      </c>
      <c r="BH654" s="48">
        <v>0</v>
      </c>
      <c r="BI654" s="49">
        <v>0</v>
      </c>
      <c r="BJ654" s="48">
        <v>35</v>
      </c>
      <c r="BK654" s="49">
        <v>97.22222222222223</v>
      </c>
      <c r="BL654" s="48">
        <v>36</v>
      </c>
    </row>
    <row r="655" spans="1:64" ht="15">
      <c r="A655" s="64" t="s">
        <v>446</v>
      </c>
      <c r="B655" s="64" t="s">
        <v>445</v>
      </c>
      <c r="C655" s="65" t="s">
        <v>4411</v>
      </c>
      <c r="D655" s="66">
        <v>5.333333333333334</v>
      </c>
      <c r="E655" s="67" t="s">
        <v>136</v>
      </c>
      <c r="F655" s="68">
        <v>27.333333333333332</v>
      </c>
      <c r="G655" s="65"/>
      <c r="H655" s="69"/>
      <c r="I655" s="70"/>
      <c r="J655" s="70"/>
      <c r="K655" s="34" t="s">
        <v>65</v>
      </c>
      <c r="L655" s="77">
        <v>655</v>
      </c>
      <c r="M655" s="77"/>
      <c r="N655" s="72"/>
      <c r="O655" s="79" t="s">
        <v>503</v>
      </c>
      <c r="P655" s="81">
        <v>43771.09619212963</v>
      </c>
      <c r="Q655" s="79" t="s">
        <v>647</v>
      </c>
      <c r="R655" s="79"/>
      <c r="S655" s="79"/>
      <c r="T655" s="79"/>
      <c r="U655" s="79"/>
      <c r="V655" s="82" t="s">
        <v>964</v>
      </c>
      <c r="W655" s="81">
        <v>43771.09619212963</v>
      </c>
      <c r="X655" s="82" t="s">
        <v>1269</v>
      </c>
      <c r="Y655" s="79"/>
      <c r="Z655" s="79"/>
      <c r="AA655" s="85" t="s">
        <v>1576</v>
      </c>
      <c r="AB655" s="79"/>
      <c r="AC655" s="79" t="b">
        <v>0</v>
      </c>
      <c r="AD655" s="79">
        <v>0</v>
      </c>
      <c r="AE655" s="85" t="s">
        <v>1603</v>
      </c>
      <c r="AF655" s="79" t="b">
        <v>0</v>
      </c>
      <c r="AG655" s="79" t="s">
        <v>1625</v>
      </c>
      <c r="AH655" s="79"/>
      <c r="AI655" s="85" t="s">
        <v>1603</v>
      </c>
      <c r="AJ655" s="79" t="b">
        <v>0</v>
      </c>
      <c r="AK655" s="79">
        <v>14</v>
      </c>
      <c r="AL655" s="85" t="s">
        <v>1575</v>
      </c>
      <c r="AM655" s="79" t="s">
        <v>1634</v>
      </c>
      <c r="AN655" s="79" t="b">
        <v>0</v>
      </c>
      <c r="AO655" s="85" t="s">
        <v>1575</v>
      </c>
      <c r="AP655" s="79" t="s">
        <v>176</v>
      </c>
      <c r="AQ655" s="79">
        <v>0</v>
      </c>
      <c r="AR655" s="79">
        <v>0</v>
      </c>
      <c r="AS655" s="79"/>
      <c r="AT655" s="79"/>
      <c r="AU655" s="79"/>
      <c r="AV655" s="79"/>
      <c r="AW655" s="79"/>
      <c r="AX655" s="79"/>
      <c r="AY655" s="79"/>
      <c r="AZ655" s="79"/>
      <c r="BA655">
        <v>2</v>
      </c>
      <c r="BB655" s="78" t="str">
        <f>REPLACE(INDEX(GroupVertices[Group],MATCH(Edges[[#This Row],[Vertex 1]],GroupVertices[Vertex],0)),1,1,"")</f>
        <v>6</v>
      </c>
      <c r="BC655" s="78" t="str">
        <f>REPLACE(INDEX(GroupVertices[Group],MATCH(Edges[[#This Row],[Vertex 2]],GroupVertices[Vertex],0)),1,1,"")</f>
        <v>2</v>
      </c>
      <c r="BD655" s="48">
        <v>0</v>
      </c>
      <c r="BE655" s="49">
        <v>0</v>
      </c>
      <c r="BF655" s="48">
        <v>1</v>
      </c>
      <c r="BG655" s="49">
        <v>4.166666666666667</v>
      </c>
      <c r="BH655" s="48">
        <v>0</v>
      </c>
      <c r="BI655" s="49">
        <v>0</v>
      </c>
      <c r="BJ655" s="48">
        <v>23</v>
      </c>
      <c r="BK655" s="49">
        <v>95.83333333333333</v>
      </c>
      <c r="BL655" s="48">
        <v>24</v>
      </c>
    </row>
    <row r="656" spans="1:64" ht="15">
      <c r="A656" s="64" t="s">
        <v>446</v>
      </c>
      <c r="B656" s="64" t="s">
        <v>445</v>
      </c>
      <c r="C656" s="65" t="s">
        <v>4411</v>
      </c>
      <c r="D656" s="66">
        <v>5.333333333333334</v>
      </c>
      <c r="E656" s="67" t="s">
        <v>136</v>
      </c>
      <c r="F656" s="68">
        <v>27.333333333333332</v>
      </c>
      <c r="G656" s="65"/>
      <c r="H656" s="69"/>
      <c r="I656" s="70"/>
      <c r="J656" s="70"/>
      <c r="K656" s="34" t="s">
        <v>65</v>
      </c>
      <c r="L656" s="77">
        <v>656</v>
      </c>
      <c r="M656" s="77"/>
      <c r="N656" s="72"/>
      <c r="O656" s="79" t="s">
        <v>503</v>
      </c>
      <c r="P656" s="81">
        <v>43771.096342592595</v>
      </c>
      <c r="Q656" s="79" t="s">
        <v>658</v>
      </c>
      <c r="R656" s="79"/>
      <c r="S656" s="79"/>
      <c r="T656" s="79"/>
      <c r="U656" s="79"/>
      <c r="V656" s="82" t="s">
        <v>964</v>
      </c>
      <c r="W656" s="81">
        <v>43771.096342592595</v>
      </c>
      <c r="X656" s="82" t="s">
        <v>1270</v>
      </c>
      <c r="Y656" s="79"/>
      <c r="Z656" s="79"/>
      <c r="AA656" s="85" t="s">
        <v>1577</v>
      </c>
      <c r="AB656" s="85" t="s">
        <v>1599</v>
      </c>
      <c r="AC656" s="79" t="b">
        <v>0</v>
      </c>
      <c r="AD656" s="79">
        <v>0</v>
      </c>
      <c r="AE656" s="85" t="s">
        <v>1602</v>
      </c>
      <c r="AF656" s="79" t="b">
        <v>0</v>
      </c>
      <c r="AG656" s="79" t="s">
        <v>1625</v>
      </c>
      <c r="AH656" s="79"/>
      <c r="AI656" s="85" t="s">
        <v>1603</v>
      </c>
      <c r="AJ656" s="79" t="b">
        <v>0</v>
      </c>
      <c r="AK656" s="79">
        <v>0</v>
      </c>
      <c r="AL656" s="85" t="s">
        <v>1603</v>
      </c>
      <c r="AM656" s="79" t="s">
        <v>1634</v>
      </c>
      <c r="AN656" s="79" t="b">
        <v>0</v>
      </c>
      <c r="AO656" s="85" t="s">
        <v>1599</v>
      </c>
      <c r="AP656" s="79" t="s">
        <v>176</v>
      </c>
      <c r="AQ656" s="79">
        <v>0</v>
      </c>
      <c r="AR656" s="79">
        <v>0</v>
      </c>
      <c r="AS656" s="79"/>
      <c r="AT656" s="79"/>
      <c r="AU656" s="79"/>
      <c r="AV656" s="79"/>
      <c r="AW656" s="79"/>
      <c r="AX656" s="79"/>
      <c r="AY656" s="79"/>
      <c r="AZ656" s="79"/>
      <c r="BA656">
        <v>2</v>
      </c>
      <c r="BB656" s="78" t="str">
        <f>REPLACE(INDEX(GroupVertices[Group],MATCH(Edges[[#This Row],[Vertex 1]],GroupVertices[Vertex],0)),1,1,"")</f>
        <v>6</v>
      </c>
      <c r="BC656" s="78" t="str">
        <f>REPLACE(INDEX(GroupVertices[Group],MATCH(Edges[[#This Row],[Vertex 2]],GroupVertices[Vertex],0)),1,1,"")</f>
        <v>2</v>
      </c>
      <c r="BD656" s="48"/>
      <c r="BE656" s="49"/>
      <c r="BF656" s="48"/>
      <c r="BG656" s="49"/>
      <c r="BH656" s="48"/>
      <c r="BI656" s="49"/>
      <c r="BJ656" s="48"/>
      <c r="BK656" s="49"/>
      <c r="BL656" s="48"/>
    </row>
    <row r="657" spans="1:64" ht="15">
      <c r="A657" s="64" t="s">
        <v>444</v>
      </c>
      <c r="B657" s="64" t="s">
        <v>449</v>
      </c>
      <c r="C657" s="65" t="s">
        <v>4412</v>
      </c>
      <c r="D657" s="66">
        <v>3</v>
      </c>
      <c r="E657" s="67" t="s">
        <v>132</v>
      </c>
      <c r="F657" s="68">
        <v>35</v>
      </c>
      <c r="G657" s="65"/>
      <c r="H657" s="69"/>
      <c r="I657" s="70"/>
      <c r="J657" s="70"/>
      <c r="K657" s="34" t="s">
        <v>65</v>
      </c>
      <c r="L657" s="77">
        <v>657</v>
      </c>
      <c r="M657" s="77"/>
      <c r="N657" s="72"/>
      <c r="O657" s="79" t="s">
        <v>503</v>
      </c>
      <c r="P657" s="81">
        <v>43731.88167824074</v>
      </c>
      <c r="Q657" s="79" t="s">
        <v>655</v>
      </c>
      <c r="R657" s="79"/>
      <c r="S657" s="79"/>
      <c r="T657" s="79"/>
      <c r="U657" s="82" t="s">
        <v>742</v>
      </c>
      <c r="V657" s="82" t="s">
        <v>742</v>
      </c>
      <c r="W657" s="81">
        <v>43731.88167824074</v>
      </c>
      <c r="X657" s="82" t="s">
        <v>1265</v>
      </c>
      <c r="Y657" s="79"/>
      <c r="Z657" s="79"/>
      <c r="AA657" s="85" t="s">
        <v>1572</v>
      </c>
      <c r="AB657" s="79"/>
      <c r="AC657" s="79" t="b">
        <v>0</v>
      </c>
      <c r="AD657" s="79">
        <v>776</v>
      </c>
      <c r="AE657" s="85" t="s">
        <v>1603</v>
      </c>
      <c r="AF657" s="79" t="b">
        <v>0</v>
      </c>
      <c r="AG657" s="79" t="s">
        <v>1625</v>
      </c>
      <c r="AH657" s="79"/>
      <c r="AI657" s="85" t="s">
        <v>1603</v>
      </c>
      <c r="AJ657" s="79" t="b">
        <v>0</v>
      </c>
      <c r="AK657" s="79">
        <v>86</v>
      </c>
      <c r="AL657" s="85" t="s">
        <v>1603</v>
      </c>
      <c r="AM657" s="79" t="s">
        <v>1634</v>
      </c>
      <c r="AN657" s="79" t="b">
        <v>0</v>
      </c>
      <c r="AO657" s="85" t="s">
        <v>1572</v>
      </c>
      <c r="AP657" s="79" t="s">
        <v>176</v>
      </c>
      <c r="AQ657" s="79">
        <v>0</v>
      </c>
      <c r="AR657" s="79">
        <v>0</v>
      </c>
      <c r="AS657" s="79"/>
      <c r="AT657" s="79"/>
      <c r="AU657" s="79"/>
      <c r="AV657" s="79"/>
      <c r="AW657" s="79"/>
      <c r="AX657" s="79"/>
      <c r="AY657" s="79"/>
      <c r="AZ657" s="79"/>
      <c r="BA657">
        <v>1</v>
      </c>
      <c r="BB657" s="78" t="str">
        <f>REPLACE(INDEX(GroupVertices[Group],MATCH(Edges[[#This Row],[Vertex 1]],GroupVertices[Vertex],0)),1,1,"")</f>
        <v>1</v>
      </c>
      <c r="BC657" s="78" t="str">
        <f>REPLACE(INDEX(GroupVertices[Group],MATCH(Edges[[#This Row],[Vertex 2]],GroupVertices[Vertex],0)),1,1,"")</f>
        <v>4</v>
      </c>
      <c r="BD657" s="48"/>
      <c r="BE657" s="49"/>
      <c r="BF657" s="48"/>
      <c r="BG657" s="49"/>
      <c r="BH657" s="48"/>
      <c r="BI657" s="49"/>
      <c r="BJ657" s="48"/>
      <c r="BK657" s="49"/>
      <c r="BL657" s="48"/>
    </row>
    <row r="658" spans="1:64" ht="15">
      <c r="A658" s="64" t="s">
        <v>446</v>
      </c>
      <c r="B658" s="64" t="s">
        <v>444</v>
      </c>
      <c r="C658" s="65" t="s">
        <v>4412</v>
      </c>
      <c r="D658" s="66">
        <v>3</v>
      </c>
      <c r="E658" s="67" t="s">
        <v>132</v>
      </c>
      <c r="F658" s="68">
        <v>35</v>
      </c>
      <c r="G658" s="65"/>
      <c r="H658" s="69"/>
      <c r="I658" s="70"/>
      <c r="J658" s="70"/>
      <c r="K658" s="34" t="s">
        <v>65</v>
      </c>
      <c r="L658" s="77">
        <v>658</v>
      </c>
      <c r="M658" s="77"/>
      <c r="N658" s="72"/>
      <c r="O658" s="79" t="s">
        <v>503</v>
      </c>
      <c r="P658" s="81">
        <v>43771.096342592595</v>
      </c>
      <c r="Q658" s="79" t="s">
        <v>658</v>
      </c>
      <c r="R658" s="79"/>
      <c r="S658" s="79"/>
      <c r="T658" s="79"/>
      <c r="U658" s="79"/>
      <c r="V658" s="82" t="s">
        <v>964</v>
      </c>
      <c r="W658" s="81">
        <v>43771.096342592595</v>
      </c>
      <c r="X658" s="82" t="s">
        <v>1270</v>
      </c>
      <c r="Y658" s="79"/>
      <c r="Z658" s="79"/>
      <c r="AA658" s="85" t="s">
        <v>1577</v>
      </c>
      <c r="AB658" s="85" t="s">
        <v>1599</v>
      </c>
      <c r="AC658" s="79" t="b">
        <v>0</v>
      </c>
      <c r="AD658" s="79">
        <v>0</v>
      </c>
      <c r="AE658" s="85" t="s">
        <v>1602</v>
      </c>
      <c r="AF658" s="79" t="b">
        <v>0</v>
      </c>
      <c r="AG658" s="79" t="s">
        <v>1625</v>
      </c>
      <c r="AH658" s="79"/>
      <c r="AI658" s="85" t="s">
        <v>1603</v>
      </c>
      <c r="AJ658" s="79" t="b">
        <v>0</v>
      </c>
      <c r="AK658" s="79">
        <v>0</v>
      </c>
      <c r="AL658" s="85" t="s">
        <v>1603</v>
      </c>
      <c r="AM658" s="79" t="s">
        <v>1634</v>
      </c>
      <c r="AN658" s="79" t="b">
        <v>0</v>
      </c>
      <c r="AO658" s="85" t="s">
        <v>1599</v>
      </c>
      <c r="AP658" s="79" t="s">
        <v>176</v>
      </c>
      <c r="AQ658" s="79">
        <v>0</v>
      </c>
      <c r="AR658" s="79">
        <v>0</v>
      </c>
      <c r="AS658" s="79"/>
      <c r="AT658" s="79"/>
      <c r="AU658" s="79"/>
      <c r="AV658" s="79"/>
      <c r="AW658" s="79"/>
      <c r="AX658" s="79"/>
      <c r="AY658" s="79"/>
      <c r="AZ658" s="79"/>
      <c r="BA658">
        <v>1</v>
      </c>
      <c r="BB658" s="78" t="str">
        <f>REPLACE(INDEX(GroupVertices[Group],MATCH(Edges[[#This Row],[Vertex 1]],GroupVertices[Vertex],0)),1,1,"")</f>
        <v>6</v>
      </c>
      <c r="BC658" s="78" t="str">
        <f>REPLACE(INDEX(GroupVertices[Group],MATCH(Edges[[#This Row],[Vertex 2]],GroupVertices[Vertex],0)),1,1,"")</f>
        <v>1</v>
      </c>
      <c r="BD658" s="48"/>
      <c r="BE658" s="49"/>
      <c r="BF658" s="48"/>
      <c r="BG658" s="49"/>
      <c r="BH658" s="48"/>
      <c r="BI658" s="49"/>
      <c r="BJ658" s="48"/>
      <c r="BK658" s="49"/>
      <c r="BL658" s="48"/>
    </row>
    <row r="659" spans="1:64" ht="15">
      <c r="A659" s="64" t="s">
        <v>446</v>
      </c>
      <c r="B659" s="64" t="s">
        <v>449</v>
      </c>
      <c r="C659" s="65" t="s">
        <v>4411</v>
      </c>
      <c r="D659" s="66">
        <v>5.333333333333334</v>
      </c>
      <c r="E659" s="67" t="s">
        <v>136</v>
      </c>
      <c r="F659" s="68">
        <v>27.333333333333332</v>
      </c>
      <c r="G659" s="65"/>
      <c r="H659" s="69"/>
      <c r="I659" s="70"/>
      <c r="J659" s="70"/>
      <c r="K659" s="34" t="s">
        <v>65</v>
      </c>
      <c r="L659" s="77">
        <v>659</v>
      </c>
      <c r="M659" s="77"/>
      <c r="N659" s="72"/>
      <c r="O659" s="79" t="s">
        <v>504</v>
      </c>
      <c r="P659" s="81">
        <v>43771.096342592595</v>
      </c>
      <c r="Q659" s="79" t="s">
        <v>658</v>
      </c>
      <c r="R659" s="79"/>
      <c r="S659" s="79"/>
      <c r="T659" s="79"/>
      <c r="U659" s="79"/>
      <c r="V659" s="82" t="s">
        <v>964</v>
      </c>
      <c r="W659" s="81">
        <v>43771.096342592595</v>
      </c>
      <c r="X659" s="82" t="s">
        <v>1270</v>
      </c>
      <c r="Y659" s="79"/>
      <c r="Z659" s="79"/>
      <c r="AA659" s="85" t="s">
        <v>1577</v>
      </c>
      <c r="AB659" s="85" t="s">
        <v>1599</v>
      </c>
      <c r="AC659" s="79" t="b">
        <v>0</v>
      </c>
      <c r="AD659" s="79">
        <v>0</v>
      </c>
      <c r="AE659" s="85" t="s">
        <v>1602</v>
      </c>
      <c r="AF659" s="79" t="b">
        <v>0</v>
      </c>
      <c r="AG659" s="79" t="s">
        <v>1625</v>
      </c>
      <c r="AH659" s="79"/>
      <c r="AI659" s="85" t="s">
        <v>1603</v>
      </c>
      <c r="AJ659" s="79" t="b">
        <v>0</v>
      </c>
      <c r="AK659" s="79">
        <v>0</v>
      </c>
      <c r="AL659" s="85" t="s">
        <v>1603</v>
      </c>
      <c r="AM659" s="79" t="s">
        <v>1634</v>
      </c>
      <c r="AN659" s="79" t="b">
        <v>0</v>
      </c>
      <c r="AO659" s="85" t="s">
        <v>1599</v>
      </c>
      <c r="AP659" s="79" t="s">
        <v>176</v>
      </c>
      <c r="AQ659" s="79">
        <v>0</v>
      </c>
      <c r="AR659" s="79">
        <v>0</v>
      </c>
      <c r="AS659" s="79"/>
      <c r="AT659" s="79"/>
      <c r="AU659" s="79"/>
      <c r="AV659" s="79"/>
      <c r="AW659" s="79"/>
      <c r="AX659" s="79"/>
      <c r="AY659" s="79"/>
      <c r="AZ659" s="79"/>
      <c r="BA659">
        <v>2</v>
      </c>
      <c r="BB659" s="78" t="str">
        <f>REPLACE(INDEX(GroupVertices[Group],MATCH(Edges[[#This Row],[Vertex 1]],GroupVertices[Vertex],0)),1,1,"")</f>
        <v>6</v>
      </c>
      <c r="BC659" s="78" t="str">
        <f>REPLACE(INDEX(GroupVertices[Group],MATCH(Edges[[#This Row],[Vertex 2]],GroupVertices[Vertex],0)),1,1,"")</f>
        <v>4</v>
      </c>
      <c r="BD659" s="48">
        <v>0</v>
      </c>
      <c r="BE659" s="49">
        <v>0</v>
      </c>
      <c r="BF659" s="48">
        <v>0</v>
      </c>
      <c r="BG659" s="49">
        <v>0</v>
      </c>
      <c r="BH659" s="48">
        <v>0</v>
      </c>
      <c r="BI659" s="49">
        <v>0</v>
      </c>
      <c r="BJ659" s="48">
        <v>7</v>
      </c>
      <c r="BK659" s="49">
        <v>100</v>
      </c>
      <c r="BL659" s="48">
        <v>7</v>
      </c>
    </row>
    <row r="660" spans="1:64" ht="15">
      <c r="A660" s="64" t="s">
        <v>446</v>
      </c>
      <c r="B660" s="64" t="s">
        <v>501</v>
      </c>
      <c r="C660" s="65" t="s">
        <v>4412</v>
      </c>
      <c r="D660" s="66">
        <v>3</v>
      </c>
      <c r="E660" s="67" t="s">
        <v>132</v>
      </c>
      <c r="F660" s="68">
        <v>35</v>
      </c>
      <c r="G660" s="65"/>
      <c r="H660" s="69"/>
      <c r="I660" s="70"/>
      <c r="J660" s="70"/>
      <c r="K660" s="34" t="s">
        <v>65</v>
      </c>
      <c r="L660" s="77">
        <v>660</v>
      </c>
      <c r="M660" s="77"/>
      <c r="N660" s="72"/>
      <c r="O660" s="79" t="s">
        <v>503</v>
      </c>
      <c r="P660" s="81">
        <v>43777.97363425926</v>
      </c>
      <c r="Q660" s="79" t="s">
        <v>659</v>
      </c>
      <c r="R660" s="79"/>
      <c r="S660" s="79"/>
      <c r="T660" s="79"/>
      <c r="U660" s="79"/>
      <c r="V660" s="82" t="s">
        <v>964</v>
      </c>
      <c r="W660" s="81">
        <v>43777.97363425926</v>
      </c>
      <c r="X660" s="82" t="s">
        <v>1271</v>
      </c>
      <c r="Y660" s="79"/>
      <c r="Z660" s="79"/>
      <c r="AA660" s="85" t="s">
        <v>1578</v>
      </c>
      <c r="AB660" s="85" t="s">
        <v>1601</v>
      </c>
      <c r="AC660" s="79" t="b">
        <v>0</v>
      </c>
      <c r="AD660" s="79">
        <v>0</v>
      </c>
      <c r="AE660" s="85" t="s">
        <v>1602</v>
      </c>
      <c r="AF660" s="79" t="b">
        <v>0</v>
      </c>
      <c r="AG660" s="79" t="s">
        <v>1626</v>
      </c>
      <c r="AH660" s="79"/>
      <c r="AI660" s="85" t="s">
        <v>1603</v>
      </c>
      <c r="AJ660" s="79" t="b">
        <v>0</v>
      </c>
      <c r="AK660" s="79">
        <v>0</v>
      </c>
      <c r="AL660" s="85" t="s">
        <v>1603</v>
      </c>
      <c r="AM660" s="79" t="s">
        <v>1634</v>
      </c>
      <c r="AN660" s="79" t="b">
        <v>0</v>
      </c>
      <c r="AO660" s="85" t="s">
        <v>1601</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6</v>
      </c>
      <c r="BC660" s="78" t="str">
        <f>REPLACE(INDEX(GroupVertices[Group],MATCH(Edges[[#This Row],[Vertex 2]],GroupVertices[Vertex],0)),1,1,"")</f>
        <v>6</v>
      </c>
      <c r="BD660" s="48"/>
      <c r="BE660" s="49"/>
      <c r="BF660" s="48"/>
      <c r="BG660" s="49"/>
      <c r="BH660" s="48"/>
      <c r="BI660" s="49"/>
      <c r="BJ660" s="48"/>
      <c r="BK660" s="49"/>
      <c r="BL660" s="48"/>
    </row>
    <row r="661" spans="1:64" ht="15">
      <c r="A661" s="64" t="s">
        <v>446</v>
      </c>
      <c r="B661" s="64" t="s">
        <v>502</v>
      </c>
      <c r="C661" s="65" t="s">
        <v>4412</v>
      </c>
      <c r="D661" s="66">
        <v>3</v>
      </c>
      <c r="E661" s="67" t="s">
        <v>132</v>
      </c>
      <c r="F661" s="68">
        <v>35</v>
      </c>
      <c r="G661" s="65"/>
      <c r="H661" s="69"/>
      <c r="I661" s="70"/>
      <c r="J661" s="70"/>
      <c r="K661" s="34" t="s">
        <v>65</v>
      </c>
      <c r="L661" s="77">
        <v>661</v>
      </c>
      <c r="M661" s="77"/>
      <c r="N661" s="72"/>
      <c r="O661" s="79" t="s">
        <v>503</v>
      </c>
      <c r="P661" s="81">
        <v>43777.97363425926</v>
      </c>
      <c r="Q661" s="79" t="s">
        <v>659</v>
      </c>
      <c r="R661" s="79"/>
      <c r="S661" s="79"/>
      <c r="T661" s="79"/>
      <c r="U661" s="79"/>
      <c r="V661" s="82" t="s">
        <v>964</v>
      </c>
      <c r="W661" s="81">
        <v>43777.97363425926</v>
      </c>
      <c r="X661" s="82" t="s">
        <v>1271</v>
      </c>
      <c r="Y661" s="79"/>
      <c r="Z661" s="79"/>
      <c r="AA661" s="85" t="s">
        <v>1578</v>
      </c>
      <c r="AB661" s="85" t="s">
        <v>1601</v>
      </c>
      <c r="AC661" s="79" t="b">
        <v>0</v>
      </c>
      <c r="AD661" s="79">
        <v>0</v>
      </c>
      <c r="AE661" s="85" t="s">
        <v>1602</v>
      </c>
      <c r="AF661" s="79" t="b">
        <v>0</v>
      </c>
      <c r="AG661" s="79" t="s">
        <v>1626</v>
      </c>
      <c r="AH661" s="79"/>
      <c r="AI661" s="85" t="s">
        <v>1603</v>
      </c>
      <c r="AJ661" s="79" t="b">
        <v>0</v>
      </c>
      <c r="AK661" s="79">
        <v>0</v>
      </c>
      <c r="AL661" s="85" t="s">
        <v>1603</v>
      </c>
      <c r="AM661" s="79" t="s">
        <v>1634</v>
      </c>
      <c r="AN661" s="79" t="b">
        <v>0</v>
      </c>
      <c r="AO661" s="85" t="s">
        <v>1601</v>
      </c>
      <c r="AP661" s="79" t="s">
        <v>176</v>
      </c>
      <c r="AQ661" s="79">
        <v>0</v>
      </c>
      <c r="AR661" s="79">
        <v>0</v>
      </c>
      <c r="AS661" s="79"/>
      <c r="AT661" s="79"/>
      <c r="AU661" s="79"/>
      <c r="AV661" s="79"/>
      <c r="AW661" s="79"/>
      <c r="AX661" s="79"/>
      <c r="AY661" s="79"/>
      <c r="AZ661" s="79"/>
      <c r="BA661">
        <v>1</v>
      </c>
      <c r="BB661" s="78" t="str">
        <f>REPLACE(INDEX(GroupVertices[Group],MATCH(Edges[[#This Row],[Vertex 1]],GroupVertices[Vertex],0)),1,1,"")</f>
        <v>6</v>
      </c>
      <c r="BC661" s="78" t="str">
        <f>REPLACE(INDEX(GroupVertices[Group],MATCH(Edges[[#This Row],[Vertex 2]],GroupVertices[Vertex],0)),1,1,"")</f>
        <v>6</v>
      </c>
      <c r="BD661" s="48">
        <v>0</v>
      </c>
      <c r="BE661" s="49">
        <v>0</v>
      </c>
      <c r="BF661" s="48">
        <v>0</v>
      </c>
      <c r="BG661" s="49">
        <v>0</v>
      </c>
      <c r="BH661" s="48">
        <v>0</v>
      </c>
      <c r="BI661" s="49">
        <v>0</v>
      </c>
      <c r="BJ661" s="48">
        <v>3</v>
      </c>
      <c r="BK661" s="49">
        <v>100</v>
      </c>
      <c r="BL661" s="48">
        <v>3</v>
      </c>
    </row>
    <row r="662" spans="1:64" ht="15">
      <c r="A662" s="64" t="s">
        <v>446</v>
      </c>
      <c r="B662" s="64" t="s">
        <v>449</v>
      </c>
      <c r="C662" s="65" t="s">
        <v>4411</v>
      </c>
      <c r="D662" s="66">
        <v>5.333333333333334</v>
      </c>
      <c r="E662" s="67" t="s">
        <v>136</v>
      </c>
      <c r="F662" s="68">
        <v>27.333333333333332</v>
      </c>
      <c r="G662" s="65"/>
      <c r="H662" s="69"/>
      <c r="I662" s="70"/>
      <c r="J662" s="70"/>
      <c r="K662" s="34" t="s">
        <v>65</v>
      </c>
      <c r="L662" s="77">
        <v>662</v>
      </c>
      <c r="M662" s="77"/>
      <c r="N662" s="72"/>
      <c r="O662" s="79" t="s">
        <v>504</v>
      </c>
      <c r="P662" s="81">
        <v>43777.97363425926</v>
      </c>
      <c r="Q662" s="79" t="s">
        <v>659</v>
      </c>
      <c r="R662" s="79"/>
      <c r="S662" s="79"/>
      <c r="T662" s="79"/>
      <c r="U662" s="79"/>
      <c r="V662" s="82" t="s">
        <v>964</v>
      </c>
      <c r="W662" s="81">
        <v>43777.97363425926</v>
      </c>
      <c r="X662" s="82" t="s">
        <v>1271</v>
      </c>
      <c r="Y662" s="79"/>
      <c r="Z662" s="79"/>
      <c r="AA662" s="85" t="s">
        <v>1578</v>
      </c>
      <c r="AB662" s="85" t="s">
        <v>1601</v>
      </c>
      <c r="AC662" s="79" t="b">
        <v>0</v>
      </c>
      <c r="AD662" s="79">
        <v>0</v>
      </c>
      <c r="AE662" s="85" t="s">
        <v>1602</v>
      </c>
      <c r="AF662" s="79" t="b">
        <v>0</v>
      </c>
      <c r="AG662" s="79" t="s">
        <v>1626</v>
      </c>
      <c r="AH662" s="79"/>
      <c r="AI662" s="85" t="s">
        <v>1603</v>
      </c>
      <c r="AJ662" s="79" t="b">
        <v>0</v>
      </c>
      <c r="AK662" s="79">
        <v>0</v>
      </c>
      <c r="AL662" s="85" t="s">
        <v>1603</v>
      </c>
      <c r="AM662" s="79" t="s">
        <v>1634</v>
      </c>
      <c r="AN662" s="79" t="b">
        <v>0</v>
      </c>
      <c r="AO662" s="85" t="s">
        <v>1601</v>
      </c>
      <c r="AP662" s="79" t="s">
        <v>176</v>
      </c>
      <c r="AQ662" s="79">
        <v>0</v>
      </c>
      <c r="AR662" s="79">
        <v>0</v>
      </c>
      <c r="AS662" s="79"/>
      <c r="AT662" s="79"/>
      <c r="AU662" s="79"/>
      <c r="AV662" s="79"/>
      <c r="AW662" s="79"/>
      <c r="AX662" s="79"/>
      <c r="AY662" s="79"/>
      <c r="AZ662" s="79"/>
      <c r="BA662">
        <v>2</v>
      </c>
      <c r="BB662" s="78" t="str">
        <f>REPLACE(INDEX(GroupVertices[Group],MATCH(Edges[[#This Row],[Vertex 1]],GroupVertices[Vertex],0)),1,1,"")</f>
        <v>6</v>
      </c>
      <c r="BC662" s="78" t="str">
        <f>REPLACE(INDEX(GroupVertices[Group],MATCH(Edges[[#This Row],[Vertex 2]],GroupVertices[Vertex],0)),1,1,"")</f>
        <v>4</v>
      </c>
      <c r="BD662" s="48"/>
      <c r="BE662" s="49"/>
      <c r="BF662" s="48"/>
      <c r="BG662" s="49"/>
      <c r="BH662" s="48"/>
      <c r="BI662" s="49"/>
      <c r="BJ662" s="48"/>
      <c r="BK662" s="49"/>
      <c r="BL662" s="48"/>
    </row>
    <row r="663" spans="1:64" ht="15">
      <c r="A663" s="64" t="s">
        <v>447</v>
      </c>
      <c r="B663" s="64" t="s">
        <v>501</v>
      </c>
      <c r="C663" s="65" t="s">
        <v>4412</v>
      </c>
      <c r="D663" s="66">
        <v>3</v>
      </c>
      <c r="E663" s="67" t="s">
        <v>132</v>
      </c>
      <c r="F663" s="68">
        <v>35</v>
      </c>
      <c r="G663" s="65"/>
      <c r="H663" s="69"/>
      <c r="I663" s="70"/>
      <c r="J663" s="70"/>
      <c r="K663" s="34" t="s">
        <v>65</v>
      </c>
      <c r="L663" s="77">
        <v>663</v>
      </c>
      <c r="M663" s="77"/>
      <c r="N663" s="72"/>
      <c r="O663" s="79" t="s">
        <v>503</v>
      </c>
      <c r="P663" s="81">
        <v>43777.99857638889</v>
      </c>
      <c r="Q663" s="79" t="s">
        <v>660</v>
      </c>
      <c r="R663" s="79"/>
      <c r="S663" s="79"/>
      <c r="T663" s="79"/>
      <c r="U663" s="79"/>
      <c r="V663" s="82" t="s">
        <v>965</v>
      </c>
      <c r="W663" s="81">
        <v>43777.99857638889</v>
      </c>
      <c r="X663" s="82" t="s">
        <v>1272</v>
      </c>
      <c r="Y663" s="79"/>
      <c r="Z663" s="79"/>
      <c r="AA663" s="85" t="s">
        <v>1579</v>
      </c>
      <c r="AB663" s="85" t="s">
        <v>1601</v>
      </c>
      <c r="AC663" s="79" t="b">
        <v>0</v>
      </c>
      <c r="AD663" s="79">
        <v>0</v>
      </c>
      <c r="AE663" s="85" t="s">
        <v>1602</v>
      </c>
      <c r="AF663" s="79" t="b">
        <v>0</v>
      </c>
      <c r="AG663" s="79" t="s">
        <v>1625</v>
      </c>
      <c r="AH663" s="79"/>
      <c r="AI663" s="85" t="s">
        <v>1603</v>
      </c>
      <c r="AJ663" s="79" t="b">
        <v>0</v>
      </c>
      <c r="AK663" s="79">
        <v>0</v>
      </c>
      <c r="AL663" s="85" t="s">
        <v>1603</v>
      </c>
      <c r="AM663" s="79" t="s">
        <v>1635</v>
      </c>
      <c r="AN663" s="79" t="b">
        <v>0</v>
      </c>
      <c r="AO663" s="85" t="s">
        <v>1601</v>
      </c>
      <c r="AP663" s="79" t="s">
        <v>176</v>
      </c>
      <c r="AQ663" s="79">
        <v>0</v>
      </c>
      <c r="AR663" s="79">
        <v>0</v>
      </c>
      <c r="AS663" s="79"/>
      <c r="AT663" s="79"/>
      <c r="AU663" s="79"/>
      <c r="AV663" s="79"/>
      <c r="AW663" s="79"/>
      <c r="AX663" s="79"/>
      <c r="AY663" s="79"/>
      <c r="AZ663" s="79"/>
      <c r="BA663">
        <v>1</v>
      </c>
      <c r="BB663" s="78" t="str">
        <f>REPLACE(INDEX(GroupVertices[Group],MATCH(Edges[[#This Row],[Vertex 1]],GroupVertices[Vertex],0)),1,1,"")</f>
        <v>6</v>
      </c>
      <c r="BC663" s="78" t="str">
        <f>REPLACE(INDEX(GroupVertices[Group],MATCH(Edges[[#This Row],[Vertex 2]],GroupVertices[Vertex],0)),1,1,"")</f>
        <v>6</v>
      </c>
      <c r="BD663" s="48"/>
      <c r="BE663" s="49"/>
      <c r="BF663" s="48"/>
      <c r="BG663" s="49"/>
      <c r="BH663" s="48"/>
      <c r="BI663" s="49"/>
      <c r="BJ663" s="48"/>
      <c r="BK663" s="49"/>
      <c r="BL663" s="48"/>
    </row>
    <row r="664" spans="1:64" ht="15">
      <c r="A664" s="64" t="s">
        <v>447</v>
      </c>
      <c r="B664" s="64" t="s">
        <v>502</v>
      </c>
      <c r="C664" s="65" t="s">
        <v>4412</v>
      </c>
      <c r="D664" s="66">
        <v>3</v>
      </c>
      <c r="E664" s="67" t="s">
        <v>132</v>
      </c>
      <c r="F664" s="68">
        <v>35</v>
      </c>
      <c r="G664" s="65"/>
      <c r="H664" s="69"/>
      <c r="I664" s="70"/>
      <c r="J664" s="70"/>
      <c r="K664" s="34" t="s">
        <v>65</v>
      </c>
      <c r="L664" s="77">
        <v>664</v>
      </c>
      <c r="M664" s="77"/>
      <c r="N664" s="72"/>
      <c r="O664" s="79" t="s">
        <v>503</v>
      </c>
      <c r="P664" s="81">
        <v>43777.99857638889</v>
      </c>
      <c r="Q664" s="79" t="s">
        <v>660</v>
      </c>
      <c r="R664" s="79"/>
      <c r="S664" s="79"/>
      <c r="T664" s="79"/>
      <c r="U664" s="79"/>
      <c r="V664" s="82" t="s">
        <v>965</v>
      </c>
      <c r="W664" s="81">
        <v>43777.99857638889</v>
      </c>
      <c r="X664" s="82" t="s">
        <v>1272</v>
      </c>
      <c r="Y664" s="79"/>
      <c r="Z664" s="79"/>
      <c r="AA664" s="85" t="s">
        <v>1579</v>
      </c>
      <c r="AB664" s="85" t="s">
        <v>1601</v>
      </c>
      <c r="AC664" s="79" t="b">
        <v>0</v>
      </c>
      <c r="AD664" s="79">
        <v>0</v>
      </c>
      <c r="AE664" s="85" t="s">
        <v>1602</v>
      </c>
      <c r="AF664" s="79" t="b">
        <v>0</v>
      </c>
      <c r="AG664" s="79" t="s">
        <v>1625</v>
      </c>
      <c r="AH664" s="79"/>
      <c r="AI664" s="85" t="s">
        <v>1603</v>
      </c>
      <c r="AJ664" s="79" t="b">
        <v>0</v>
      </c>
      <c r="AK664" s="79">
        <v>0</v>
      </c>
      <c r="AL664" s="85" t="s">
        <v>1603</v>
      </c>
      <c r="AM664" s="79" t="s">
        <v>1635</v>
      </c>
      <c r="AN664" s="79" t="b">
        <v>0</v>
      </c>
      <c r="AO664" s="85" t="s">
        <v>1601</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6</v>
      </c>
      <c r="BC664" s="78" t="str">
        <f>REPLACE(INDEX(GroupVertices[Group],MATCH(Edges[[#This Row],[Vertex 2]],GroupVertices[Vertex],0)),1,1,"")</f>
        <v>6</v>
      </c>
      <c r="BD664" s="48"/>
      <c r="BE664" s="49"/>
      <c r="BF664" s="48"/>
      <c r="BG664" s="49"/>
      <c r="BH664" s="48"/>
      <c r="BI664" s="49"/>
      <c r="BJ664" s="48"/>
      <c r="BK664" s="49"/>
      <c r="BL664" s="48"/>
    </row>
    <row r="665" spans="1:64" ht="15">
      <c r="A665" s="64" t="s">
        <v>447</v>
      </c>
      <c r="B665" s="64" t="s">
        <v>449</v>
      </c>
      <c r="C665" s="65" t="s">
        <v>4412</v>
      </c>
      <c r="D665" s="66">
        <v>3</v>
      </c>
      <c r="E665" s="67" t="s">
        <v>132</v>
      </c>
      <c r="F665" s="68">
        <v>35</v>
      </c>
      <c r="G665" s="65"/>
      <c r="H665" s="69"/>
      <c r="I665" s="70"/>
      <c r="J665" s="70"/>
      <c r="K665" s="34" t="s">
        <v>65</v>
      </c>
      <c r="L665" s="77">
        <v>665</v>
      </c>
      <c r="M665" s="77"/>
      <c r="N665" s="72"/>
      <c r="O665" s="79" t="s">
        <v>504</v>
      </c>
      <c r="P665" s="81">
        <v>43777.99857638889</v>
      </c>
      <c r="Q665" s="79" t="s">
        <v>660</v>
      </c>
      <c r="R665" s="79"/>
      <c r="S665" s="79"/>
      <c r="T665" s="79"/>
      <c r="U665" s="79"/>
      <c r="V665" s="82" t="s">
        <v>965</v>
      </c>
      <c r="W665" s="81">
        <v>43777.99857638889</v>
      </c>
      <c r="X665" s="82" t="s">
        <v>1272</v>
      </c>
      <c r="Y665" s="79"/>
      <c r="Z665" s="79"/>
      <c r="AA665" s="85" t="s">
        <v>1579</v>
      </c>
      <c r="AB665" s="85" t="s">
        <v>1601</v>
      </c>
      <c r="AC665" s="79" t="b">
        <v>0</v>
      </c>
      <c r="AD665" s="79">
        <v>0</v>
      </c>
      <c r="AE665" s="85" t="s">
        <v>1602</v>
      </c>
      <c r="AF665" s="79" t="b">
        <v>0</v>
      </c>
      <c r="AG665" s="79" t="s">
        <v>1625</v>
      </c>
      <c r="AH665" s="79"/>
      <c r="AI665" s="85" t="s">
        <v>1603</v>
      </c>
      <c r="AJ665" s="79" t="b">
        <v>0</v>
      </c>
      <c r="AK665" s="79">
        <v>0</v>
      </c>
      <c r="AL665" s="85" t="s">
        <v>1603</v>
      </c>
      <c r="AM665" s="79" t="s">
        <v>1635</v>
      </c>
      <c r="AN665" s="79" t="b">
        <v>0</v>
      </c>
      <c r="AO665" s="85" t="s">
        <v>1601</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6</v>
      </c>
      <c r="BC665" s="78" t="str">
        <f>REPLACE(INDEX(GroupVertices[Group],MATCH(Edges[[#This Row],[Vertex 2]],GroupVertices[Vertex],0)),1,1,"")</f>
        <v>4</v>
      </c>
      <c r="BD665" s="48">
        <v>1</v>
      </c>
      <c r="BE665" s="49">
        <v>14.285714285714286</v>
      </c>
      <c r="BF665" s="48">
        <v>0</v>
      </c>
      <c r="BG665" s="49">
        <v>0</v>
      </c>
      <c r="BH665" s="48">
        <v>0</v>
      </c>
      <c r="BI665" s="49">
        <v>0</v>
      </c>
      <c r="BJ665" s="48">
        <v>6</v>
      </c>
      <c r="BK665" s="49">
        <v>85.71428571428571</v>
      </c>
      <c r="BL665" s="48">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5"/>
    <dataValidation allowBlank="1" showErrorMessage="1" sqref="N2:N6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5"/>
    <dataValidation allowBlank="1" showInputMessage="1" promptTitle="Edge Color" prompt="To select an optional edge color, right-click and select Select Color on the right-click menu." sqref="C3:C665"/>
    <dataValidation allowBlank="1" showInputMessage="1" promptTitle="Edge Width" prompt="Enter an optional edge width between 1 and 10." errorTitle="Invalid Edge Width" error="The optional edge width must be a whole number between 1 and 10." sqref="D3:D665"/>
    <dataValidation allowBlank="1" showInputMessage="1" promptTitle="Edge Opacity" prompt="Enter an optional edge opacity between 0 (transparent) and 100 (opaque)." errorTitle="Invalid Edge Opacity" error="The optional edge opacity must be a whole number between 0 and 10." sqref="F3:F6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5">
      <formula1>ValidEdgeVisibilities</formula1>
    </dataValidation>
    <dataValidation allowBlank="1" showInputMessage="1" showErrorMessage="1" promptTitle="Vertex 1 Name" prompt="Enter the name of the edge's first vertex." sqref="A3:A665"/>
    <dataValidation allowBlank="1" showInputMessage="1" showErrorMessage="1" promptTitle="Vertex 2 Name" prompt="Enter the name of the edge's second vertex." sqref="B3:B665"/>
    <dataValidation allowBlank="1" showInputMessage="1" showErrorMessage="1" promptTitle="Edge Label" prompt="Enter an optional edge label." errorTitle="Invalid Edge Visibility" error="You have entered an unrecognized edge visibility.  Try selecting from the drop-down list instead." sqref="H3:H6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5"/>
  </dataValidations>
  <hyperlinks>
    <hyperlink ref="Q58" r:id="rId1" display="https://t.co/H9RJO5sx24https:/t.co/H9RJO5sx24에슼에슼"/>
    <hyperlink ref="Q59" r:id="rId2" display="https://t.co/H9RJO5sx24https:/t.co/H9RJO5sx24https:/t.co/H9RJO5sx24애슼애슼"/>
    <hyperlink ref="R7" r:id="rId3" display="https://twitter.com/gmiwhpodcast/status/1169306687892672512"/>
    <hyperlink ref="R8" r:id="rId4" display="https://twitter.com/gmiwhpodcast/status/1169306687892672512"/>
    <hyperlink ref="R16" r:id="rId5" display="https://podcasts.apple.com/us/podcast/great-moments-in-weed-history/id1350064353?i=1000448671319"/>
    <hyperlink ref="R17" r:id="rId6" display="https://podcasts.apple.com/us/podcast/great-moments-in-weed-history/id1350064353?i=1000448671319"/>
    <hyperlink ref="R18" r:id="rId7" display="https://podcasts.apple.com/us/podcast/great-moments-in-weed-history/id1350064353?i=1000448671319"/>
    <hyperlink ref="R19" r:id="rId8" display="https://podcasts.apple.com/us/podcast/great-moments-in-weed-history/id1350064353?i=1000448671319"/>
    <hyperlink ref="R20" r:id="rId9" display="https://podcasts.apple.com/us/podcast/great-moments-in-weed-history/id1350064353?i=1000448671319"/>
    <hyperlink ref="R21" r:id="rId10" display="http://www.benzinga.com/z/14385043"/>
    <hyperlink ref="R23" r:id="rId11" display="http://www.benzinga.com/z/14385043"/>
    <hyperlink ref="R24" r:id="rId12" display="http://www.benzinga.com/z/14385043"/>
    <hyperlink ref="R25" r:id="rId13" display="http://www.benzinga.com/z/14385043"/>
    <hyperlink ref="R37" r:id="rId14" display="https://www.saada.org/tides/article/brown-skin-rebel"/>
    <hyperlink ref="R38" r:id="rId15" display="https://www.saada.org/tides/article/brown-skin-rebel"/>
    <hyperlink ref="R61" r:id="rId16" display="https://www.instagram.com/p/B2mbYUKHF8V/?igshid=1533vuj4fbc7p"/>
    <hyperlink ref="R62" r:id="rId17" display="https://www.instagram.com/p/B2mbYUKHF8V/?igshid=1533vuj4fbc7p"/>
    <hyperlink ref="R64" r:id="rId18" display="https://www.instagram.com/p/B2ny9GEA8-3/?igshid=11ciywv5umcv9"/>
    <hyperlink ref="R65" r:id="rId19" display="https://twitter.com/i/web/status/1174925730058096641"/>
    <hyperlink ref="R66" r:id="rId20" display="https://www.instagram.com/p/B2ny9GEA8-3/?igshid=11ciywv5umcv9"/>
    <hyperlink ref="R67" r:id="rId21" display="https://twitter.com/i/web/status/1174925730058096641"/>
    <hyperlink ref="R69" r:id="rId22" display="https://www.instagram.com/p/B2qZSU5F6-q/"/>
    <hyperlink ref="R176" r:id="rId23" display="https://twitter.com/i/web/status/1176632828286685184"/>
    <hyperlink ref="R177" r:id="rId24" display="https://twitter.com/i/web/status/1176632828286685184"/>
    <hyperlink ref="R206" r:id="rId25" display="https://twitter.com/i/web/status/1177168416303718401"/>
    <hyperlink ref="R207" r:id="rId26" display="https://twitter.com/i/web/status/1177168416303718401"/>
    <hyperlink ref="R208" r:id="rId27" display="https://twitter.com/i/web/status/1177168416303718401"/>
    <hyperlink ref="R240" r:id="rId28" display="https://podcasts.apple.com/us/podcast/chronic-relief-with-rachel-wolfson/id1460419552?i=1000451402738"/>
    <hyperlink ref="R241" r:id="rId29" display="https://podcasts.apple.com/us/podcast/chronic-relief-with-rachel-wolfson/id1460419552?i=1000451402738"/>
    <hyperlink ref="R256" r:id="rId30" display="https://www.facebook.com/events/477926879727992/"/>
    <hyperlink ref="R258" r:id="rId31" display="https://www.facebook.com/events/477926879727992/"/>
    <hyperlink ref="R259" r:id="rId32" display="https://www.facebook.com/events/477926879727992/"/>
    <hyperlink ref="R260" r:id="rId33" display="https://www.facebook.com/events/477926879727992/"/>
    <hyperlink ref="R262" r:id="rId34" display="https://twitter.com/i/web/status/1171919528185532417"/>
    <hyperlink ref="R263" r:id="rId35" display="https://twitter.com/nowthisnews/status/1169751814826352640"/>
    <hyperlink ref="R264" r:id="rId36" display="https://megaphone.link/SPM2258453106"/>
    <hyperlink ref="R265" r:id="rId37" display="https://twitter.com/i/web/status/1173836654479474688"/>
    <hyperlink ref="R266" r:id="rId38" display="https://twitter.com/i/web/status/1171919528185532417"/>
    <hyperlink ref="R267" r:id="rId39" display="https://twitter.com/i/web/status/1171919528185532417"/>
    <hyperlink ref="R268" r:id="rId40" display="https://twitter.com/i/web/status/1171919528185532417"/>
    <hyperlink ref="R269" r:id="rId41" display="https://twitter.com/i/web/status/1171919528185532417"/>
    <hyperlink ref="R276" r:id="rId42" display="https://twitter.com/i/web/status/1173836654479474688"/>
    <hyperlink ref="R277" r:id="rId43" display="https://twitter.com/i/web/status/1176706945916518401"/>
    <hyperlink ref="R278" r:id="rId44" display="https://twitter.com/i/web/status/1176707689046523904"/>
    <hyperlink ref="R279" r:id="rId45" display="https://megaphone.link/SPM5479328420"/>
    <hyperlink ref="R302" r:id="rId46" display="https://headgum.com/high-and-mighty/228-cannabis-history-with-david-bienenstock-and-abdullah-saeed"/>
    <hyperlink ref="R303" r:id="rId47" display="https://headgum.com/high-and-mighty/228-cannabis-history-with-david-bienenstock-and-abdullah-saeed"/>
    <hyperlink ref="R304" r:id="rId48" display="https://headgum.com/high-and-mighty/228-cannabis-history-with-david-bienenstock-and-abdullah-saeed"/>
    <hyperlink ref="R305" r:id="rId49" display="https://headgum.com/high-and-mighty/228-cannabis-history-with-david-bienenstock-and-abdullah-saeed"/>
    <hyperlink ref="R306" r:id="rId50" display="https://headgum.com/high-and-mighty/228-cannabis-history-with-david-bienenstock-and-abdullah-saeed"/>
    <hyperlink ref="R307" r:id="rId51" display="https://headgum.com/high-and-mighty/228-cannabis-history-with-david-bienenstock-and-abdullah-saeed"/>
    <hyperlink ref="R308" r:id="rId52" display="https://headgum.com/high-and-mighty/228-cannabis-history-with-david-bienenstock-and-abdullah-saeed"/>
    <hyperlink ref="R309" r:id="rId53" display="https://headgum.com/high-and-mighty/228-cannabis-history-with-david-bienenstock-and-abdullah-saeed"/>
    <hyperlink ref="R310" r:id="rId54" display="https://headgum.com/high-and-mighty/228-cannabis-history-with-david-bienenstock-and-abdullah-saeed"/>
    <hyperlink ref="R317" r:id="rId55" display="https://headgum.com/high-and-mighty/228-cannabis-history-with-david-bienenstock-and-abdullah-saeed"/>
    <hyperlink ref="R318" r:id="rId56" display="https://headgum.com/high-and-mighty/228-cannabis-history-with-david-bienenstock-and-abdullah-saeed"/>
    <hyperlink ref="R319" r:id="rId57" display="https://headgum.com/high-and-mighty/228-cannabis-history-with-david-bienenstock-and-abdullah-saeed"/>
    <hyperlink ref="R326" r:id="rId58" display="https://twitter.com/gmiwhpodcast/status/1182657332091727874"/>
    <hyperlink ref="R327" r:id="rId59" display="https://twitter.com/gmiwhpodcast/status/1182657332091727874"/>
    <hyperlink ref="R338" r:id="rId60" display="https://cms.megaphone.fm/channel/SPM3190486670?selected=SPM4708096140"/>
    <hyperlink ref="R350" r:id="rId61" display="https://megaphone.link/SPM5479328420"/>
    <hyperlink ref="R352" r:id="rId62" display="https://megaphone.link/SPM5479328420"/>
    <hyperlink ref="R421" r:id="rId63" display="https://podcasts.apple.com/us/podcast/great-moments-in-weed-history/id1350064353?i=1000448671319"/>
    <hyperlink ref="R422" r:id="rId64" display="https://podcasts.apple.com/us/podcast/great-moments-in-weed-history/id1350064353?i=1000448671319"/>
    <hyperlink ref="R423" r:id="rId65" display="https://podcasts.apple.com/us/podcast/barack-obamas-weed-years/id1350064353?i=1000448671319"/>
    <hyperlink ref="R424" r:id="rId66" display="https://megaphone.link/SPM8388699515"/>
    <hyperlink ref="R425" r:id="rId67" display="https://podcasts.apple.com/us/podcast/great-moments-in-weed-history/id1350064353?i=1000448671319"/>
    <hyperlink ref="R428" r:id="rId68" display="https://twitter.com/nowthisnews/status/1169751814826352640"/>
    <hyperlink ref="R429" r:id="rId69" display="https://megaphone.link/SPM2258453106"/>
    <hyperlink ref="R430" r:id="rId70" display="https://twitter.com/i/web/status/1173836654479474688"/>
    <hyperlink ref="R431" r:id="rId71" display="https://megaphone.link/SPM2258453106"/>
    <hyperlink ref="R432" r:id="rId72" display="https://podcasts.apple.com/us/podcast/great-moments-in-weed-history/id1350064353?i=1000448671319"/>
    <hyperlink ref="R434" r:id="rId73" display="https://podcasts.apple.com/us/podcast/barack-obamas-weed-years/id1350064353?i=1000448671319"/>
    <hyperlink ref="R435" r:id="rId74" display="https://twitter.com/i/web/status/1173996295859703808"/>
    <hyperlink ref="R440" r:id="rId75" display="https://twitter.com/weare_campfire/status/1173996295859703808"/>
    <hyperlink ref="R441" r:id="rId76" display="https://twitter.com/weare_campfire/status/1173996295859703808"/>
    <hyperlink ref="R442" r:id="rId77" display="https://twitter.com/i/web/status/1174463110633132034"/>
    <hyperlink ref="R443" r:id="rId78" display="https://twitter.com/i/web/status/1174463110633132034"/>
    <hyperlink ref="R444" r:id="rId79" display="https://twitter.com/i/web/status/1174463110633132034"/>
    <hyperlink ref="R446" r:id="rId80" display="https://twitter.com/i/web/status/1173996295859703808"/>
    <hyperlink ref="R447" r:id="rId81" display="https://twitter.com/i/web/status/1173996295859703808"/>
    <hyperlink ref="R448" r:id="rId82" display="https://twitter.com/i/web/status/1173996295859703808"/>
    <hyperlink ref="R450" r:id="rId83" display="https://twitter.com/weare_campfire/status/1173996295859703808"/>
    <hyperlink ref="R452" r:id="rId84" display="https://twitter.com/weare_campfire/status/1173996295859703808"/>
    <hyperlink ref="R453" r:id="rId85" display="https://megaphone.link/SPM7022728780"/>
    <hyperlink ref="R454" r:id="rId86" display="https://megaphone.link/SPM7022728780"/>
    <hyperlink ref="R457" r:id="rId87" display="https://podcasts.apple.com/us/podcast/ep-244-david-bienenstock-abdullah-saeed-getting-doug/id716402907?i=1000451049589"/>
    <hyperlink ref="R458" r:id="rId88" display="https://podcasts.apple.com/us/podcast/ep-244-david-bienenstock-abdullah-saeed-getting-doug/id716402907?i=1000451049589"/>
    <hyperlink ref="R459" r:id="rId89" display="https://headgum.com/high-and-mighty/228-cannabis-history-with-david-bienenstock-and-abdullah-saeed"/>
    <hyperlink ref="R460" r:id="rId90" display="https://headgum.com/high-and-mighty/228-cannabis-history-with-david-bienenstock-and-abdullah-saeed"/>
    <hyperlink ref="R466" r:id="rId91" display="https://headgum.com/high-and-mighty/228-cannabis-history-with-david-bienenstock-and-abdullah-saeed"/>
    <hyperlink ref="R472" r:id="rId92" display="https://twitter.com/i/web/status/1189543749514399744"/>
    <hyperlink ref="R478" r:id="rId93" display="https://twitter.com/i/web/status/1189543749514399744"/>
    <hyperlink ref="R482" r:id="rId94" display="https://twitter.com/i/web/status/1189543749514399744"/>
    <hyperlink ref="R484" r:id="rId95" display="https://twitter.com/i/web/status/1187555933838168064"/>
    <hyperlink ref="R485" r:id="rId96" display="https://twitter.com/i/web/status/1187570859789049856"/>
    <hyperlink ref="R486" r:id="rId97" display="https://twitter.com/i/web/status/1187571757592432640"/>
    <hyperlink ref="R487" r:id="rId98" display="https://twitter.com/i/web/status/1187555933838168064"/>
    <hyperlink ref="R488" r:id="rId99" display="https://twitter.com/i/web/status/1187570859789049856"/>
    <hyperlink ref="R489" r:id="rId100" display="https://twitter.com/i/web/status/1187571757592432640"/>
    <hyperlink ref="R490" r:id="rId101" display="https://twitter.com/i/web/status/1187538348711137283"/>
    <hyperlink ref="R491" r:id="rId102" display="https://twitter.com/i/web/status/1187555933838168064"/>
    <hyperlink ref="R492" r:id="rId103" display="https://twitter.com/i/web/status/1187570859789049856"/>
    <hyperlink ref="R493" r:id="rId104" display="https://twitter.com/i/web/status/1187571757592432640"/>
    <hyperlink ref="R494" r:id="rId105" display="https://twitter.com/i/web/status/1187538348711137283"/>
    <hyperlink ref="R495" r:id="rId106" display="https://twitter.com/i/web/status/1187555933838168064"/>
    <hyperlink ref="R496" r:id="rId107" display="https://twitter.com/i/web/status/1187570859789049856"/>
    <hyperlink ref="R497" r:id="rId108" display="https://twitter.com/i/web/status/1187571757592432640"/>
    <hyperlink ref="R498" r:id="rId109" display="https://twitter.com/i/web/status/1187538348711137283"/>
    <hyperlink ref="R499" r:id="rId110" display="https://twitter.com/i/web/status/1187555933838168064"/>
    <hyperlink ref="R500" r:id="rId111" display="https://twitter.com/i/web/status/1187570859789049856"/>
    <hyperlink ref="R501" r:id="rId112" display="https://twitter.com/i/web/status/1187571757592432640"/>
    <hyperlink ref="R502" r:id="rId113" display="https://twitter.com/i/web/status/1187538348711137283"/>
    <hyperlink ref="R503" r:id="rId114" display="https://twitter.com/i/web/status/1187555933838168064"/>
    <hyperlink ref="R504" r:id="rId115" display="https://twitter.com/i/web/status/1187570859789049856"/>
    <hyperlink ref="R505" r:id="rId116" display="https://twitter.com/i/web/status/1187571757592432640"/>
    <hyperlink ref="R506" r:id="rId117" display="https://megaphone.link/SPM8388699515"/>
    <hyperlink ref="R510" r:id="rId118" display="https://megaphone.link/SPM2258453106"/>
    <hyperlink ref="R511" r:id="rId119" display="https://megaphone.link/SPM2258453106"/>
    <hyperlink ref="R512" r:id="rId120" display="https://megaphone.link/SPM2258453106"/>
    <hyperlink ref="R513" r:id="rId121" display="https://podcasts.apple.com/us/podcast/great-moments-in-weed-history/id1350064353?i=1000448671319"/>
    <hyperlink ref="R514" r:id="rId122" display="https://podcasts.apple.com/us/podcast/great-moments-in-weed-history/id1350064353?i=1000448671319"/>
    <hyperlink ref="R515" r:id="rId123" display="https://podcasts.apple.com/us/podcast/great-moments-in-weed-history/id1350064353?i=1000448671319"/>
    <hyperlink ref="R517" r:id="rId124" display="https://podcasts.apple.com/us/podcast/barack-obamas-weed-years/id1350064353?i=1000448671319"/>
    <hyperlink ref="R518" r:id="rId125" display="https://podcasts.apple.com/us/podcast/barack-obamas-weed-years/id1350064353?i=1000448671319"/>
    <hyperlink ref="R519" r:id="rId126" display="https://podcasts.apple.com/us/podcast/barack-obamas-weed-years/id1350064353?i=1000448671319"/>
    <hyperlink ref="R522" r:id="rId127" display="https://twitter.com/weare_campfire/status/1173996295859703808"/>
    <hyperlink ref="R523" r:id="rId128" display="https://megaphone.link/SPM7022728780"/>
    <hyperlink ref="R524" r:id="rId129" display="https://megaphone.link/SPM7022728780"/>
    <hyperlink ref="R525" r:id="rId130" display="https://megaphone.link/SPM7022728780"/>
    <hyperlink ref="R526" r:id="rId131" display="https://podcasts.apple.com/us/podcast/ep-244-david-bienenstock-abdullah-saeed-getting-doug/id716402907?i=1000451049589"/>
    <hyperlink ref="R527" r:id="rId132" display="https://podcasts.apple.com/us/podcast/ep-244-david-bienenstock-abdullah-saeed-getting-doug/id716402907?i=1000451049589"/>
    <hyperlink ref="R528" r:id="rId133" display="https://podcasts.apple.com/us/podcast/ep-244-david-bienenstock-abdullah-saeed-getting-doug/id716402907?i=1000451049589"/>
    <hyperlink ref="R529" r:id="rId134" display="https://megaphone.link/SPM7022728780"/>
    <hyperlink ref="R530" r:id="rId135" display="https://megaphone.link/SPM7022728780"/>
    <hyperlink ref="R531" r:id="rId136" display="https://megaphone.link/SPM7022728780"/>
    <hyperlink ref="R532" r:id="rId137" display="https://headgum.com/high-and-mighty/228-cannabis-history-with-david-bienenstock-and-abdullah-saeed"/>
    <hyperlink ref="R533" r:id="rId138" display="https://headgum.com/high-and-mighty/228-cannabis-history-with-david-bienenstock-and-abdullah-saeed"/>
    <hyperlink ref="R534" r:id="rId139" display="https://twitter.com/i/web/status/1189543749514399744"/>
    <hyperlink ref="R537" r:id="rId140" display="https://megaphone.link/SPM8388699515"/>
    <hyperlink ref="R540" r:id="rId141" display="https://podcasts.apple.com/us/podcast/great-moments-in-weed-history/id1350064353?i=1000448671319"/>
    <hyperlink ref="R542" r:id="rId142" display="https://megaphone.link/SPM7022728780"/>
    <hyperlink ref="R543" r:id="rId143" display="https://podcasts.apple.com/us/podcast/ep-244-david-bienenstock-abdullah-saeed-getting-doug/id716402907?i=1000451049589"/>
    <hyperlink ref="R544" r:id="rId144" display="https://megaphone.link/SPM7022728780"/>
    <hyperlink ref="R547" r:id="rId145" display="https://twitter.com/gmiwhpodcast/status/1169306687892672512"/>
    <hyperlink ref="R550" r:id="rId146" display="https://twitter.com/nowthisnews/status/1169751814826352640"/>
    <hyperlink ref="R551" r:id="rId147" display="https://megaphone.link/SPM2258453106"/>
    <hyperlink ref="R552" r:id="rId148" display="https://megaphone.link/SPM2258453106"/>
    <hyperlink ref="R555" r:id="rId149" display="https://twitter.com/i/web/status/1173836654479474688"/>
    <hyperlink ref="R556" r:id="rId150" display="https://twitter.com/i/web/status/1173836654479474688"/>
    <hyperlink ref="R558" r:id="rId151" display="https://twitter.com/i/web/status/1176706945916518401"/>
    <hyperlink ref="R559" r:id="rId152" display="https://twitter.com/i/web/status/1176707689046523904"/>
    <hyperlink ref="R560" r:id="rId153" display="https://twitter.com/i/web/status/1176708631913480193"/>
    <hyperlink ref="R562" r:id="rId154" display="https://megaphone.link/SPM5479328420"/>
    <hyperlink ref="R563" r:id="rId155" display="https://twitter.com/i/web/status/1187538348711137283"/>
    <hyperlink ref="R564" r:id="rId156" display="https://twitter.com/i/web/status/1187555933838168064"/>
    <hyperlink ref="R565" r:id="rId157" display="https://twitter.com/i/web/status/1187570859789049856"/>
    <hyperlink ref="R566" r:id="rId158" display="https://twitter.com/i/web/status/1187571757592432640"/>
    <hyperlink ref="R568" r:id="rId159" display="https://twitter.com/gmiwhpodcast/status/1189893041366196226"/>
    <hyperlink ref="R569" r:id="rId160" display="https://megaphone.link/SPM8388699515"/>
    <hyperlink ref="R572" r:id="rId161" display="https://podcasts.apple.com/us/podcast/great-moments-in-weed-history/id1350064353?i=1000448671319"/>
    <hyperlink ref="R574" r:id="rId162" display="https://megaphone.link/SPM7022728780"/>
    <hyperlink ref="R575" r:id="rId163" display="https://podcasts.apple.com/us/podcast/ep-244-david-bienenstock-abdullah-saeed-getting-doug/id716402907?i=1000451049589"/>
    <hyperlink ref="R577" r:id="rId164" display="https://megaphone.link/SPM7022728780"/>
    <hyperlink ref="R578" r:id="rId165" display="https://twitter.com/i/web/status/1187555933838168064"/>
    <hyperlink ref="R579" r:id="rId166" display="https://twitter.com/i/web/status/1187570859789049856"/>
    <hyperlink ref="R580" r:id="rId167" display="https://twitter.com/i/web/status/1187571757592432640"/>
    <hyperlink ref="R582" r:id="rId168" display="https://twitter.com/gmiwhpodcast/status/1189893041366196226"/>
    <hyperlink ref="R583" r:id="rId169" display="https://twitter.com/i/web/status/1187538348711137283"/>
    <hyperlink ref="R584" r:id="rId170" display="https://twitter.com/i/web/status/1187555933838168064"/>
    <hyperlink ref="R585" r:id="rId171" display="https://twitter.com/i/web/status/1187570859789049856"/>
    <hyperlink ref="R586" r:id="rId172" display="https://twitter.com/i/web/status/1187571757592432640"/>
    <hyperlink ref="R588" r:id="rId173" display="https://twitter.com/gmiwhpodcast/status/1189893041366196226"/>
    <hyperlink ref="R604" r:id="rId174" display="https://twitter.com/i/web/status/1190458793391341569"/>
    <hyperlink ref="R605" r:id="rId175" display="https://twitter.com/i/web/status/1190458793391341569"/>
    <hyperlink ref="R606" r:id="rId176" display="https://twitter.com/i/web/status/1190458793391341569"/>
    <hyperlink ref="U37" r:id="rId177" display="https://pbs.twimg.com/media/EDzN9xNX4AM7baw.jpg"/>
    <hyperlink ref="U38" r:id="rId178" display="https://pbs.twimg.com/media/EDzN9xNX4AM7baw.jpg"/>
    <hyperlink ref="U68" r:id="rId179" display="https://pbs.twimg.com/media/EE5F9vLUEAA_Ji4.jpg"/>
    <hyperlink ref="U69" r:id="rId180" display="https://pbs.twimg.com/media/EE-NABYXsAA2Vqe.jpg"/>
    <hyperlink ref="U240" r:id="rId181" display="https://pbs.twimg.com/media/EFe9NCEUUAEIxYl.jpg"/>
    <hyperlink ref="U241" r:id="rId182" display="https://pbs.twimg.com/media/EFe9NCEUUAEIxYl.jpg"/>
    <hyperlink ref="U279" r:id="rId183" display="https://pbs.twimg.com/media/EF_aavwU0AAGIzU.jpg"/>
    <hyperlink ref="U350" r:id="rId184" display="https://pbs.twimg.com/media/EF_aavwU0AAGIzU.jpg"/>
    <hyperlink ref="U352" r:id="rId185" display="https://pbs.twimg.com/media/EF_aavwU0AAGIzU.jpg"/>
    <hyperlink ref="U383" r:id="rId186" display="https://pbs.twimg.com/ext_tw_video_thumb/1187861836483514368/pu/img/6kzN-y7g_K6WW2LN.jpg"/>
    <hyperlink ref="U384" r:id="rId187" display="https://pbs.twimg.com/ext_tw_video_thumb/1187861836483514368/pu/img/6kzN-y7g_K6WW2LN.jpg"/>
    <hyperlink ref="U385" r:id="rId188" display="https://pbs.twimg.com/ext_tw_video_thumb/1187861836483514368/pu/img/6kzN-y7g_K6WW2LN.jpg"/>
    <hyperlink ref="U421" r:id="rId189" display="https://pbs.twimg.com/media/EDywTrwW4AEDQvr.png"/>
    <hyperlink ref="U422" r:id="rId190" display="https://pbs.twimg.com/media/EDz0rziXUAI5M4_.png"/>
    <hyperlink ref="U423" r:id="rId191" display="https://pbs.twimg.com/media/EEIGqWaUYAEs1Dw.jpg"/>
    <hyperlink ref="U424" r:id="rId192" display="https://pbs.twimg.com/media/EClT9VAXYAABt3y.jpg"/>
    <hyperlink ref="U425" r:id="rId193" display="https://pbs.twimg.com/media/EDywTrwW4AEDQvr.png"/>
    <hyperlink ref="U431" r:id="rId194" display="https://pbs.twimg.com/ext_tw_video_thumb/1169686088895684609/pu/img/tv0LsN6TkXjzikDH.jpg"/>
    <hyperlink ref="U432" r:id="rId195" display="https://pbs.twimg.com/media/EDz0rziXUAI5M4_.png"/>
    <hyperlink ref="U434" r:id="rId196" display="https://pbs.twimg.com/media/EEIGqWaUYAEs1Dw.jpg"/>
    <hyperlink ref="U453" r:id="rId197" display="https://pbs.twimg.com/media/EFFJ0KGWwAUmKqp.png"/>
    <hyperlink ref="U454" r:id="rId198" display="https://pbs.twimg.com/media/EFFJ0KGWwAUmKqp.png"/>
    <hyperlink ref="U457" r:id="rId199" display="https://pbs.twimg.com/media/EFV8i2jXoAA7dJ3.jpg"/>
    <hyperlink ref="U458" r:id="rId200" display="https://pbs.twimg.com/media/EFV7eroWsAAMWmf.jpg"/>
    <hyperlink ref="U506" r:id="rId201" display="https://pbs.twimg.com/media/EClT9VAXYAABt3y.jpg"/>
    <hyperlink ref="U510" r:id="rId202" display="https://pbs.twimg.com/ext_tw_video_thumb/1169686088895684609/pu/img/tv0LsN6TkXjzikDH.jpg"/>
    <hyperlink ref="U511" r:id="rId203" display="https://pbs.twimg.com/ext_tw_video_thumb/1169686088895684609/pu/img/tv0LsN6TkXjzikDH.jpg"/>
    <hyperlink ref="U512" r:id="rId204" display="https://pbs.twimg.com/ext_tw_video_thumb/1169686088895684609/pu/img/tv0LsN6TkXjzikDH.jpg"/>
    <hyperlink ref="U513" r:id="rId205" display="https://pbs.twimg.com/media/EDz0rziXUAI5M4_.png"/>
    <hyperlink ref="U514" r:id="rId206" display="https://pbs.twimg.com/media/EDz0rziXUAI5M4_.png"/>
    <hyperlink ref="U515" r:id="rId207" display="https://pbs.twimg.com/media/EDz0rziXUAI5M4_.png"/>
    <hyperlink ref="U517" r:id="rId208" display="https://pbs.twimg.com/media/EEIGqWaUYAEs1Dw.jpg"/>
    <hyperlink ref="U518" r:id="rId209" display="https://pbs.twimg.com/media/EEIGqWaUYAEs1Dw.jpg"/>
    <hyperlink ref="U519" r:id="rId210" display="https://pbs.twimg.com/media/EEIGqWaUYAEs1Dw.jpg"/>
    <hyperlink ref="U523" r:id="rId211" display="https://pbs.twimg.com/media/EFFJ0KGWwAUmKqp.png"/>
    <hyperlink ref="U524" r:id="rId212" display="https://pbs.twimg.com/media/EFFJ0KGWwAUmKqp.png"/>
    <hyperlink ref="U525" r:id="rId213" display="https://pbs.twimg.com/media/EFFJ0KGWwAUmKqp.png"/>
    <hyperlink ref="U526" r:id="rId214" display="https://pbs.twimg.com/media/EFV7eroWsAAMWmf.jpg"/>
    <hyperlink ref="U527" r:id="rId215" display="https://pbs.twimg.com/media/EFV7eroWsAAMWmf.jpg"/>
    <hyperlink ref="U528" r:id="rId216" display="https://pbs.twimg.com/media/EFV7eroWsAAMWmf.jpg"/>
    <hyperlink ref="U529" r:id="rId217" display="https://pbs.twimg.com/ext_tw_video_thumb/1179764460589850624/pu/img/OE9W9ULJEklDWcaZ.jpg"/>
    <hyperlink ref="U530" r:id="rId218" display="https://pbs.twimg.com/ext_tw_video_thumb/1179764460589850624/pu/img/OE9W9ULJEklDWcaZ.jpg"/>
    <hyperlink ref="U531" r:id="rId219" display="https://pbs.twimg.com/ext_tw_video_thumb/1179764460589850624/pu/img/OE9W9ULJEklDWcaZ.jpg"/>
    <hyperlink ref="U537" r:id="rId220" display="https://pbs.twimg.com/media/EClT9VAXYAABt3y.jpg"/>
    <hyperlink ref="U540" r:id="rId221" display="https://pbs.twimg.com/media/EDywTrwW4AEDQvr.png"/>
    <hyperlink ref="U542" r:id="rId222" display="https://pbs.twimg.com/media/EEyTdpvU8AAF1xv.jpg"/>
    <hyperlink ref="U543" r:id="rId223" display="https://pbs.twimg.com/media/EFV8i2jXoAA7dJ3.jpg"/>
    <hyperlink ref="U544" r:id="rId224" display="https://pbs.twimg.com/ext_tw_video_thumb/1179753804243316736/pu/img/ZUkN-RZW80Odb_mN.jpg"/>
    <hyperlink ref="U562" r:id="rId225" display="https://pbs.twimg.com/media/EF_aavwU0AAGIzU.jpg"/>
    <hyperlink ref="U569" r:id="rId226" display="https://pbs.twimg.com/media/EClT9VAXYAABt3y.jpg"/>
    <hyperlink ref="U572" r:id="rId227" display="https://pbs.twimg.com/media/EDywTrwW4AEDQvr.png"/>
    <hyperlink ref="U574" r:id="rId228" display="https://pbs.twimg.com/media/EEyTdpvU8AAF1xv.jpg"/>
    <hyperlink ref="U575" r:id="rId229" display="https://pbs.twimg.com/media/EFV8i2jXoAA7dJ3.jpg"/>
    <hyperlink ref="U577" r:id="rId230" display="https://pbs.twimg.com/ext_tw_video_thumb/1179753804243316736/pu/img/ZUkN-RZW80Odb_mN.jpg"/>
    <hyperlink ref="U589" r:id="rId231" display="https://pbs.twimg.com/amplify_video_thumb/811644749069357058/img/oDDXpAKLs9sMllNK.jpg"/>
    <hyperlink ref="U590" r:id="rId232" display="https://pbs.twimg.com/amplify_video_thumb/811644749069357058/img/oDDXpAKLs9sMllNK.jpg"/>
    <hyperlink ref="U591" r:id="rId233" display="https://pbs.twimg.com/amplify_video_thumb/811644749069357058/img/oDDXpAKLs9sMllNK.jpg"/>
    <hyperlink ref="U635" r:id="rId234" display="https://pbs.twimg.com/tweet_video_thumb/EFLQPjOXUAAhClT.jpg"/>
    <hyperlink ref="U636" r:id="rId235" display="https://pbs.twimg.com/tweet_video_thumb/EFLQPjOXUAAhClT.jpg"/>
    <hyperlink ref="U651" r:id="rId236" display="https://pbs.twimg.com/ext_tw_video_thumb/1176241964598976512/pu/img/2MEKABx4DS9q7rhN.jpg"/>
    <hyperlink ref="U652" r:id="rId237" display="https://pbs.twimg.com/media/EFKGWuNU4AAQh1B.jpg"/>
    <hyperlink ref="U654" r:id="rId238" display="https://pbs.twimg.com/media/EIQl2X9U8AILCej.jpg"/>
    <hyperlink ref="U657" r:id="rId239" display="https://pbs.twimg.com/ext_tw_video_thumb/1176241964598976512/pu/img/2MEKABx4DS9q7rhN.jpg"/>
    <hyperlink ref="V3" r:id="rId240" display="http://pbs.twimg.com/profile_images/822856694590009349/yMznDuA3_normal.jpg"/>
    <hyperlink ref="V4" r:id="rId241" display="http://pbs.twimg.com/profile_images/822856694590009349/yMznDuA3_normal.jpg"/>
    <hyperlink ref="V5" r:id="rId242" display="http://pbs.twimg.com/profile_images/822856694590009349/yMznDuA3_normal.jpg"/>
    <hyperlink ref="V6" r:id="rId243" display="http://pbs.twimg.com/profile_images/822856694590009349/yMznDuA3_normal.jpg"/>
    <hyperlink ref="V7" r:id="rId244" display="http://pbs.twimg.com/profile_images/1186848416644493317/sfDcTbB0_normal.jpg"/>
    <hyperlink ref="V8" r:id="rId245" display="http://pbs.twimg.com/profile_images/1186848416644493317/sfDcTbB0_normal.jpg"/>
    <hyperlink ref="V9" r:id="rId246" display="http://pbs.twimg.com/profile_images/716050975337889792/1DB7DKl1_normal.jpg"/>
    <hyperlink ref="V10" r:id="rId247" display="http://pbs.twimg.com/profile_images/716050975337889792/1DB7DKl1_normal.jpg"/>
    <hyperlink ref="V11" r:id="rId248" display="http://pbs.twimg.com/profile_images/716050975337889792/1DB7DKl1_normal.jpg"/>
    <hyperlink ref="V12" r:id="rId249" display="http://pbs.twimg.com/profile_images/716050975337889792/1DB7DKl1_normal.jpg"/>
    <hyperlink ref="V13" r:id="rId250" display="http://pbs.twimg.com/profile_images/1093566535862345728/E5KN4ZFo_normal.jpg"/>
    <hyperlink ref="V14" r:id="rId251" display="http://pbs.twimg.com/profile_images/1093566535862345728/E5KN4ZFo_normal.jpg"/>
    <hyperlink ref="V15" r:id="rId252" display="http://pbs.twimg.com/profile_images/1115415865766359040/eNhcvK13_normal.jpg"/>
    <hyperlink ref="V16" r:id="rId253" display="http://pbs.twimg.com/profile_images/2828785203/a097d038f964b0a6125a95c0a0e8ff7d_normal.jpeg"/>
    <hyperlink ref="V17" r:id="rId254" display="http://pbs.twimg.com/profile_images/2828785203/a097d038f964b0a6125a95c0a0e8ff7d_normal.jpeg"/>
    <hyperlink ref="V18" r:id="rId255" display="http://pbs.twimg.com/profile_images/2828785203/a097d038f964b0a6125a95c0a0e8ff7d_normal.jpeg"/>
    <hyperlink ref="V19" r:id="rId256" display="http://pbs.twimg.com/profile_images/2828785203/a097d038f964b0a6125a95c0a0e8ff7d_normal.jpeg"/>
    <hyperlink ref="V20" r:id="rId257" display="http://pbs.twimg.com/profile_images/2828785203/a097d038f964b0a6125a95c0a0e8ff7d_normal.jpeg"/>
    <hyperlink ref="V21" r:id="rId258" display="http://pbs.twimg.com/profile_images/1107772679711535106/ttA9bBFQ_normal.jpg"/>
    <hyperlink ref="V22" r:id="rId259" display="http://pbs.twimg.com/profile_images/1100843594997362688/JR-W-Xo-_normal.png"/>
    <hyperlink ref="V23" r:id="rId260" display="http://pbs.twimg.com/profile_images/1107772679711535106/ttA9bBFQ_normal.jpg"/>
    <hyperlink ref="V24" r:id="rId261" display="http://pbs.twimg.com/profile_images/1107772679711535106/ttA9bBFQ_normal.jpg"/>
    <hyperlink ref="V25" r:id="rId262" display="http://pbs.twimg.com/profile_images/1107772679711535106/ttA9bBFQ_normal.jpg"/>
    <hyperlink ref="V26" r:id="rId263" display="http://pbs.twimg.com/profile_images/1100843594997362688/JR-W-Xo-_normal.png"/>
    <hyperlink ref="V27" r:id="rId264" display="http://pbs.twimg.com/profile_images/1006571501808545792/w3qp1SIZ_normal.jpg"/>
    <hyperlink ref="V28" r:id="rId265" display="http://pbs.twimg.com/profile_images/1006571501808545792/w3qp1SIZ_normal.jpg"/>
    <hyperlink ref="V29" r:id="rId266" display="http://pbs.twimg.com/profile_images/1006571501808545792/w3qp1SIZ_normal.jpg"/>
    <hyperlink ref="V30" r:id="rId267" display="http://pbs.twimg.com/profile_images/1006571501808545792/w3qp1SIZ_normal.jpg"/>
    <hyperlink ref="V31" r:id="rId268" display="http://pbs.twimg.com/profile_images/1134913029794074624/yp9yD4p1_normal.jpg"/>
    <hyperlink ref="V32" r:id="rId269" display="http://pbs.twimg.com/profile_images/1134913029794074624/yp9yD4p1_normal.jpg"/>
    <hyperlink ref="V33" r:id="rId270" display="http://pbs.twimg.com/profile_images/1134913029794074624/yp9yD4p1_normal.jpg"/>
    <hyperlink ref="V34" r:id="rId271" display="http://pbs.twimg.com/profile_images/1130989388249255936/RTUjm-p__normal.jpg"/>
    <hyperlink ref="V35" r:id="rId272" display="http://pbs.twimg.com/profile_images/1130989388249255936/RTUjm-p__normal.jpg"/>
    <hyperlink ref="V36" r:id="rId273" display="http://pbs.twimg.com/profile_images/1130989388249255936/RTUjm-p__normal.jpg"/>
    <hyperlink ref="V37" r:id="rId274" display="https://pbs.twimg.com/media/EDzN9xNX4AM7baw.jpg"/>
    <hyperlink ref="V38" r:id="rId275" display="https://pbs.twimg.com/media/EDzN9xNX4AM7baw.jpg"/>
    <hyperlink ref="V39" r:id="rId276" display="http://pbs.twimg.com/profile_images/1101232968234725376/KP_fvxSx_normal.jpg"/>
    <hyperlink ref="V40" r:id="rId277" display="http://pbs.twimg.com/profile_images/3399321557/b2a4ed707655c4b396094d4de0afe341_normal.jpeg"/>
    <hyperlink ref="V41" r:id="rId278" display="http://pbs.twimg.com/profile_images/3399321557/b2a4ed707655c4b396094d4de0afe341_normal.jpeg"/>
    <hyperlink ref="V42" r:id="rId279" display="http://pbs.twimg.com/profile_images/3399321557/b2a4ed707655c4b396094d4de0afe341_normal.jpeg"/>
    <hyperlink ref="V43" r:id="rId280" display="http://pbs.twimg.com/profile_images/1100092996668645376/VSYHIif1_normal.jpg"/>
    <hyperlink ref="V44" r:id="rId281" display="http://pbs.twimg.com/profile_images/1100092996668645376/VSYHIif1_normal.jpg"/>
    <hyperlink ref="V45" r:id="rId282" display="http://pbs.twimg.com/profile_images/1100092996668645376/VSYHIif1_normal.jpg"/>
    <hyperlink ref="V46" r:id="rId283" display="http://pbs.twimg.com/profile_images/1100092996668645376/VSYHIif1_normal.jpg"/>
    <hyperlink ref="V47" r:id="rId284" display="http://pbs.twimg.com/profile_images/909005228778725376/-j_kpowy_normal.jpg"/>
    <hyperlink ref="V48" r:id="rId285" display="http://pbs.twimg.com/profile_images/909005228778725376/-j_kpowy_normal.jpg"/>
    <hyperlink ref="V49" r:id="rId286" display="http://pbs.twimg.com/profile_images/909005228778725376/-j_kpowy_normal.jpg"/>
    <hyperlink ref="V50" r:id="rId287" display="http://pbs.twimg.com/profile_images/909005228778725376/-j_kpowy_normal.jpg"/>
    <hyperlink ref="V51" r:id="rId288" display="http://pbs.twimg.com/profile_images/1017767367366119424/upt4a2te_normal.jpg"/>
    <hyperlink ref="V52" r:id="rId289" display="http://pbs.twimg.com/profile_images/1017767367366119424/upt4a2te_normal.jpg"/>
    <hyperlink ref="V53" r:id="rId290" display="http://pbs.twimg.com/profile_images/1139367073275154433/NkAhkodf_normal.jpg"/>
    <hyperlink ref="V54" r:id="rId291" display="http://pbs.twimg.com/profile_images/1101232968234725376/KP_fvxSx_normal.jpg"/>
    <hyperlink ref="V55" r:id="rId292" display="http://pbs.twimg.com/profile_images/1139367073275154433/NkAhkodf_normal.jpg"/>
    <hyperlink ref="V56" r:id="rId293" display="http://pbs.twimg.com/profile_images/1139367073275154433/NkAhkodf_normal.jpg"/>
    <hyperlink ref="V57" r:id="rId294" display="http://pbs.twimg.com/profile_images/1157723455350956032/CiUhZbPv_normal.jpg"/>
    <hyperlink ref="V58" r:id="rId295" display="http://pbs.twimg.com/profile_images/1157723455350956032/CiUhZbPv_normal.jpg"/>
    <hyperlink ref="V59" r:id="rId296" display="http://pbs.twimg.com/profile_images/1157723455350956032/CiUhZbPv_normal.jpg"/>
    <hyperlink ref="V60" r:id="rId297" display="http://pbs.twimg.com/profile_images/1157723455350956032/CiUhZbPv_normal.jpg"/>
    <hyperlink ref="V61" r:id="rId298" display="http://abs.twimg.com/sticky/default_profile_images/default_profile_normal.png"/>
    <hyperlink ref="V62" r:id="rId299" display="http://abs.twimg.com/sticky/default_profile_images/default_profile_normal.png"/>
    <hyperlink ref="V63" r:id="rId300" display="http://pbs.twimg.com/profile_images/607981569916026881/roZR_wmK_normal.jpg"/>
    <hyperlink ref="V64" r:id="rId301" display="http://pbs.twimg.com/profile_images/924417146087661569/ATGRFouc_normal.jpg"/>
    <hyperlink ref="V65" r:id="rId302" display="http://pbs.twimg.com/profile_images/924417146087661569/ATGRFouc_normal.jpg"/>
    <hyperlink ref="V66" r:id="rId303" display="http://pbs.twimg.com/profile_images/924417146087661569/ATGRFouc_normal.jpg"/>
    <hyperlink ref="V67" r:id="rId304" display="http://pbs.twimg.com/profile_images/924417146087661569/ATGRFouc_normal.jpg"/>
    <hyperlink ref="V68" r:id="rId305" display="https://pbs.twimg.com/media/EE5F9vLUEAA_Ji4.jpg"/>
    <hyperlink ref="V69" r:id="rId306" display="https://pbs.twimg.com/media/EE-NABYXsAA2Vqe.jpg"/>
    <hyperlink ref="V70" r:id="rId307" display="http://pbs.twimg.com/profile_images/1766568555/85026208_l_normal.jpg"/>
    <hyperlink ref="V71" r:id="rId308" display="http://abs.twimg.com/sticky/default_profile_images/default_profile_normal.png"/>
    <hyperlink ref="V72" r:id="rId309" display="http://pbs.twimg.com/profile_images/1169032807181692928/CI3jtDse_normal.jpg"/>
    <hyperlink ref="V73" r:id="rId310" display="http://pbs.twimg.com/profile_images/1164495333533081600/0t-n7quc_normal.jpg"/>
    <hyperlink ref="V74" r:id="rId311" display="http://pbs.twimg.com/profile_images/905504442488938497/5Z_WPFNV_normal.jpg"/>
    <hyperlink ref="V75" r:id="rId312" display="http://pbs.twimg.com/profile_images/1175269002693742592/C5B5bvQ0_normal.jpg"/>
    <hyperlink ref="V76" r:id="rId313" display="http://pbs.twimg.com/profile_images/1190698425253289985/jIXqQQFl_normal.jpg"/>
    <hyperlink ref="V77" r:id="rId314" display="http://pbs.twimg.com/profile_images/1039160444429058049/0tJlW8p4_normal.jpg"/>
    <hyperlink ref="V78" r:id="rId315" display="http://pbs.twimg.com/profile_images/1080980351063740416/0vhe7oRk_normal.jpg"/>
    <hyperlink ref="V79" r:id="rId316" display="http://pbs.twimg.com/profile_images/1181870976214142976/VH1q31rC_normal.jpg"/>
    <hyperlink ref="V80" r:id="rId317" display="http://pbs.twimg.com/profile_images/1174211172301758464/_hi0uvmz_normal.jpg"/>
    <hyperlink ref="V81" r:id="rId318" display="http://pbs.twimg.com/profile_images/1138934260532989952/4Spl0Jsf_normal.jpg"/>
    <hyperlink ref="V82" r:id="rId319" display="http://pbs.twimg.com/profile_images/1138934260532989952/4Spl0Jsf_normal.jpg"/>
    <hyperlink ref="V83" r:id="rId320" display="http://pbs.twimg.com/profile_images/1138934260532989952/4Spl0Jsf_normal.jpg"/>
    <hyperlink ref="V84" r:id="rId321" display="http://pbs.twimg.com/profile_images/1001850060257325057/R2IT2ZD5_normal.jpg"/>
    <hyperlink ref="V85" r:id="rId322" display="http://pbs.twimg.com/profile_images/1175871007468507137/5LOoa71T_normal.jpg"/>
    <hyperlink ref="V86" r:id="rId323" display="http://pbs.twimg.com/profile_images/1175871007468507137/5LOoa71T_normal.jpg"/>
    <hyperlink ref="V87" r:id="rId324" display="http://pbs.twimg.com/profile_images/1175871007468507137/5LOoa71T_normal.jpg"/>
    <hyperlink ref="V88" r:id="rId325" display="http://pbs.twimg.com/profile_images/753400792846110723/nbTRCuVh_normal.jpg"/>
    <hyperlink ref="V89" r:id="rId326" display="http://pbs.twimg.com/profile_images/1126289618746335237/cJ21G0p3_normal.jpg"/>
    <hyperlink ref="V90" r:id="rId327" display="http://pbs.twimg.com/profile_images/1187433279537983490/VU9HDc3x_normal.jpg"/>
    <hyperlink ref="V91" r:id="rId328" display="http://abs.twimg.com/sticky/default_profile_images/default_profile_normal.png"/>
    <hyperlink ref="V92" r:id="rId329" display="http://pbs.twimg.com/profile_images/1037468592571338752/5EchBg9V_normal.jpg"/>
    <hyperlink ref="V93" r:id="rId330" display="http://pbs.twimg.com/profile_images/788832735196434432/UizNxq9Q_normal.jpg"/>
    <hyperlink ref="V94" r:id="rId331" display="http://pbs.twimg.com/profile_images/788832735196434432/UizNxq9Q_normal.jpg"/>
    <hyperlink ref="V95" r:id="rId332" display="http://pbs.twimg.com/profile_images/788832735196434432/UizNxq9Q_normal.jpg"/>
    <hyperlink ref="V96" r:id="rId333" display="http://pbs.twimg.com/profile_images/996126487513198592/BEL9dbL4_normal.jpg"/>
    <hyperlink ref="V97" r:id="rId334" display="http://pbs.twimg.com/profile_images/996126487513198592/BEL9dbL4_normal.jpg"/>
    <hyperlink ref="V98" r:id="rId335" display="http://pbs.twimg.com/profile_images/996126487513198592/BEL9dbL4_normal.jpg"/>
    <hyperlink ref="V99" r:id="rId336" display="http://pbs.twimg.com/profile_images/996126487513198592/BEL9dbL4_normal.jpg"/>
    <hyperlink ref="V100" r:id="rId337" display="http://pbs.twimg.com/profile_images/1190138069481078787/h76mxLai_normal.jpg"/>
    <hyperlink ref="V101" r:id="rId338" display="http://pbs.twimg.com/profile_images/1116723482115620864/BcBrarCy_normal.jpg"/>
    <hyperlink ref="V102" r:id="rId339" display="http://pbs.twimg.com/profile_images/1088863993177853952/7SbNPaSy_normal.jpg"/>
    <hyperlink ref="V103" r:id="rId340" display="http://pbs.twimg.com/profile_images/1171070963628290048/yjfWpF_h_normal.jpg"/>
    <hyperlink ref="V104" r:id="rId341" display="http://pbs.twimg.com/profile_images/1058102081351892992/B99wCX0__normal.jpg"/>
    <hyperlink ref="V105" r:id="rId342" display="http://pbs.twimg.com/profile_images/1187763345463664640/9zx1_Ve5_normal.jpg"/>
    <hyperlink ref="V106" r:id="rId343" display="http://pbs.twimg.com/profile_images/1169253089129443329/VxbOUvvi_normal.jpg"/>
    <hyperlink ref="V107" r:id="rId344" display="http://pbs.twimg.com/profile_images/1174827865948528640/ogPqf9CH_normal.jpg"/>
    <hyperlink ref="V108" r:id="rId345" display="http://pbs.twimg.com/profile_images/1153789591377178631/OH1cWd8i_normal.jpg"/>
    <hyperlink ref="V109" r:id="rId346" display="http://pbs.twimg.com/profile_images/1137691367084191744/TTFSryGe_normal.png"/>
    <hyperlink ref="V110" r:id="rId347" display="http://pbs.twimg.com/profile_images/902993749600604166/ialVhNtt_normal.jpg"/>
    <hyperlink ref="V111" r:id="rId348" display="http://pbs.twimg.com/profile_images/1162875131896717312/pPcTZn06_normal.jpg"/>
    <hyperlink ref="V112" r:id="rId349" display="http://pbs.twimg.com/profile_images/1190212673717358595/NyVWWXdt_normal.jpg"/>
    <hyperlink ref="V113" r:id="rId350" display="http://pbs.twimg.com/profile_images/1190212673717358595/NyVWWXdt_normal.jpg"/>
    <hyperlink ref="V114" r:id="rId351" display="http://pbs.twimg.com/profile_images/1190212673717358595/NyVWWXdt_normal.jpg"/>
    <hyperlink ref="V115" r:id="rId352" display="http://pbs.twimg.com/profile_images/1156431666925019136/RIZM078y_normal.jpg"/>
    <hyperlink ref="V116" r:id="rId353" display="http://pbs.twimg.com/profile_images/1156885689356738560/qqs83LRt_normal.jpg"/>
    <hyperlink ref="V117" r:id="rId354" display="http://pbs.twimg.com/profile_images/1171578713835745282/00qV4KLk_normal.jpg"/>
    <hyperlink ref="V118" r:id="rId355" display="http://pbs.twimg.com/profile_images/1652704477/2994azNj_normal"/>
    <hyperlink ref="V119" r:id="rId356" display="http://pbs.twimg.com/profile_images/1183027608944041985/BjFs7dWo_normal.jpg"/>
    <hyperlink ref="V120" r:id="rId357" display="http://pbs.twimg.com/profile_images/1140179537415700480/bJ2hml60_normal.jpg"/>
    <hyperlink ref="V121" r:id="rId358" display="http://pbs.twimg.com/profile_images/1190653490080694273/FqZXFbnS_normal.jpg"/>
    <hyperlink ref="V122" r:id="rId359" display="http://pbs.twimg.com/profile_images/1166389210393317377/AHSN27mD_normal.jpg"/>
    <hyperlink ref="V123" r:id="rId360" display="http://pbs.twimg.com/profile_images/1187786461015355394/iOyESBMV_normal.png"/>
    <hyperlink ref="V124" r:id="rId361" display="http://pbs.twimg.com/profile_images/1175107556274049024/xaWBQvFX_normal.jpg"/>
    <hyperlink ref="V125" r:id="rId362" display="http://pbs.twimg.com/profile_images/950551159470661632/I48dnx-9_normal.jpg"/>
    <hyperlink ref="V126" r:id="rId363" display="http://abs.twimg.com/sticky/default_profile_images/default_profile_normal.png"/>
    <hyperlink ref="V127" r:id="rId364" display="http://abs.twimg.com/sticky/default_profile_images/default_profile_normal.png"/>
    <hyperlink ref="V128" r:id="rId365" display="http://abs.twimg.com/sticky/default_profile_images/default_profile_normal.png"/>
    <hyperlink ref="V129" r:id="rId366" display="http://pbs.twimg.com/profile_images/1176981360000585729/FWyhvZ3s_normal.jpg"/>
    <hyperlink ref="V130" r:id="rId367" display="http://pbs.twimg.com/profile_images/1149597815846268928/oNGDc5Rz_normal.jpg"/>
    <hyperlink ref="V131" r:id="rId368" display="http://pbs.twimg.com/profile_images/458963836599427073/u4XCRSyB_normal.jpeg"/>
    <hyperlink ref="V132" r:id="rId369" display="http://pbs.twimg.com/profile_images/1175545826443051008/hilgvbXu_normal.jpg"/>
    <hyperlink ref="V133" r:id="rId370" display="http://pbs.twimg.com/profile_images/1175545826443051008/hilgvbXu_normal.jpg"/>
    <hyperlink ref="V134" r:id="rId371" display="http://pbs.twimg.com/profile_images/1175545826443051008/hilgvbXu_normal.jpg"/>
    <hyperlink ref="V135" r:id="rId372" display="http://pbs.twimg.com/profile_images/1150774019425222656/DpD1UrHk_normal.jpg"/>
    <hyperlink ref="V136" r:id="rId373" display="http://pbs.twimg.com/profile_images/1116050067809558533/j5zAKX-P_normal.jpg"/>
    <hyperlink ref="V137" r:id="rId374" display="http://pbs.twimg.com/profile_images/1116050067809558533/j5zAKX-P_normal.jpg"/>
    <hyperlink ref="V138" r:id="rId375" display="http://pbs.twimg.com/profile_images/1116530770393354240/f46L2-cG_normal.jpg"/>
    <hyperlink ref="V139" r:id="rId376" display="http://pbs.twimg.com/profile_images/1191339508484186112/Rx2qNZ0r_normal.jpg"/>
    <hyperlink ref="V140" r:id="rId377" display="http://pbs.twimg.com/profile_images/1191339508484186112/Rx2qNZ0r_normal.jpg"/>
    <hyperlink ref="V141" r:id="rId378" display="http://pbs.twimg.com/profile_images/1191339508484186112/Rx2qNZ0r_normal.jpg"/>
    <hyperlink ref="V142" r:id="rId379" display="http://pbs.twimg.com/profile_images/1151702922801143808/yCpupRup_normal.jpg"/>
    <hyperlink ref="V143" r:id="rId380" display="http://pbs.twimg.com/profile_images/1151702922801143808/yCpupRup_normal.jpg"/>
    <hyperlink ref="V144" r:id="rId381" display="http://pbs.twimg.com/profile_images/1151702922801143808/yCpupRup_normal.jpg"/>
    <hyperlink ref="V145" r:id="rId382" display="http://pbs.twimg.com/profile_images/1116171289901690880/6IyPn8y5_normal.jpg"/>
    <hyperlink ref="V146" r:id="rId383" display="http://pbs.twimg.com/profile_images/1140474088873320448/DSbcGAiB_normal.jpg"/>
    <hyperlink ref="V147" r:id="rId384" display="http://pbs.twimg.com/profile_images/1154876271513538560/y1LuGOYm_normal.jpg"/>
    <hyperlink ref="V148" r:id="rId385" display="http://pbs.twimg.com/profile_images/1159628875183337472/58CAz46W_normal.jpg"/>
    <hyperlink ref="V149" r:id="rId386" display="http://pbs.twimg.com/profile_images/923549065983549442/oRodfGAz_normal.jpg"/>
    <hyperlink ref="V150" r:id="rId387" display="http://pbs.twimg.com/profile_images/1059168417440129024/dEhfCvkQ_normal.jpg"/>
    <hyperlink ref="V151" r:id="rId388" display="http://pbs.twimg.com/profile_images/3212295890/8a2c15a8ba9882379aa3e8fe733e9081_normal.jpeg"/>
    <hyperlink ref="V152" r:id="rId389" display="http://pbs.twimg.com/profile_images/648710640748511232/EwDFBVaZ_normal.jpg"/>
    <hyperlink ref="V153" r:id="rId390" display="http://pbs.twimg.com/profile_images/946233014824128513/ShS2eo8B_normal.jpg"/>
    <hyperlink ref="V154" r:id="rId391" display="http://pbs.twimg.com/profile_images/858099397489504256/b-9OyRkq_normal.jpg"/>
    <hyperlink ref="V155" r:id="rId392" display="http://pbs.twimg.com/profile_images/1162783907999338499/phn5DuvT_normal.jpg"/>
    <hyperlink ref="V156" r:id="rId393" display="http://pbs.twimg.com/profile_images/1174193840716156933/DSZkBOHc_normal.jpg"/>
    <hyperlink ref="V157" r:id="rId394" display="http://pbs.twimg.com/profile_images/940366704760246272/ugFeMIrS_normal.jpg"/>
    <hyperlink ref="V158" r:id="rId395" display="http://pbs.twimg.com/profile_images/1110148208334782464/2iW3BZxF_normal.jpg"/>
    <hyperlink ref="V159" r:id="rId396" display="http://pbs.twimg.com/profile_images/1177046210944917509/_KKOuYas_normal.jpg"/>
    <hyperlink ref="V160" r:id="rId397" display="http://pbs.twimg.com/profile_images/1073818435757400064/rTcYNz6T_normal.jpg"/>
    <hyperlink ref="V161" r:id="rId398" display="http://pbs.twimg.com/profile_images/1073818435757400064/rTcYNz6T_normal.jpg"/>
    <hyperlink ref="V162" r:id="rId399" display="http://pbs.twimg.com/profile_images/1073818435757400064/rTcYNz6T_normal.jpg"/>
    <hyperlink ref="V163" r:id="rId400" display="http://pbs.twimg.com/profile_images/1073818435757400064/rTcYNz6T_normal.jpg"/>
    <hyperlink ref="V164" r:id="rId401" display="http://pbs.twimg.com/profile_images/676096406172471296/ikGNYDMz_normal.jpg"/>
    <hyperlink ref="V165" r:id="rId402" display="http://pbs.twimg.com/profile_images/1177607987189301248/PKnkVqtU_normal.jpg"/>
    <hyperlink ref="V166" r:id="rId403" display="http://pbs.twimg.com/profile_images/1177492658526142464/tBMSxoCR_normal.jpg"/>
    <hyperlink ref="V167" r:id="rId404" display="http://pbs.twimg.com/profile_images/1103522481992880130/jlOkrY7t_normal.jpg"/>
    <hyperlink ref="V168" r:id="rId405" display="http://pbs.twimg.com/profile_images/1157667540417548289/qMSJ55qG_normal.jpg"/>
    <hyperlink ref="V169" r:id="rId406" display="http://pbs.twimg.com/profile_images/1181791696830390272/Sv8wOGjP_normal.jpg"/>
    <hyperlink ref="V170" r:id="rId407" display="http://pbs.twimg.com/profile_images/1181791696830390272/Sv8wOGjP_normal.jpg"/>
    <hyperlink ref="V171" r:id="rId408" display="http://pbs.twimg.com/profile_images/1181791696830390272/Sv8wOGjP_normal.jpg"/>
    <hyperlink ref="V172" r:id="rId409" display="http://pbs.twimg.com/profile_images/111482472/I_just_Jizzed_in_My_Pants_normal.jpg"/>
    <hyperlink ref="V173" r:id="rId410" display="http://pbs.twimg.com/profile_images/1006707726523617281/lnbpwGNP_normal.jpg"/>
    <hyperlink ref="V174" r:id="rId411" display="http://pbs.twimg.com/profile_images/1009126526200270851/GjTUhPQx_normal.jpg"/>
    <hyperlink ref="V175" r:id="rId412" display="http://abs.twimg.com/sticky/default_profile_images/default_profile_normal.png"/>
    <hyperlink ref="V176" r:id="rId413" display="http://pbs.twimg.com/profile_images/1009409822784217089/VDZdBZ3x_normal.jpg"/>
    <hyperlink ref="V177" r:id="rId414" display="http://pbs.twimg.com/profile_images/1009409822784217089/VDZdBZ3x_normal.jpg"/>
    <hyperlink ref="V178" r:id="rId415" display="http://pbs.twimg.com/profile_images/1042950830524121088/FLJBOOeB_normal.jpg"/>
    <hyperlink ref="V179" r:id="rId416" display="http://pbs.twimg.com/profile_images/1183906353590558720/FomiZ6Zs_normal.jpg"/>
    <hyperlink ref="V180" r:id="rId417" display="http://pbs.twimg.com/profile_images/785966656543596544/Zvkc9aNh_normal.jpg"/>
    <hyperlink ref="V181" r:id="rId418" display="http://pbs.twimg.com/profile_images/1178883203043643393/lDJj10t__normal.jpg"/>
    <hyperlink ref="V182" r:id="rId419" display="http://pbs.twimg.com/profile_images/1185514091214970880/F0dSyc_i_normal.jpg"/>
    <hyperlink ref="V183" r:id="rId420" display="http://pbs.twimg.com/profile_images/1181141519018991616/jrSCVxPN_normal.jpg"/>
    <hyperlink ref="V184" r:id="rId421" display="http://pbs.twimg.com/profile_images/1181141519018991616/jrSCVxPN_normal.jpg"/>
    <hyperlink ref="V185" r:id="rId422" display="http://pbs.twimg.com/profile_images/1181141519018991616/jrSCVxPN_normal.jpg"/>
    <hyperlink ref="V186" r:id="rId423" display="http://pbs.twimg.com/profile_images/1181141519018991616/jrSCVxPN_normal.jpg"/>
    <hyperlink ref="V187" r:id="rId424" display="http://pbs.twimg.com/profile_images/1181141519018991616/jrSCVxPN_normal.jpg"/>
    <hyperlink ref="V188" r:id="rId425" display="http://pbs.twimg.com/profile_images/1181141519018991616/jrSCVxPN_normal.jpg"/>
    <hyperlink ref="V189" r:id="rId426" display="http://pbs.twimg.com/profile_images/954451857044398081/xkfP6faI_normal.jpg"/>
    <hyperlink ref="V190" r:id="rId427" display="http://pbs.twimg.com/profile_images/954451857044398081/xkfP6faI_normal.jpg"/>
    <hyperlink ref="V191" r:id="rId428" display="http://pbs.twimg.com/profile_images/954451857044398081/xkfP6faI_normal.jpg"/>
    <hyperlink ref="V192" r:id="rId429" display="http://pbs.twimg.com/profile_images/954451857044398081/xkfP6faI_normal.jpg"/>
    <hyperlink ref="V193" r:id="rId430" display="http://pbs.twimg.com/profile_images/835643103293943809/zlP0oqUi_normal.jpg"/>
    <hyperlink ref="V194" r:id="rId431" display="http://pbs.twimg.com/profile_images/835643103293943809/zlP0oqUi_normal.jpg"/>
    <hyperlink ref="V195" r:id="rId432" display="http://pbs.twimg.com/profile_images/835643103293943809/zlP0oqUi_normal.jpg"/>
    <hyperlink ref="V196" r:id="rId433" display="http://pbs.twimg.com/profile_images/1139398254544556032/iVfX-pUx_normal.jpg"/>
    <hyperlink ref="V197" r:id="rId434" display="http://pbs.twimg.com/profile_images/1164933254975283200/tuiNWPrZ_normal.jpg"/>
    <hyperlink ref="V198" r:id="rId435" display="http://pbs.twimg.com/profile_images/1065018289884061697/DWnQPjOy_normal.jpg"/>
    <hyperlink ref="V199" r:id="rId436" display="http://pbs.twimg.com/profile_images/1065018289884061697/DWnQPjOy_normal.jpg"/>
    <hyperlink ref="V200" r:id="rId437" display="http://pbs.twimg.com/profile_images/1065018289884061697/DWnQPjOy_normal.jpg"/>
    <hyperlink ref="V201" r:id="rId438" display="http://pbs.twimg.com/profile_images/1183230651455234048/k_5GQ7cB_normal.jpg"/>
    <hyperlink ref="V202" r:id="rId439" display="http://pbs.twimg.com/profile_images/1153017875415752704/3QpgC4YA_normal.jpg"/>
    <hyperlink ref="V203" r:id="rId440" display="http://pbs.twimg.com/profile_images/1153017875415752704/3QpgC4YA_normal.jpg"/>
    <hyperlink ref="V204" r:id="rId441" display="http://pbs.twimg.com/profile_images/1172721075609686016/mJBaquy7_normal.jpg"/>
    <hyperlink ref="V205" r:id="rId442" display="http://pbs.twimg.com/profile_images/1038623677598904320/a9GZEEBN_normal.jpg"/>
    <hyperlink ref="V206" r:id="rId443" display="http://pbs.twimg.com/profile_images/1174303038909140993/MsebXomS_normal.jpg"/>
    <hyperlink ref="V207" r:id="rId444" display="http://pbs.twimg.com/profile_images/1174303038909140993/MsebXomS_normal.jpg"/>
    <hyperlink ref="V208" r:id="rId445" display="http://pbs.twimg.com/profile_images/1174303038909140993/MsebXomS_normal.jpg"/>
    <hyperlink ref="V209" r:id="rId446" display="http://pbs.twimg.com/profile_images/936120513566527488/rSTsAXex_normal.jpg"/>
    <hyperlink ref="V210" r:id="rId447" display="http://pbs.twimg.com/profile_images/1135024741608112132/QOdFvHG8_normal.jpg"/>
    <hyperlink ref="V211" r:id="rId448" display="http://pbs.twimg.com/profile_images/1135024741608112132/QOdFvHG8_normal.jpg"/>
    <hyperlink ref="V212" r:id="rId449" display="http://pbs.twimg.com/profile_images/1190261821283930112/_wxapkQb_normal.jpg"/>
    <hyperlink ref="V213" r:id="rId450" display="http://pbs.twimg.com/profile_images/1190261821283930112/_wxapkQb_normal.jpg"/>
    <hyperlink ref="V214" r:id="rId451" display="http://pbs.twimg.com/profile_images/1187529028938289152/EYCBSCWR_normal.jpg"/>
    <hyperlink ref="V215" r:id="rId452" display="http://pbs.twimg.com/profile_images/1178061291266674688/RNz9JSm2_normal.jpg"/>
    <hyperlink ref="V216" r:id="rId453" display="http://pbs.twimg.com/profile_images/1121059037238448130/uBQjrQNG_normal.jpg"/>
    <hyperlink ref="V217" r:id="rId454" display="http://pbs.twimg.com/profile_images/195454480/Jorge_normal.jpg"/>
    <hyperlink ref="V218" r:id="rId455" display="http://pbs.twimg.com/profile_images/1164317021884096513/3c2haRRg_normal.jpg"/>
    <hyperlink ref="V219" r:id="rId456" display="http://pbs.twimg.com/profile_images/1164317021884096513/3c2haRRg_normal.jpg"/>
    <hyperlink ref="V220" r:id="rId457" display="http://pbs.twimg.com/profile_images/1164317021884096513/3c2haRRg_normal.jpg"/>
    <hyperlink ref="V221" r:id="rId458" display="http://pbs.twimg.com/profile_images/1173778671196180480/YxFntxir_normal.jpg"/>
    <hyperlink ref="V222" r:id="rId459" display="http://pbs.twimg.com/profile_images/1173778671196180480/YxFntxir_normal.jpg"/>
    <hyperlink ref="V223" r:id="rId460" display="http://pbs.twimg.com/profile_images/1173778671196180480/YxFntxir_normal.jpg"/>
    <hyperlink ref="V224" r:id="rId461" display="http://pbs.twimg.com/profile_images/1173778671196180480/YxFntxir_normal.jpg"/>
    <hyperlink ref="V225" r:id="rId462" display="http://pbs.twimg.com/profile_images/1173778671196180480/YxFntxir_normal.jpg"/>
    <hyperlink ref="V226" r:id="rId463" display="http://pbs.twimg.com/profile_images/1173778671196180480/YxFntxir_normal.jpg"/>
    <hyperlink ref="V227" r:id="rId464" display="http://pbs.twimg.com/profile_images/1173778671196180480/YxFntxir_normal.jpg"/>
    <hyperlink ref="V228" r:id="rId465" display="http://pbs.twimg.com/profile_images/1173778671196180480/YxFntxir_normal.jpg"/>
    <hyperlink ref="V229" r:id="rId466" display="http://pbs.twimg.com/profile_images/1164317021884096513/3c2haRRg_normal.jpg"/>
    <hyperlink ref="V230" r:id="rId467" display="http://pbs.twimg.com/profile_images/708895429337829376/AfVhYSMY_normal.jpg"/>
    <hyperlink ref="V231" r:id="rId468" display="http://pbs.twimg.com/profile_images/708895429337829376/AfVhYSMY_normal.jpg"/>
    <hyperlink ref="V232" r:id="rId469" display="http://pbs.twimg.com/profile_images/708895429337829376/AfVhYSMY_normal.jpg"/>
    <hyperlink ref="V233" r:id="rId470" display="http://pbs.twimg.com/profile_images/708895429337829376/AfVhYSMY_normal.jpg"/>
    <hyperlink ref="V234" r:id="rId471" display="http://pbs.twimg.com/profile_images/1164317021884096513/3c2haRRg_normal.jpg"/>
    <hyperlink ref="V235" r:id="rId472" display="http://pbs.twimg.com/profile_images/935978578218381312/yyLdFYaV_normal.jpg"/>
    <hyperlink ref="V236" r:id="rId473" display="http://pbs.twimg.com/profile_images/1192048236032335872/Gl_V47A0_normal.jpg"/>
    <hyperlink ref="V237" r:id="rId474" display="http://pbs.twimg.com/profile_images/1117607772495859712/-L3WTOfT_normal.png"/>
    <hyperlink ref="V238" r:id="rId475" display="http://pbs.twimg.com/profile_images/1117607772495859712/-L3WTOfT_normal.png"/>
    <hyperlink ref="V239" r:id="rId476" display="http://pbs.twimg.com/profile_images/1063316802279809026/VW4MMzI3_normal.jpg"/>
    <hyperlink ref="V240" r:id="rId477" display="https://pbs.twimg.com/media/EFe9NCEUUAEIxYl.jpg"/>
    <hyperlink ref="V241" r:id="rId478" display="https://pbs.twimg.com/media/EFe9NCEUUAEIxYl.jpg"/>
    <hyperlink ref="V242" r:id="rId479" display="http://pbs.twimg.com/profile_images/1130266308904308736/1J2iSxYR_normal.jpg"/>
    <hyperlink ref="V243" r:id="rId480" display="http://pbs.twimg.com/profile_images/1130266308904308736/1J2iSxYR_normal.jpg"/>
    <hyperlink ref="V244" r:id="rId481" display="http://pbs.twimg.com/profile_images/1130266308904308736/1J2iSxYR_normal.jpg"/>
    <hyperlink ref="V245" r:id="rId482" display="http://pbs.twimg.com/profile_images/1117607772495859712/-L3WTOfT_normal.png"/>
    <hyperlink ref="V246" r:id="rId483" display="http://pbs.twimg.com/profile_images/1063316802279809026/VW4MMzI3_normal.jpg"/>
    <hyperlink ref="V247" r:id="rId484" display="http://pbs.twimg.com/profile_images/1063316802279809026/VW4MMzI3_normal.jpg"/>
    <hyperlink ref="V248" r:id="rId485" display="http://pbs.twimg.com/profile_images/1117607772495859712/-L3WTOfT_normal.png"/>
    <hyperlink ref="V249" r:id="rId486" display="http://pbs.twimg.com/profile_images/1148911326229684224/OcyYH17-_normal.jpg"/>
    <hyperlink ref="V250" r:id="rId487" display="http://pbs.twimg.com/profile_images/1148911326229684224/OcyYH17-_normal.jpg"/>
    <hyperlink ref="V251" r:id="rId488" display="http://pbs.twimg.com/profile_images/1148911326229684224/OcyYH17-_normal.jpg"/>
    <hyperlink ref="V252" r:id="rId489" display="http://pbs.twimg.com/profile_images/1148911326229684224/OcyYH17-_normal.jpg"/>
    <hyperlink ref="V253" r:id="rId490" display="http://pbs.twimg.com/profile_images/1148911326229684224/OcyYH17-_normal.jpg"/>
    <hyperlink ref="V254" r:id="rId491" display="http://pbs.twimg.com/profile_images/672284754499076097/0GfLtvGS_normal.jpg"/>
    <hyperlink ref="V255" r:id="rId492" display="http://pbs.twimg.com/profile_images/672284754499076097/0GfLtvGS_normal.jpg"/>
    <hyperlink ref="V256" r:id="rId493" display="http://pbs.twimg.com/profile_images/1178365376960352257/oa6wj1UH_normal.jpg"/>
    <hyperlink ref="V257" r:id="rId494" display="http://pbs.twimg.com/profile_images/672284754499076097/0GfLtvGS_normal.jpg"/>
    <hyperlink ref="V258" r:id="rId495" display="http://pbs.twimg.com/profile_images/1178365376960352257/oa6wj1UH_normal.jpg"/>
    <hyperlink ref="V259" r:id="rId496" display="http://pbs.twimg.com/profile_images/1178365376960352257/oa6wj1UH_normal.jpg"/>
    <hyperlink ref="V260" r:id="rId497" display="http://pbs.twimg.com/profile_images/1178365376960352257/oa6wj1UH_normal.jpg"/>
    <hyperlink ref="V261" r:id="rId498" display="http://pbs.twimg.com/profile_images/672284754499076097/0GfLtvGS_normal.jpg"/>
    <hyperlink ref="V262" r:id="rId499" display="http://pbs.twimg.com/profile_images/1121169434415128576/ItaCruUL_normal.jpg"/>
    <hyperlink ref="V263" r:id="rId500" display="http://pbs.twimg.com/profile_images/672284754499076097/0GfLtvGS_normal.jpg"/>
    <hyperlink ref="V264" r:id="rId501" display="http://pbs.twimg.com/profile_images/672284754499076097/0GfLtvGS_normal.jpg"/>
    <hyperlink ref="V265" r:id="rId502" display="http://pbs.twimg.com/profile_images/672284754499076097/0GfLtvGS_normal.jpg"/>
    <hyperlink ref="V266" r:id="rId503" display="http://pbs.twimg.com/profile_images/1121169434415128576/ItaCruUL_normal.jpg"/>
    <hyperlink ref="V267" r:id="rId504" display="http://pbs.twimg.com/profile_images/1121169434415128576/ItaCruUL_normal.jpg"/>
    <hyperlink ref="V268" r:id="rId505" display="http://pbs.twimg.com/profile_images/1121169434415128576/ItaCruUL_normal.jpg"/>
    <hyperlink ref="V269" r:id="rId506" display="http://pbs.twimg.com/profile_images/1121169434415128576/ItaCruUL_normal.jpg"/>
    <hyperlink ref="V270" r:id="rId507" display="http://pbs.twimg.com/profile_images/1121169434415128576/ItaCruUL_normal.jpg"/>
    <hyperlink ref="V271" r:id="rId508" display="http://pbs.twimg.com/profile_images/1121169434415128576/ItaCruUL_normal.jpg"/>
    <hyperlink ref="V272" r:id="rId509" display="http://pbs.twimg.com/profile_images/1121169434415128576/ItaCruUL_normal.jpg"/>
    <hyperlink ref="V273" r:id="rId510" display="http://pbs.twimg.com/profile_images/1121169434415128576/ItaCruUL_normal.jpg"/>
    <hyperlink ref="V274" r:id="rId511" display="http://pbs.twimg.com/profile_images/1121169434415128576/ItaCruUL_normal.jpg"/>
    <hyperlink ref="V275" r:id="rId512" display="http://pbs.twimg.com/profile_images/1121169434415128576/ItaCruUL_normal.jpg"/>
    <hyperlink ref="V276" r:id="rId513" display="http://pbs.twimg.com/profile_images/672284754499076097/0GfLtvGS_normal.jpg"/>
    <hyperlink ref="V277" r:id="rId514" display="http://pbs.twimg.com/profile_images/672284754499076097/0GfLtvGS_normal.jpg"/>
    <hyperlink ref="V278" r:id="rId515" display="http://pbs.twimg.com/profile_images/672284754499076097/0GfLtvGS_normal.jpg"/>
    <hyperlink ref="V279" r:id="rId516" display="https://pbs.twimg.com/media/EF_aavwU0AAGIzU.jpg"/>
    <hyperlink ref="V280" r:id="rId517" display="http://pbs.twimg.com/profile_images/1070102465247244288/yqx24qTM_normal.jpg"/>
    <hyperlink ref="V281" r:id="rId518" display="http://pbs.twimg.com/profile_images/1070102465247244288/yqx24qTM_normal.jpg"/>
    <hyperlink ref="V282" r:id="rId519" display="http://pbs.twimg.com/profile_images/1070102465247244288/yqx24qTM_normal.jpg"/>
    <hyperlink ref="V283" r:id="rId520" display="http://pbs.twimg.com/profile_images/1070102465247244288/yqx24qTM_normal.jpg"/>
    <hyperlink ref="V284" r:id="rId521" display="http://pbs.twimg.com/profile_images/1070102465247244288/yqx24qTM_normal.jpg"/>
    <hyperlink ref="V285" r:id="rId522" display="http://pbs.twimg.com/profile_images/1070102465247244288/yqx24qTM_normal.jpg"/>
    <hyperlink ref="V286" r:id="rId523" display="http://pbs.twimg.com/profile_images/1070102465247244288/yqx24qTM_normal.jpg"/>
    <hyperlink ref="V287" r:id="rId524" display="http://pbs.twimg.com/profile_images/1070102465247244288/yqx24qTM_normal.jpg"/>
    <hyperlink ref="V288" r:id="rId525" display="http://pbs.twimg.com/profile_images/1070102465247244288/yqx24qTM_normal.jpg"/>
    <hyperlink ref="V289" r:id="rId526" display="http://pbs.twimg.com/profile_images/1070102465247244288/yqx24qTM_normal.jpg"/>
    <hyperlink ref="V290" r:id="rId527" display="http://pbs.twimg.com/profile_images/1180307487850815488/u_idW9gY_normal.jpg"/>
    <hyperlink ref="V291" r:id="rId528" display="http://pbs.twimg.com/profile_images/1180343795738648576/lDEHjm3g_normal.jpg"/>
    <hyperlink ref="V292" r:id="rId529" display="http://pbs.twimg.com/profile_images/1179175182788960256/afWEnDP5_normal.jpg"/>
    <hyperlink ref="V293" r:id="rId530" display="http://pbs.twimg.com/profile_images/1167863606173503488/vJeHzg2F_normal.jpg"/>
    <hyperlink ref="V294" r:id="rId531" display="http://pbs.twimg.com/profile_images/955538458965032962/mlR0Mr3D_normal.jpg"/>
    <hyperlink ref="V295" r:id="rId532" display="http://pbs.twimg.com/profile_images/955538458965032962/mlR0Mr3D_normal.jpg"/>
    <hyperlink ref="V296" r:id="rId533" display="http://pbs.twimg.com/profile_images/955538458965032962/mlR0Mr3D_normal.jpg"/>
    <hyperlink ref="V297" r:id="rId534" display="http://pbs.twimg.com/profile_images/955538458965032962/mlR0Mr3D_normal.jpg"/>
    <hyperlink ref="V298" r:id="rId535" display="http://pbs.twimg.com/profile_images/1175751112676335618/tncleKDU_normal.jpg"/>
    <hyperlink ref="V299" r:id="rId536" display="http://pbs.twimg.com/profile_images/1176160222286503936/Dvu12EVQ_normal.jpg"/>
    <hyperlink ref="V300" r:id="rId537" display="http://pbs.twimg.com/profile_images/1176160222286503936/Dvu12EVQ_normal.jpg"/>
    <hyperlink ref="V301" r:id="rId538" display="http://pbs.twimg.com/profile_images/1176160222286503936/Dvu12EVQ_normal.jpg"/>
    <hyperlink ref="V302" r:id="rId539" display="http://pbs.twimg.com/profile_images/703321604567101440/984obsut_normal.jpg"/>
    <hyperlink ref="V303" r:id="rId540" display="http://pbs.twimg.com/profile_images/703321604567101440/984obsut_normal.jpg"/>
    <hyperlink ref="V304" r:id="rId541" display="http://pbs.twimg.com/profile_images/703321604567101440/984obsut_normal.jpg"/>
    <hyperlink ref="V305" r:id="rId542" display="http://pbs.twimg.com/profile_images/1182298622899232771/61Fa_MH4_normal.jpg"/>
    <hyperlink ref="V306" r:id="rId543" display="http://pbs.twimg.com/profile_images/1182298622899232771/61Fa_MH4_normal.jpg"/>
    <hyperlink ref="V307" r:id="rId544" display="http://pbs.twimg.com/profile_images/1182298622899232771/61Fa_MH4_normal.jpg"/>
    <hyperlink ref="V308" r:id="rId545" display="http://pbs.twimg.com/profile_images/851543367716671489/2bEZ_jI1_normal.jpg"/>
    <hyperlink ref="V309" r:id="rId546" display="http://pbs.twimg.com/profile_images/851543367716671489/2bEZ_jI1_normal.jpg"/>
    <hyperlink ref="V310" r:id="rId547" display="http://pbs.twimg.com/profile_images/851543367716671489/2bEZ_jI1_normal.jpg"/>
    <hyperlink ref="V311" r:id="rId548" display="http://pbs.twimg.com/profile_images/859864563092738050/Cff7fdEk_normal.jpg"/>
    <hyperlink ref="V312" r:id="rId549" display="http://pbs.twimg.com/profile_images/859864563092738050/Cff7fdEk_normal.jpg"/>
    <hyperlink ref="V313" r:id="rId550" display="http://pbs.twimg.com/profile_images/859864563092738050/Cff7fdEk_normal.jpg"/>
    <hyperlink ref="V314" r:id="rId551" display="http://abs.twimg.com/sticky/default_profile_images/default_profile_normal.png"/>
    <hyperlink ref="V315" r:id="rId552" display="http://abs.twimg.com/sticky/default_profile_images/default_profile_normal.png"/>
    <hyperlink ref="V316" r:id="rId553" display="http://abs.twimg.com/sticky/default_profile_images/default_profile_normal.png"/>
    <hyperlink ref="V317" r:id="rId554" display="http://pbs.twimg.com/profile_images/1157663021365436416/CPSL_-Du_normal.jpg"/>
    <hyperlink ref="V318" r:id="rId555" display="http://pbs.twimg.com/profile_images/1157663021365436416/CPSL_-Du_normal.jpg"/>
    <hyperlink ref="V319" r:id="rId556" display="http://pbs.twimg.com/profile_images/1157663021365436416/CPSL_-Du_normal.jpg"/>
    <hyperlink ref="V320" r:id="rId557" display="http://pbs.twimg.com/profile_images/572633552958840832/cOMACaJ3_normal.jpeg"/>
    <hyperlink ref="V321" r:id="rId558" display="http://pbs.twimg.com/profile_images/572633552958840832/cOMACaJ3_normal.jpeg"/>
    <hyperlink ref="V322" r:id="rId559" display="http://pbs.twimg.com/profile_images/572633552958840832/cOMACaJ3_normal.jpeg"/>
    <hyperlink ref="V323" r:id="rId560" display="http://pbs.twimg.com/profile_images/1173993443594592257/GOWlT-ND_normal.jpg"/>
    <hyperlink ref="V324" r:id="rId561" display="http://pbs.twimg.com/profile_images/1173993443594592257/GOWlT-ND_normal.jpg"/>
    <hyperlink ref="V325" r:id="rId562" display="http://pbs.twimg.com/profile_images/1173993443594592257/GOWlT-ND_normal.jpg"/>
    <hyperlink ref="V326" r:id="rId563" display="http://pbs.twimg.com/profile_images/1177385733960720384/gtOJZzDD_normal.jpg"/>
    <hyperlink ref="V327" r:id="rId564" display="http://pbs.twimg.com/profile_images/1177385733960720384/gtOJZzDD_normal.jpg"/>
    <hyperlink ref="V328" r:id="rId565" display="http://pbs.twimg.com/profile_images/1184648239938785283/iyxz8yYU_normal.jpg"/>
    <hyperlink ref="V329" r:id="rId566" display="http://pbs.twimg.com/profile_images/1184648239938785283/iyxz8yYU_normal.jpg"/>
    <hyperlink ref="V330" r:id="rId567" display="http://pbs.twimg.com/profile_images/1184648239938785283/iyxz8yYU_normal.jpg"/>
    <hyperlink ref="V331" r:id="rId568" display="http://pbs.twimg.com/profile_images/697195172925304832/t5nik0jk_normal.jpg"/>
    <hyperlink ref="V332" r:id="rId569" display="http://pbs.twimg.com/profile_images/1060605387219656704/i_EpXqyR_normal.jpg"/>
    <hyperlink ref="V333" r:id="rId570" display="http://pbs.twimg.com/profile_images/1060605387219656704/i_EpXqyR_normal.jpg"/>
    <hyperlink ref="V334" r:id="rId571" display="http://pbs.twimg.com/profile_images/1060605387219656704/i_EpXqyR_normal.jpg"/>
    <hyperlink ref="V335" r:id="rId572" display="http://pbs.twimg.com/profile_images/872968392835293187/Eed7aj2A_normal.jpg"/>
    <hyperlink ref="V336" r:id="rId573" display="http://pbs.twimg.com/profile_images/872968392835293187/Eed7aj2A_normal.jpg"/>
    <hyperlink ref="V337" r:id="rId574" display="http://pbs.twimg.com/profile_images/872968392835293187/Eed7aj2A_normal.jpg"/>
    <hyperlink ref="V338" r:id="rId575" display="http://pbs.twimg.com/profile_images/2604086615/5pi5yaikfi858vajej1b_normal.jpeg"/>
    <hyperlink ref="V339" r:id="rId576" display="http://pbs.twimg.com/profile_images/1178688209808773121/BBD4k1b5_normal.jpg"/>
    <hyperlink ref="V340" r:id="rId577" display="http://abs.twimg.com/sticky/default_profile_images/default_profile_normal.png"/>
    <hyperlink ref="V341" r:id="rId578" display="http://abs.twimg.com/sticky/default_profile_images/default_profile_normal.png"/>
    <hyperlink ref="V342" r:id="rId579" display="http://abs.twimg.com/sticky/default_profile_images/default_profile_normal.png"/>
    <hyperlink ref="V343" r:id="rId580" display="http://abs.twimg.com/sticky/default_profile_images/default_profile_normal.png"/>
    <hyperlink ref="V344" r:id="rId581" display="http://abs.twimg.com/sticky/default_profile_images/default_profile_normal.png"/>
    <hyperlink ref="V345" r:id="rId582" display="http://pbs.twimg.com/profile_images/974048391020908545/Sjv1mYtG_normal.jpg"/>
    <hyperlink ref="V346" r:id="rId583" display="http://pbs.twimg.com/profile_images/974048391020908545/Sjv1mYtG_normal.jpg"/>
    <hyperlink ref="V347" r:id="rId584" display="http://pbs.twimg.com/profile_images/974048391020908545/Sjv1mYtG_normal.jpg"/>
    <hyperlink ref="V348" r:id="rId585" display="http://pbs.twimg.com/profile_images/974048391020908545/Sjv1mYtG_normal.jpg"/>
    <hyperlink ref="V349" r:id="rId586" display="http://pbs.twimg.com/profile_images/974048391020908545/Sjv1mYtG_normal.jpg"/>
    <hyperlink ref="V350" r:id="rId587" display="https://pbs.twimg.com/media/EF_aavwU0AAGIzU.jpg"/>
    <hyperlink ref="V351" r:id="rId588" display="http://pbs.twimg.com/profile_images/892980444781621248/vWEVTogP_normal.jpg"/>
    <hyperlink ref="V352" r:id="rId589" display="https://pbs.twimg.com/media/EF_aavwU0AAGIzU.jpg"/>
    <hyperlink ref="V353" r:id="rId590" display="http://pbs.twimg.com/profile_images/892980444781621248/vWEVTogP_normal.jpg"/>
    <hyperlink ref="V354" r:id="rId591" display="http://pbs.twimg.com/profile_images/1117607772495859712/-L3WTOfT_normal.png"/>
    <hyperlink ref="V355" r:id="rId592" display="http://pbs.twimg.com/profile_images/892980444781621248/vWEVTogP_normal.jpg"/>
    <hyperlink ref="V356" r:id="rId593" display="http://pbs.twimg.com/profile_images/892980444781621248/vWEVTogP_normal.jpg"/>
    <hyperlink ref="V357" r:id="rId594" display="http://pbs.twimg.com/profile_images/892980444781621248/vWEVTogP_normal.jpg"/>
    <hyperlink ref="V358" r:id="rId595" display="http://pbs.twimg.com/profile_images/892980444781621248/vWEVTogP_normal.jpg"/>
    <hyperlink ref="V359" r:id="rId596" display="http://pbs.twimg.com/profile_images/892980444781621248/vWEVTogP_normal.jpg"/>
    <hyperlink ref="V360" r:id="rId597" display="http://pbs.twimg.com/profile_images/892980444781621248/vWEVTogP_normal.jpg"/>
    <hyperlink ref="V361" r:id="rId598" display="http://pbs.twimg.com/profile_images/892980444781621248/vWEVTogP_normal.jpg"/>
    <hyperlink ref="V362" r:id="rId599" display="http://pbs.twimg.com/profile_images/892980444781621248/vWEVTogP_normal.jpg"/>
    <hyperlink ref="V363" r:id="rId600" display="http://pbs.twimg.com/profile_images/892980444781621248/vWEVTogP_normal.jpg"/>
    <hyperlink ref="V364" r:id="rId601" display="http://pbs.twimg.com/profile_images/892980444781621248/vWEVTogP_normal.jpg"/>
    <hyperlink ref="V365" r:id="rId602" display="http://pbs.twimg.com/profile_images/892980444781621248/vWEVTogP_normal.jpg"/>
    <hyperlink ref="V366" r:id="rId603" display="http://pbs.twimg.com/profile_images/892980444781621248/vWEVTogP_normal.jpg"/>
    <hyperlink ref="V367" r:id="rId604" display="http://pbs.twimg.com/profile_images/892980444781621248/vWEVTogP_normal.jpg"/>
    <hyperlink ref="V368" r:id="rId605" display="http://pbs.twimg.com/profile_images/892980444781621248/vWEVTogP_normal.jpg"/>
    <hyperlink ref="V369" r:id="rId606" display="http://pbs.twimg.com/profile_images/892980444781621248/vWEVTogP_normal.jpg"/>
    <hyperlink ref="V370" r:id="rId607" display="http://pbs.twimg.com/profile_images/892980444781621248/vWEVTogP_normal.jpg"/>
    <hyperlink ref="V371" r:id="rId608" display="http://pbs.twimg.com/profile_images/1183788931554467841/zpc90Bwk_normal.jpg"/>
    <hyperlink ref="V372" r:id="rId609" display="http://abs.twimg.com/sticky/default_profile_images/default_profile_normal.png"/>
    <hyperlink ref="V373" r:id="rId610" display="http://pbs.twimg.com/profile_images/1181766013676711936/zTtGLiff_normal.jpg"/>
    <hyperlink ref="V374" r:id="rId611" display="http://pbs.twimg.com/profile_images/1181766013676711936/zTtGLiff_normal.jpg"/>
    <hyperlink ref="V375" r:id="rId612" display="http://pbs.twimg.com/profile_images/1182377972482752514/u_3VDckI_normal.jpg"/>
    <hyperlink ref="V376" r:id="rId613" display="http://pbs.twimg.com/profile_images/1182377972482752514/u_3VDckI_normal.jpg"/>
    <hyperlink ref="V377" r:id="rId614" display="http://pbs.twimg.com/profile_images/1182377972482752514/u_3VDckI_normal.jpg"/>
    <hyperlink ref="V378" r:id="rId615" display="http://pbs.twimg.com/profile_images/1182377972482752514/u_3VDckI_normal.jpg"/>
    <hyperlink ref="V379" r:id="rId616" display="http://pbs.twimg.com/profile_images/864454653848592384/6tYRaY6v_normal.jpg"/>
    <hyperlink ref="V380" r:id="rId617" display="http://pbs.twimg.com/profile_images/1170512704487903232/VCNNbMse_normal.jpg"/>
    <hyperlink ref="V381" r:id="rId618" display="http://pbs.twimg.com/profile_images/604299847533920256/rqNlXlHE_normal.jpg"/>
    <hyperlink ref="V382" r:id="rId619" display="http://pbs.twimg.com/profile_images/604299847533920256/rqNlXlHE_normal.jpg"/>
    <hyperlink ref="V383" r:id="rId620" display="https://pbs.twimg.com/ext_tw_video_thumb/1187861836483514368/pu/img/6kzN-y7g_K6WW2LN.jpg"/>
    <hyperlink ref="V384" r:id="rId621" display="https://pbs.twimg.com/ext_tw_video_thumb/1187861836483514368/pu/img/6kzN-y7g_K6WW2LN.jpg"/>
    <hyperlink ref="V385" r:id="rId622" display="https://pbs.twimg.com/ext_tw_video_thumb/1187861836483514368/pu/img/6kzN-y7g_K6WW2LN.jpg"/>
    <hyperlink ref="V386" r:id="rId623" display="http://pbs.twimg.com/profile_images/1177223890508091392/SyDUtQTI_normal.jpg"/>
    <hyperlink ref="V387" r:id="rId624" display="http://pbs.twimg.com/profile_images/1117607772495859712/-L3WTOfT_normal.png"/>
    <hyperlink ref="V388" r:id="rId625" display="http://pbs.twimg.com/profile_images/1177223890508091392/SyDUtQTI_normal.jpg"/>
    <hyperlink ref="V389" r:id="rId626" display="http://pbs.twimg.com/profile_images/1117607772495859712/-L3WTOfT_normal.png"/>
    <hyperlink ref="V390" r:id="rId627" display="http://pbs.twimg.com/profile_images/1177223890508091392/SyDUtQTI_normal.jpg"/>
    <hyperlink ref="V391" r:id="rId628" display="http://pbs.twimg.com/profile_images/1117607772495859712/-L3WTOfT_normal.png"/>
    <hyperlink ref="V392" r:id="rId629" display="http://pbs.twimg.com/profile_images/1177223890508091392/SyDUtQTI_normal.jpg"/>
    <hyperlink ref="V393" r:id="rId630" display="http://pbs.twimg.com/profile_images/1117607772495859712/-L3WTOfT_normal.png"/>
    <hyperlink ref="V394" r:id="rId631" display="http://pbs.twimg.com/profile_images/1177223890508091392/SyDUtQTI_normal.jpg"/>
    <hyperlink ref="V395" r:id="rId632" display="http://pbs.twimg.com/profile_images/1117607772495859712/-L3WTOfT_normal.png"/>
    <hyperlink ref="V396" r:id="rId633" display="http://pbs.twimg.com/profile_images/1177223890508091392/SyDUtQTI_normal.jpg"/>
    <hyperlink ref="V397" r:id="rId634" display="http://pbs.twimg.com/profile_images/1117607772495859712/-L3WTOfT_normal.png"/>
    <hyperlink ref="V398" r:id="rId635" display="http://pbs.twimg.com/profile_images/1177223890508091392/SyDUtQTI_normal.jpg"/>
    <hyperlink ref="V399" r:id="rId636" display="http://pbs.twimg.com/profile_images/1117607772495859712/-L3WTOfT_normal.png"/>
    <hyperlink ref="V400" r:id="rId637" display="http://pbs.twimg.com/profile_images/1177223890508091392/SyDUtQTI_normal.jpg"/>
    <hyperlink ref="V401" r:id="rId638" display="http://pbs.twimg.com/profile_images/1117607772495859712/-L3WTOfT_normal.png"/>
    <hyperlink ref="V402" r:id="rId639" display="http://pbs.twimg.com/profile_images/1177223890508091392/SyDUtQTI_normal.jpg"/>
    <hyperlink ref="V403" r:id="rId640" display="http://pbs.twimg.com/profile_images/1117607772495859712/-L3WTOfT_normal.png"/>
    <hyperlink ref="V404" r:id="rId641" display="http://pbs.twimg.com/profile_images/1117607772495859712/-L3WTOfT_normal.png"/>
    <hyperlink ref="V405" r:id="rId642" display="http://pbs.twimg.com/profile_images/1117607772495859712/-L3WTOfT_normal.png"/>
    <hyperlink ref="V406" r:id="rId643" display="http://pbs.twimg.com/profile_images/1117607772495859712/-L3WTOfT_normal.png"/>
    <hyperlink ref="V407" r:id="rId644" display="http://pbs.twimg.com/profile_images/1117607772495859712/-L3WTOfT_normal.png"/>
    <hyperlink ref="V408" r:id="rId645" display="http://pbs.twimg.com/profile_images/1117607772495859712/-L3WTOfT_normal.png"/>
    <hyperlink ref="V409" r:id="rId646" display="http://pbs.twimg.com/profile_images/1117607772495859712/-L3WTOfT_normal.png"/>
    <hyperlink ref="V410" r:id="rId647" display="http://pbs.twimg.com/profile_images/1177223890508091392/SyDUtQTI_normal.jpg"/>
    <hyperlink ref="V411" r:id="rId648" display="http://pbs.twimg.com/profile_images/1177223890508091392/SyDUtQTI_normal.jpg"/>
    <hyperlink ref="V412" r:id="rId649" display="http://pbs.twimg.com/profile_images/1177223890508091392/SyDUtQTI_normal.jpg"/>
    <hyperlink ref="V413" r:id="rId650" display="http://pbs.twimg.com/profile_images/1177223890508091392/SyDUtQTI_normal.jpg"/>
    <hyperlink ref="V414" r:id="rId651" display="http://pbs.twimg.com/profile_images/1177223890508091392/SyDUtQTI_normal.jpg"/>
    <hyperlink ref="V415" r:id="rId652" display="http://pbs.twimg.com/profile_images/1177223890508091392/SyDUtQTI_normal.jpg"/>
    <hyperlink ref="V416" r:id="rId653" display="http://pbs.twimg.com/profile_images/1177223890508091392/SyDUtQTI_normal.jpg"/>
    <hyperlink ref="V417" r:id="rId654" display="http://pbs.twimg.com/profile_images/1177223890508091392/SyDUtQTI_normal.jpg"/>
    <hyperlink ref="V418" r:id="rId655" display="http://pbs.twimg.com/profile_images/1177223890508091392/SyDUtQTI_normal.jpg"/>
    <hyperlink ref="V419" r:id="rId656" display="http://pbs.twimg.com/profile_images/1177223890508091392/SyDUtQTI_normal.jpg"/>
    <hyperlink ref="V420" r:id="rId657" display="http://pbs.twimg.com/profile_images/1177223890508091392/SyDUtQTI_normal.jpg"/>
    <hyperlink ref="V421" r:id="rId658" display="https://pbs.twimg.com/media/EDywTrwW4AEDQvr.png"/>
    <hyperlink ref="V422" r:id="rId659" display="https://pbs.twimg.com/media/EDz0rziXUAI5M4_.png"/>
    <hyperlink ref="V423" r:id="rId660" display="https://pbs.twimg.com/media/EEIGqWaUYAEs1Dw.jpg"/>
    <hyperlink ref="V424" r:id="rId661" display="https://pbs.twimg.com/media/EClT9VAXYAABt3y.jpg"/>
    <hyperlink ref="V425" r:id="rId662" display="https://pbs.twimg.com/media/EDywTrwW4AEDQvr.png"/>
    <hyperlink ref="V426" r:id="rId663" display="http://pbs.twimg.com/profile_images/672284754499076097/0GfLtvGS_normal.jpg"/>
    <hyperlink ref="V427" r:id="rId664" display="http://pbs.twimg.com/profile_images/672284754499076097/0GfLtvGS_normal.jpg"/>
    <hyperlink ref="V428" r:id="rId665" display="http://pbs.twimg.com/profile_images/672284754499076097/0GfLtvGS_normal.jpg"/>
    <hyperlink ref="V429" r:id="rId666" display="http://pbs.twimg.com/profile_images/672284754499076097/0GfLtvGS_normal.jpg"/>
    <hyperlink ref="V430" r:id="rId667" display="http://pbs.twimg.com/profile_images/672284754499076097/0GfLtvGS_normal.jpg"/>
    <hyperlink ref="V431" r:id="rId668" display="https://pbs.twimg.com/ext_tw_video_thumb/1169686088895684609/pu/img/tv0LsN6TkXjzikDH.jpg"/>
    <hyperlink ref="V432" r:id="rId669" display="https://pbs.twimg.com/media/EDz0rziXUAI5M4_.png"/>
    <hyperlink ref="V433" r:id="rId670" display="http://pbs.twimg.com/profile_images/1119017262776770560/b0ghKk2c_normal.png"/>
    <hyperlink ref="V434" r:id="rId671" display="https://pbs.twimg.com/media/EEIGqWaUYAEs1Dw.jpg"/>
    <hyperlink ref="V435" r:id="rId672" display="http://pbs.twimg.com/profile_images/978374385533796352/L6O3bvoK_normal.jpg"/>
    <hyperlink ref="V436" r:id="rId673" display="http://pbs.twimg.com/profile_images/1116800639198060549/sl3M3Xu5_normal.png"/>
    <hyperlink ref="V437" r:id="rId674" display="http://pbs.twimg.com/profile_images/1116800639198060549/sl3M3Xu5_normal.png"/>
    <hyperlink ref="V438" r:id="rId675" display="http://pbs.twimg.com/profile_images/1116800639198060549/sl3M3Xu5_normal.png"/>
    <hyperlink ref="V439" r:id="rId676" display="http://pbs.twimg.com/profile_images/1116800639198060549/sl3M3Xu5_normal.png"/>
    <hyperlink ref="V440" r:id="rId677" display="http://pbs.twimg.com/profile_images/1116800639198060549/sl3M3Xu5_normal.png"/>
    <hyperlink ref="V441" r:id="rId678" display="http://pbs.twimg.com/profile_images/1116800639198060549/sl3M3Xu5_normal.png"/>
    <hyperlink ref="V442" r:id="rId679" display="http://pbs.twimg.com/profile_images/1116800639198060549/sl3M3Xu5_normal.png"/>
    <hyperlink ref="V443" r:id="rId680" display="http://pbs.twimg.com/profile_images/1116800639198060549/sl3M3Xu5_normal.png"/>
    <hyperlink ref="V444" r:id="rId681" display="http://pbs.twimg.com/profile_images/1116800639198060549/sl3M3Xu5_normal.png"/>
    <hyperlink ref="V445" r:id="rId682" display="http://pbs.twimg.com/profile_images/1119017262776770560/b0ghKk2c_normal.png"/>
    <hyperlink ref="V446" r:id="rId683" display="http://pbs.twimg.com/profile_images/978374385533796352/L6O3bvoK_normal.jpg"/>
    <hyperlink ref="V447" r:id="rId684" display="http://pbs.twimg.com/profile_images/978374385533796352/L6O3bvoK_normal.jpg"/>
    <hyperlink ref="V448" r:id="rId685" display="http://pbs.twimg.com/profile_images/978374385533796352/L6O3bvoK_normal.jpg"/>
    <hyperlink ref="V449" r:id="rId686" display="http://pbs.twimg.com/profile_images/1119017262776770560/b0ghKk2c_normal.png"/>
    <hyperlink ref="V450" r:id="rId687" display="http://pbs.twimg.com/profile_images/829117894202007553/YJkhdijS_normal.jpg"/>
    <hyperlink ref="V451" r:id="rId688" display="http://pbs.twimg.com/profile_images/1119017262776770560/b0ghKk2c_normal.png"/>
    <hyperlink ref="V452" r:id="rId689" display="http://pbs.twimg.com/profile_images/1119017262776770560/b0ghKk2c_normal.png"/>
    <hyperlink ref="V453" r:id="rId690" display="https://pbs.twimg.com/media/EFFJ0KGWwAUmKqp.png"/>
    <hyperlink ref="V454" r:id="rId691" display="https://pbs.twimg.com/media/EFFJ0KGWwAUmKqp.png"/>
    <hyperlink ref="V455" r:id="rId692" display="http://pbs.twimg.com/profile_images/1192803252678512640/kDhneF1R_normal.jpg"/>
    <hyperlink ref="V456" r:id="rId693" display="http://pbs.twimg.com/profile_images/1192803252678512640/kDhneF1R_normal.jpg"/>
    <hyperlink ref="V457" r:id="rId694" display="https://pbs.twimg.com/media/EFV8i2jXoAA7dJ3.jpg"/>
    <hyperlink ref="V458" r:id="rId695" display="https://pbs.twimg.com/media/EFV7eroWsAAMWmf.jpg"/>
    <hyperlink ref="V459" r:id="rId696" display="http://pbs.twimg.com/profile_images/697195172925304832/t5nik0jk_normal.jpg"/>
    <hyperlink ref="V460" r:id="rId697" display="http://pbs.twimg.com/profile_images/697195172925304832/t5nik0jk_normal.jpg"/>
    <hyperlink ref="V461" r:id="rId698" display="http://pbs.twimg.com/profile_images/697195172925304832/t5nik0jk_normal.jpg"/>
    <hyperlink ref="V462" r:id="rId699" display="http://pbs.twimg.com/profile_images/697195172925304832/t5nik0jk_normal.jpg"/>
    <hyperlink ref="V463" r:id="rId700" display="http://pbs.twimg.com/profile_images/697195172925304832/t5nik0jk_normal.jpg"/>
    <hyperlink ref="V464" r:id="rId701" display="http://pbs.twimg.com/profile_images/697195172925304832/t5nik0jk_normal.jpg"/>
    <hyperlink ref="V465" r:id="rId702" display="http://pbs.twimg.com/profile_images/697195172925304832/t5nik0jk_normal.jpg"/>
    <hyperlink ref="V466" r:id="rId703" display="http://pbs.twimg.com/profile_images/1119017262776770560/b0ghKk2c_normal.png"/>
    <hyperlink ref="V467" r:id="rId704" display="http://pbs.twimg.com/profile_images/976330524560994304/9neT-Xri_normal.jpg"/>
    <hyperlink ref="V468" r:id="rId705" display="http://pbs.twimg.com/profile_images/1160128834982707202/f7ZULeeT_normal.jpg"/>
    <hyperlink ref="V469" r:id="rId706" display="http://pbs.twimg.com/profile_images/1119017262776770560/b0ghKk2c_normal.png"/>
    <hyperlink ref="V470" r:id="rId707" display="http://pbs.twimg.com/profile_images/976330524560994304/9neT-Xri_normal.jpg"/>
    <hyperlink ref="V471" r:id="rId708" display="http://pbs.twimg.com/profile_images/1160128834982707202/f7ZULeeT_normal.jpg"/>
    <hyperlink ref="V472" r:id="rId709" display="http://pbs.twimg.com/profile_images/1119017262776770560/b0ghKk2c_normal.png"/>
    <hyperlink ref="V473" r:id="rId710" display="http://pbs.twimg.com/profile_images/1119017262776770560/b0ghKk2c_normal.png"/>
    <hyperlink ref="V474" r:id="rId711" display="http://pbs.twimg.com/profile_images/976330524560994304/9neT-Xri_normal.jpg"/>
    <hyperlink ref="V475" r:id="rId712" display="http://pbs.twimg.com/profile_images/1160128834982707202/f7ZULeeT_normal.jpg"/>
    <hyperlink ref="V476" r:id="rId713" display="http://pbs.twimg.com/profile_images/1160128834982707202/f7ZULeeT_normal.jpg"/>
    <hyperlink ref="V477" r:id="rId714" display="http://pbs.twimg.com/profile_images/1160128834982707202/f7ZULeeT_normal.jpg"/>
    <hyperlink ref="V478" r:id="rId715" display="http://pbs.twimg.com/profile_images/1119017262776770560/b0ghKk2c_normal.png"/>
    <hyperlink ref="V479" r:id="rId716" display="http://pbs.twimg.com/profile_images/1119017262776770560/b0ghKk2c_normal.png"/>
    <hyperlink ref="V480" r:id="rId717" display="http://pbs.twimg.com/profile_images/976330524560994304/9neT-Xri_normal.jpg"/>
    <hyperlink ref="V481" r:id="rId718" display="http://pbs.twimg.com/profile_images/976330524560994304/9neT-Xri_normal.jpg"/>
    <hyperlink ref="V482" r:id="rId719" display="http://pbs.twimg.com/profile_images/1119017262776770560/b0ghKk2c_normal.png"/>
    <hyperlink ref="V483" r:id="rId720" display="http://pbs.twimg.com/profile_images/1119017262776770560/b0ghKk2c_normal.png"/>
    <hyperlink ref="V484" r:id="rId721" display="http://pbs.twimg.com/profile_images/981956002739179520/Hb6GpCT9_normal.jpg"/>
    <hyperlink ref="V485" r:id="rId722" display="http://pbs.twimg.com/profile_images/981956002739179520/Hb6GpCT9_normal.jpg"/>
    <hyperlink ref="V486" r:id="rId723" display="http://pbs.twimg.com/profile_images/981956002739179520/Hb6GpCT9_normal.jpg"/>
    <hyperlink ref="V487" r:id="rId724" display="http://pbs.twimg.com/profile_images/981956002739179520/Hb6GpCT9_normal.jpg"/>
    <hyperlink ref="V488" r:id="rId725" display="http://pbs.twimg.com/profile_images/981956002739179520/Hb6GpCT9_normal.jpg"/>
    <hyperlink ref="V489" r:id="rId726" display="http://pbs.twimg.com/profile_images/981956002739179520/Hb6GpCT9_normal.jpg"/>
    <hyperlink ref="V490" r:id="rId727" display="http://pbs.twimg.com/profile_images/981956002739179520/Hb6GpCT9_normal.jpg"/>
    <hyperlink ref="V491" r:id="rId728" display="http://pbs.twimg.com/profile_images/981956002739179520/Hb6GpCT9_normal.jpg"/>
    <hyperlink ref="V492" r:id="rId729" display="http://pbs.twimg.com/profile_images/981956002739179520/Hb6GpCT9_normal.jpg"/>
    <hyperlink ref="V493" r:id="rId730" display="http://pbs.twimg.com/profile_images/981956002739179520/Hb6GpCT9_normal.jpg"/>
    <hyperlink ref="V494" r:id="rId731" display="http://pbs.twimg.com/profile_images/981956002739179520/Hb6GpCT9_normal.jpg"/>
    <hyperlink ref="V495" r:id="rId732" display="http://pbs.twimg.com/profile_images/981956002739179520/Hb6GpCT9_normal.jpg"/>
    <hyperlink ref="V496" r:id="rId733" display="http://pbs.twimg.com/profile_images/981956002739179520/Hb6GpCT9_normal.jpg"/>
    <hyperlink ref="V497" r:id="rId734" display="http://pbs.twimg.com/profile_images/981956002739179520/Hb6GpCT9_normal.jpg"/>
    <hyperlink ref="V498" r:id="rId735" display="http://pbs.twimg.com/profile_images/981956002739179520/Hb6GpCT9_normal.jpg"/>
    <hyperlink ref="V499" r:id="rId736" display="http://pbs.twimg.com/profile_images/981956002739179520/Hb6GpCT9_normal.jpg"/>
    <hyperlink ref="V500" r:id="rId737" display="http://pbs.twimg.com/profile_images/981956002739179520/Hb6GpCT9_normal.jpg"/>
    <hyperlink ref="V501" r:id="rId738" display="http://pbs.twimg.com/profile_images/981956002739179520/Hb6GpCT9_normal.jpg"/>
    <hyperlink ref="V502" r:id="rId739" display="http://pbs.twimg.com/profile_images/981956002739179520/Hb6GpCT9_normal.jpg"/>
    <hyperlink ref="V503" r:id="rId740" display="http://pbs.twimg.com/profile_images/981956002739179520/Hb6GpCT9_normal.jpg"/>
    <hyperlink ref="V504" r:id="rId741" display="http://pbs.twimg.com/profile_images/981956002739179520/Hb6GpCT9_normal.jpg"/>
    <hyperlink ref="V505" r:id="rId742" display="http://pbs.twimg.com/profile_images/981956002739179520/Hb6GpCT9_normal.jpg"/>
    <hyperlink ref="V506" r:id="rId743" display="https://pbs.twimg.com/media/EClT9VAXYAABt3y.jpg"/>
    <hyperlink ref="V507" r:id="rId744" display="http://pbs.twimg.com/profile_images/1164317021884096513/3c2haRRg_normal.jpg"/>
    <hyperlink ref="V508" r:id="rId745" display="http://pbs.twimg.com/profile_images/672284754499076097/0GfLtvGS_normal.jpg"/>
    <hyperlink ref="V509" r:id="rId746" display="http://pbs.twimg.com/profile_images/672284754499076097/0GfLtvGS_normal.jpg"/>
    <hyperlink ref="V510" r:id="rId747" display="https://pbs.twimg.com/ext_tw_video_thumb/1169686088895684609/pu/img/tv0LsN6TkXjzikDH.jpg"/>
    <hyperlink ref="V511" r:id="rId748" display="https://pbs.twimg.com/ext_tw_video_thumb/1169686088895684609/pu/img/tv0LsN6TkXjzikDH.jpg"/>
    <hyperlink ref="V512" r:id="rId749" display="https://pbs.twimg.com/ext_tw_video_thumb/1169686088895684609/pu/img/tv0LsN6TkXjzikDH.jpg"/>
    <hyperlink ref="V513" r:id="rId750" display="https://pbs.twimg.com/media/EDz0rziXUAI5M4_.png"/>
    <hyperlink ref="V514" r:id="rId751" display="https://pbs.twimg.com/media/EDz0rziXUAI5M4_.png"/>
    <hyperlink ref="V515" r:id="rId752" display="https://pbs.twimg.com/media/EDz0rziXUAI5M4_.png"/>
    <hyperlink ref="V516" r:id="rId753" display="http://pbs.twimg.com/profile_images/1119017262776770560/b0ghKk2c_normal.png"/>
    <hyperlink ref="V517" r:id="rId754" display="https://pbs.twimg.com/media/EEIGqWaUYAEs1Dw.jpg"/>
    <hyperlink ref="V518" r:id="rId755" display="https://pbs.twimg.com/media/EEIGqWaUYAEs1Dw.jpg"/>
    <hyperlink ref="V519" r:id="rId756" display="https://pbs.twimg.com/media/EEIGqWaUYAEs1Dw.jpg"/>
    <hyperlink ref="V520" r:id="rId757" display="http://pbs.twimg.com/profile_images/1119017262776770560/b0ghKk2c_normal.png"/>
    <hyperlink ref="V521" r:id="rId758" display="http://pbs.twimg.com/profile_images/1119017262776770560/b0ghKk2c_normal.png"/>
    <hyperlink ref="V522" r:id="rId759" display="http://pbs.twimg.com/profile_images/1119017262776770560/b0ghKk2c_normal.png"/>
    <hyperlink ref="V523" r:id="rId760" display="https://pbs.twimg.com/media/EFFJ0KGWwAUmKqp.png"/>
    <hyperlink ref="V524" r:id="rId761" display="https://pbs.twimg.com/media/EFFJ0KGWwAUmKqp.png"/>
    <hyperlink ref="V525" r:id="rId762" display="https://pbs.twimg.com/media/EFFJ0KGWwAUmKqp.png"/>
    <hyperlink ref="V526" r:id="rId763" display="https://pbs.twimg.com/media/EFV7eroWsAAMWmf.jpg"/>
    <hyperlink ref="V527" r:id="rId764" display="https://pbs.twimg.com/media/EFV7eroWsAAMWmf.jpg"/>
    <hyperlink ref="V528" r:id="rId765" display="https://pbs.twimg.com/media/EFV7eroWsAAMWmf.jpg"/>
    <hyperlink ref="V529" r:id="rId766" display="https://pbs.twimg.com/ext_tw_video_thumb/1179764460589850624/pu/img/OE9W9ULJEklDWcaZ.jpg"/>
    <hyperlink ref="V530" r:id="rId767" display="https://pbs.twimg.com/ext_tw_video_thumb/1179764460589850624/pu/img/OE9W9ULJEklDWcaZ.jpg"/>
    <hyperlink ref="V531" r:id="rId768" display="https://pbs.twimg.com/ext_tw_video_thumb/1179764460589850624/pu/img/OE9W9ULJEklDWcaZ.jpg"/>
    <hyperlink ref="V532" r:id="rId769" display="http://pbs.twimg.com/profile_images/1119017262776770560/b0ghKk2c_normal.png"/>
    <hyperlink ref="V533" r:id="rId770" display="http://pbs.twimg.com/profile_images/1119017262776770560/b0ghKk2c_normal.png"/>
    <hyperlink ref="V534" r:id="rId771" display="http://pbs.twimg.com/profile_images/1119017262776770560/b0ghKk2c_normal.png"/>
    <hyperlink ref="V535" r:id="rId772" display="http://pbs.twimg.com/profile_images/1119017262776770560/b0ghKk2c_normal.png"/>
    <hyperlink ref="V536" r:id="rId773" display="http://pbs.twimg.com/profile_images/981956002739179520/Hb6GpCT9_normal.jpg"/>
    <hyperlink ref="V537" r:id="rId774" display="https://pbs.twimg.com/media/EClT9VAXYAABt3y.jpg"/>
    <hyperlink ref="V538" r:id="rId775" display="http://pbs.twimg.com/profile_images/1164317021884096513/3c2haRRg_normal.jpg"/>
    <hyperlink ref="V539" r:id="rId776" display="http://pbs.twimg.com/profile_images/1164317021884096513/3c2haRRg_normal.jpg"/>
    <hyperlink ref="V540" r:id="rId777" display="https://pbs.twimg.com/media/EDywTrwW4AEDQvr.png"/>
    <hyperlink ref="V541" r:id="rId778" display="http://pbs.twimg.com/profile_images/1164317021884096513/3c2haRRg_normal.jpg"/>
    <hyperlink ref="V542" r:id="rId779" display="https://pbs.twimg.com/media/EEyTdpvU8AAF1xv.jpg"/>
    <hyperlink ref="V543" r:id="rId780" display="https://pbs.twimg.com/media/EFV8i2jXoAA7dJ3.jpg"/>
    <hyperlink ref="V544" r:id="rId781" display="https://pbs.twimg.com/ext_tw_video_thumb/1179753804243316736/pu/img/ZUkN-RZW80Odb_mN.jpg"/>
    <hyperlink ref="V545" r:id="rId782" display="http://pbs.twimg.com/profile_images/672284754499076097/0GfLtvGS_normal.jpg"/>
    <hyperlink ref="V546" r:id="rId783" display="http://pbs.twimg.com/profile_images/672284754499076097/0GfLtvGS_normal.jpg"/>
    <hyperlink ref="V547" r:id="rId784" display="http://pbs.twimg.com/profile_images/672284754499076097/0GfLtvGS_normal.jpg"/>
    <hyperlink ref="V548" r:id="rId785" display="http://pbs.twimg.com/profile_images/672284754499076097/0GfLtvGS_normal.jpg"/>
    <hyperlink ref="V549" r:id="rId786" display="http://pbs.twimg.com/profile_images/672284754499076097/0GfLtvGS_normal.jpg"/>
    <hyperlink ref="V550" r:id="rId787" display="http://pbs.twimg.com/profile_images/672284754499076097/0GfLtvGS_normal.jpg"/>
    <hyperlink ref="V551" r:id="rId788" display="http://pbs.twimg.com/profile_images/672284754499076097/0GfLtvGS_normal.jpg"/>
    <hyperlink ref="V552" r:id="rId789" display="http://pbs.twimg.com/profile_images/672284754499076097/0GfLtvGS_normal.jpg"/>
    <hyperlink ref="V553" r:id="rId790" display="http://pbs.twimg.com/profile_images/672284754499076097/0GfLtvGS_normal.jpg"/>
    <hyperlink ref="V554" r:id="rId791" display="http://pbs.twimg.com/profile_images/672284754499076097/0GfLtvGS_normal.jpg"/>
    <hyperlink ref="V555" r:id="rId792" display="http://pbs.twimg.com/profile_images/672284754499076097/0GfLtvGS_normal.jpg"/>
    <hyperlink ref="V556" r:id="rId793" display="http://pbs.twimg.com/profile_images/672284754499076097/0GfLtvGS_normal.jpg"/>
    <hyperlink ref="V557" r:id="rId794" display="http://pbs.twimg.com/profile_images/672284754499076097/0GfLtvGS_normal.jpg"/>
    <hyperlink ref="V558" r:id="rId795" display="http://pbs.twimg.com/profile_images/672284754499076097/0GfLtvGS_normal.jpg"/>
    <hyperlink ref="V559" r:id="rId796" display="http://pbs.twimg.com/profile_images/672284754499076097/0GfLtvGS_normal.jpg"/>
    <hyperlink ref="V560" r:id="rId797" display="http://pbs.twimg.com/profile_images/672284754499076097/0GfLtvGS_normal.jpg"/>
    <hyperlink ref="V561" r:id="rId798" display="http://pbs.twimg.com/profile_images/672284754499076097/0GfLtvGS_normal.jpg"/>
    <hyperlink ref="V562" r:id="rId799" display="https://pbs.twimg.com/media/EF_aavwU0AAGIzU.jpg"/>
    <hyperlink ref="V563" r:id="rId800" display="http://pbs.twimg.com/profile_images/981956002739179520/Hb6GpCT9_normal.jpg"/>
    <hyperlink ref="V564" r:id="rId801" display="http://pbs.twimg.com/profile_images/981956002739179520/Hb6GpCT9_normal.jpg"/>
    <hyperlink ref="V565" r:id="rId802" display="http://pbs.twimg.com/profile_images/981956002739179520/Hb6GpCT9_normal.jpg"/>
    <hyperlink ref="V566" r:id="rId803" display="http://pbs.twimg.com/profile_images/981956002739179520/Hb6GpCT9_normal.jpg"/>
    <hyperlink ref="V567" r:id="rId804" display="http://pbs.twimg.com/profile_images/981956002739179520/Hb6GpCT9_normal.jpg"/>
    <hyperlink ref="V568" r:id="rId805" display="http://pbs.twimg.com/profile_images/981956002739179520/Hb6GpCT9_normal.jpg"/>
    <hyperlink ref="V569" r:id="rId806" display="https://pbs.twimg.com/media/EClT9VAXYAABt3y.jpg"/>
    <hyperlink ref="V570" r:id="rId807" display="http://pbs.twimg.com/profile_images/1164317021884096513/3c2haRRg_normal.jpg"/>
    <hyperlink ref="V571" r:id="rId808" display="http://pbs.twimg.com/profile_images/1164317021884096513/3c2haRRg_normal.jpg"/>
    <hyperlink ref="V572" r:id="rId809" display="https://pbs.twimg.com/media/EDywTrwW4AEDQvr.png"/>
    <hyperlink ref="V573" r:id="rId810" display="http://pbs.twimg.com/profile_images/1164317021884096513/3c2haRRg_normal.jpg"/>
    <hyperlink ref="V574" r:id="rId811" display="https://pbs.twimg.com/media/EEyTdpvU8AAF1xv.jpg"/>
    <hyperlink ref="V575" r:id="rId812" display="https://pbs.twimg.com/media/EFV8i2jXoAA7dJ3.jpg"/>
    <hyperlink ref="V576" r:id="rId813" display="http://pbs.twimg.com/profile_images/1164317021884096513/3c2haRRg_normal.jpg"/>
    <hyperlink ref="V577" r:id="rId814" display="https://pbs.twimg.com/ext_tw_video_thumb/1179753804243316736/pu/img/ZUkN-RZW80Odb_mN.jpg"/>
    <hyperlink ref="V578" r:id="rId815" display="http://pbs.twimg.com/profile_images/981956002739179520/Hb6GpCT9_normal.jpg"/>
    <hyperlink ref="V579" r:id="rId816" display="http://pbs.twimg.com/profile_images/981956002739179520/Hb6GpCT9_normal.jpg"/>
    <hyperlink ref="V580" r:id="rId817" display="http://pbs.twimg.com/profile_images/981956002739179520/Hb6GpCT9_normal.jpg"/>
    <hyperlink ref="V581" r:id="rId818" display="http://pbs.twimg.com/profile_images/981956002739179520/Hb6GpCT9_normal.jpg"/>
    <hyperlink ref="V582" r:id="rId819" display="http://pbs.twimg.com/profile_images/981956002739179520/Hb6GpCT9_normal.jpg"/>
    <hyperlink ref="V583" r:id="rId820" display="http://pbs.twimg.com/profile_images/981956002739179520/Hb6GpCT9_normal.jpg"/>
    <hyperlink ref="V584" r:id="rId821" display="http://pbs.twimg.com/profile_images/981956002739179520/Hb6GpCT9_normal.jpg"/>
    <hyperlink ref="V585" r:id="rId822" display="http://pbs.twimg.com/profile_images/981956002739179520/Hb6GpCT9_normal.jpg"/>
    <hyperlink ref="V586" r:id="rId823" display="http://pbs.twimg.com/profile_images/981956002739179520/Hb6GpCT9_normal.jpg"/>
    <hyperlink ref="V587" r:id="rId824" display="http://pbs.twimg.com/profile_images/981956002739179520/Hb6GpCT9_normal.jpg"/>
    <hyperlink ref="V588" r:id="rId825" display="http://pbs.twimg.com/profile_images/981956002739179520/Hb6GpCT9_normal.jpg"/>
    <hyperlink ref="V589" r:id="rId826" display="https://pbs.twimg.com/amplify_video_thumb/811644749069357058/img/oDDXpAKLs9sMllNK.jpg"/>
    <hyperlink ref="V590" r:id="rId827" display="https://pbs.twimg.com/amplify_video_thumb/811644749069357058/img/oDDXpAKLs9sMllNK.jpg"/>
    <hyperlink ref="V591" r:id="rId828" display="https://pbs.twimg.com/amplify_video_thumb/811644749069357058/img/oDDXpAKLs9sMllNK.jpg"/>
    <hyperlink ref="V592" r:id="rId829" display="http://pbs.twimg.com/profile_images/1145195333972090880/f9pS-mQF_normal.jpg"/>
    <hyperlink ref="V593" r:id="rId830" display="http://pbs.twimg.com/profile_images/1082899332733460481/D3C5WdXo_normal.jpg"/>
    <hyperlink ref="V594" r:id="rId831" display="http://pbs.twimg.com/profile_images/1098326869257175040/MWGZJaWQ_normal.jpg"/>
    <hyperlink ref="V595" r:id="rId832" display="http://pbs.twimg.com/profile_images/620011370440970240/SgZWb8mr_normal.jpg"/>
    <hyperlink ref="V596" r:id="rId833" display="http://pbs.twimg.com/profile_images/1163885911471509504/otv1Uzx6_normal.jpg"/>
    <hyperlink ref="V597" r:id="rId834" display="http://pbs.twimg.com/profile_images/1176627194539499525/5Mf0NMdG_normal.jpg"/>
    <hyperlink ref="V598" r:id="rId835" display="http://pbs.twimg.com/profile_images/1189565327472021508/FqC5RZGB_normal.jpg"/>
    <hyperlink ref="V599" r:id="rId836" display="http://pbs.twimg.com/profile_images/1189565327472021508/FqC5RZGB_normal.jpg"/>
    <hyperlink ref="V600" r:id="rId837" display="http://pbs.twimg.com/profile_images/1189565327472021508/FqC5RZGB_normal.jpg"/>
    <hyperlink ref="V601" r:id="rId838" display="http://pbs.twimg.com/profile_images/1131427062999396352/K8mRmuLs_normal.jpg"/>
    <hyperlink ref="V602" r:id="rId839" display="http://pbs.twimg.com/profile_images/1178302688758550529/onoCMQVK_normal.jpg"/>
    <hyperlink ref="V603" r:id="rId840" display="http://pbs.twimg.com/profile_images/1181460935812104192/Suu9UqGC_normal.jpg"/>
    <hyperlink ref="V604" r:id="rId841" display="http://pbs.twimg.com/profile_images/534388380402855936/qgSAMg_w_normal.jpeg"/>
    <hyperlink ref="V605" r:id="rId842" display="http://pbs.twimg.com/profile_images/534388380402855936/qgSAMg_w_normal.jpeg"/>
    <hyperlink ref="V606" r:id="rId843" display="http://pbs.twimg.com/profile_images/534388380402855936/qgSAMg_w_normal.jpeg"/>
    <hyperlink ref="V607" r:id="rId844" display="http://pbs.twimg.com/profile_images/1114898884742901762/z7Wz2XR3_normal.jpg"/>
    <hyperlink ref="V608" r:id="rId845" display="http://pbs.twimg.com/profile_images/1114898884742901762/z7Wz2XR3_normal.jpg"/>
    <hyperlink ref="V609" r:id="rId846" display="http://pbs.twimg.com/profile_images/1114898884742901762/z7Wz2XR3_normal.jpg"/>
    <hyperlink ref="V610" r:id="rId847" display="http://pbs.twimg.com/profile_images/1189632208111308802/h09ZJFOT_normal.jpg"/>
    <hyperlink ref="V611" r:id="rId848" display="http://pbs.twimg.com/profile_images/1103361364007907328/CsI-oCur_normal.jpg"/>
    <hyperlink ref="V612" r:id="rId849" display="http://pbs.twimg.com/profile_images/1166748760405348352/jGO6Yqfh_normal.jpg"/>
    <hyperlink ref="V613" r:id="rId850" display="http://pbs.twimg.com/profile_images/1154866084006248454/g_Uv4gmU_normal.jpg"/>
    <hyperlink ref="V614" r:id="rId851" display="http://pbs.twimg.com/profile_images/1080562577082527744/R2rt_i50_normal.jpg"/>
    <hyperlink ref="V615" r:id="rId852" display="http://pbs.twimg.com/profile_images/378800000527954250/8fafbb8ae32236ab5349ff6f54dbc9e6_normal.jpeg"/>
    <hyperlink ref="V616" r:id="rId853" display="http://pbs.twimg.com/profile_images/1029735311058718721/dXEd80bb_normal.jpg"/>
    <hyperlink ref="V617" r:id="rId854" display="http://pbs.twimg.com/profile_images/1004784103479218181/Hb22divN_normal.jpg"/>
    <hyperlink ref="V618" r:id="rId855" display="http://pbs.twimg.com/profile_images/1156819763525541888/9McqmTGj_normal.jpg"/>
    <hyperlink ref="V619" r:id="rId856" display="http://pbs.twimg.com/profile_images/1075429951757869056/mUKC1ot9_normal.jpg"/>
    <hyperlink ref="V620" r:id="rId857" display="http://pbs.twimg.com/profile_images/1075429951757869056/mUKC1ot9_normal.jpg"/>
    <hyperlink ref="V621" r:id="rId858" display="http://pbs.twimg.com/profile_images/1054387673526345730/3rQO3Evv_normal.jpg"/>
    <hyperlink ref="V622" r:id="rId859" display="http://pbs.twimg.com/profile_images/1131114261940449280/8_8X32aL_normal.png"/>
    <hyperlink ref="V623" r:id="rId860" display="http://pbs.twimg.com/profile_images/1088369887754383360/B8lguPBS_normal.jpg"/>
    <hyperlink ref="V624" r:id="rId861" display="http://pbs.twimg.com/profile_images/849722194745860096/Cu3C1Bf5_normal.jpg"/>
    <hyperlink ref="V625" r:id="rId862" display="http://pbs.twimg.com/profile_images/652312324292739072/cjFc_mPq_normal.jpg"/>
    <hyperlink ref="V626" r:id="rId863" display="http://pbs.twimg.com/profile_images/652312324292739072/cjFc_mPq_normal.jpg"/>
    <hyperlink ref="V627" r:id="rId864" display="http://pbs.twimg.com/profile_images/652312324292739072/cjFc_mPq_normal.jpg"/>
    <hyperlink ref="V628" r:id="rId865" display="http://pbs.twimg.com/profile_images/1179010149035335680/94oGLjvH_normal.jpg"/>
    <hyperlink ref="V629" r:id="rId866" display="http://pbs.twimg.com/profile_images/1160182820695941121/yLeckn0q_normal.jpg"/>
    <hyperlink ref="V630" r:id="rId867" display="http://pbs.twimg.com/profile_images/1160182820695941121/yLeckn0q_normal.jpg"/>
    <hyperlink ref="V631" r:id="rId868" display="http://pbs.twimg.com/profile_images/941660590589620225/K8qTe9MT_normal.jpg"/>
    <hyperlink ref="V632" r:id="rId869" display="http://pbs.twimg.com/profile_images/376115582/orlando_2009_100_normal.JPG"/>
    <hyperlink ref="V633" r:id="rId870" display="http://pbs.twimg.com/profile_images/376115582/orlando_2009_100_normal.JPG"/>
    <hyperlink ref="V634" r:id="rId871" display="http://pbs.twimg.com/profile_images/376115582/orlando_2009_100_normal.JPG"/>
    <hyperlink ref="V635" r:id="rId872" display="https://pbs.twimg.com/tweet_video_thumb/EFLQPjOXUAAhClT.jpg"/>
    <hyperlink ref="V636" r:id="rId873" display="https://pbs.twimg.com/tweet_video_thumb/EFLQPjOXUAAhClT.jpg"/>
    <hyperlink ref="V637" r:id="rId874" display="http://pbs.twimg.com/profile_images/968880480962654209/rwV32z_t_normal.jpg"/>
    <hyperlink ref="V638" r:id="rId875" display="http://pbs.twimg.com/profile_images/3178159097/bd3994c7837df60377379ab26e18238e_normal.jpeg"/>
    <hyperlink ref="V639" r:id="rId876" display="http://pbs.twimg.com/profile_images/1172061130635776000/oDXQAhAL_normal.jpg"/>
    <hyperlink ref="V640" r:id="rId877" display="http://pbs.twimg.com/profile_images/1189943328269320195/ThxANKGw_normal.jpg"/>
    <hyperlink ref="V641" r:id="rId878" display="http://pbs.twimg.com/profile_images/928217202238672896/60ZqSzMt_normal.jpg"/>
    <hyperlink ref="V642" r:id="rId879" display="http://pbs.twimg.com/profile_images/1109502906535997440/orWWyMCm_normal.jpg"/>
    <hyperlink ref="V643" r:id="rId880" display="http://pbs.twimg.com/profile_images/1388813989/IMG_0481_normal.jpg"/>
    <hyperlink ref="V644" r:id="rId881" display="http://pbs.twimg.com/profile_images/1106755207118114816/qYIeerlA_normal.jpg"/>
    <hyperlink ref="V645" r:id="rId882" display="http://pbs.twimg.com/profile_images/378800000509926956/fb52756cc89f8e1ff4ef9a2b2c3f41f0_normal.jpeg"/>
    <hyperlink ref="V646" r:id="rId883" display="http://pbs.twimg.com/profile_images/1133003926943490048/DtgH0bm1_normal.png"/>
    <hyperlink ref="V647" r:id="rId884" display="http://pbs.twimg.com/profile_images/1183502383491338241/-mS3mMx0_normal.jpg"/>
    <hyperlink ref="V648" r:id="rId885" display="http://pbs.twimg.com/profile_images/1012078768012210176/rMTurRwL_normal.jpg"/>
    <hyperlink ref="V649" r:id="rId886" display="http://pbs.twimg.com/profile_images/1189241426380345345/MlI9cjou_normal.jpg"/>
    <hyperlink ref="V650" r:id="rId887" display="http://pbs.twimg.com/profile_images/868429673008693248/yLh-Kr-Y_normal.jpg"/>
    <hyperlink ref="V651" r:id="rId888" display="https://pbs.twimg.com/ext_tw_video_thumb/1176241964598976512/pu/img/2MEKABx4DS9q7rhN.jpg"/>
    <hyperlink ref="V652" r:id="rId889" display="https://pbs.twimg.com/media/EFKGWuNU4AAQh1B.jpg"/>
    <hyperlink ref="V653" r:id="rId890" display="http://pbs.twimg.com/profile_images/1146066544134221824/34e2jQRf_normal.png"/>
    <hyperlink ref="V654" r:id="rId891" display="https://pbs.twimg.com/media/EIQl2X9U8AILCej.jpg"/>
    <hyperlink ref="V655" r:id="rId892" display="http://pbs.twimg.com/profile_images/2450433607/image_normal.jpg"/>
    <hyperlink ref="V656" r:id="rId893" display="http://pbs.twimg.com/profile_images/2450433607/image_normal.jpg"/>
    <hyperlink ref="V657" r:id="rId894" display="https://pbs.twimg.com/ext_tw_video_thumb/1176241964598976512/pu/img/2MEKABx4DS9q7rhN.jpg"/>
    <hyperlink ref="V658" r:id="rId895" display="http://pbs.twimg.com/profile_images/2450433607/image_normal.jpg"/>
    <hyperlink ref="V659" r:id="rId896" display="http://pbs.twimg.com/profile_images/2450433607/image_normal.jpg"/>
    <hyperlink ref="V660" r:id="rId897" display="http://pbs.twimg.com/profile_images/2450433607/image_normal.jpg"/>
    <hyperlink ref="V661" r:id="rId898" display="http://pbs.twimg.com/profile_images/2450433607/image_normal.jpg"/>
    <hyperlink ref="V662" r:id="rId899" display="http://pbs.twimg.com/profile_images/2450433607/image_normal.jpg"/>
    <hyperlink ref="V663" r:id="rId900" display="http://pbs.twimg.com/profile_images/578194464453308416/sMl5EGvh_normal.jpeg"/>
    <hyperlink ref="V664" r:id="rId901" display="http://pbs.twimg.com/profile_images/578194464453308416/sMl5EGvh_normal.jpeg"/>
    <hyperlink ref="V665" r:id="rId902" display="http://pbs.twimg.com/profile_images/578194464453308416/sMl5EGvh_normal.jpeg"/>
    <hyperlink ref="X3" r:id="rId903" display="https://twitter.com/#!/stevieareuokay/status/1168634892772663297"/>
    <hyperlink ref="X4" r:id="rId904" display="https://twitter.com/#!/stevieareuokay/status/1168639207818039296"/>
    <hyperlink ref="X5" r:id="rId905" display="https://twitter.com/#!/stevieareuokay/status/1168634892772663297"/>
    <hyperlink ref="X6" r:id="rId906" display="https://twitter.com/#!/stevieareuokay/status/1168639207818039296"/>
    <hyperlink ref="X7" r:id="rId907" display="https://twitter.com/#!/mollypeckler/status/1169364120144973824"/>
    <hyperlink ref="X8" r:id="rId908" display="https://twitter.com/#!/mollypeckler/status/1169364120144973824"/>
    <hyperlink ref="X9" r:id="rId909" display="https://twitter.com/#!/daymanforever/status/1169371381093556224"/>
    <hyperlink ref="X10" r:id="rId910" display="https://twitter.com/#!/daymanforever/status/1169371381093556224"/>
    <hyperlink ref="X11" r:id="rId911" display="https://twitter.com/#!/daymanforever/status/1169371381093556224"/>
    <hyperlink ref="X12" r:id="rId912" display="https://twitter.com/#!/daymanforever/status/1169371381093556224"/>
    <hyperlink ref="X13" r:id="rId913" display="https://twitter.com/#!/pier__pizza/status/1169496249050906624"/>
    <hyperlink ref="X14" r:id="rId914" display="https://twitter.com/#!/pier__pizza/status/1169496249050906624"/>
    <hyperlink ref="X15" r:id="rId915" display="https://twitter.com/#!/courtneyblewis/status/1169550832095944704"/>
    <hyperlink ref="X16" r:id="rId916" display="https://twitter.com/#!/themrreynolds/status/1169625531521933312"/>
    <hyperlink ref="X17" r:id="rId917" display="https://twitter.com/#!/themrreynolds/status/1169625531521933312"/>
    <hyperlink ref="X18" r:id="rId918" display="https://twitter.com/#!/themrreynolds/status/1169625531521933312"/>
    <hyperlink ref="X19" r:id="rId919" display="https://twitter.com/#!/themrreynolds/status/1169625531521933312"/>
    <hyperlink ref="X20" r:id="rId920" display="https://twitter.com/#!/themrreynolds/status/1169625531521933312"/>
    <hyperlink ref="X21" r:id="rId921" display="https://twitter.com/#!/javierhasse/status/1169689409412894720"/>
    <hyperlink ref="X22" r:id="rId922" display="https://twitter.com/#!/bzcannabis/status/1169690030870339588"/>
    <hyperlink ref="X23" r:id="rId923" display="https://twitter.com/#!/javierhasse/status/1169689409412894720"/>
    <hyperlink ref="X24" r:id="rId924" display="https://twitter.com/#!/javierhasse/status/1169689409412894720"/>
    <hyperlink ref="X25" r:id="rId925" display="https://twitter.com/#!/javierhasse/status/1169689409412894720"/>
    <hyperlink ref="X26" r:id="rId926" display="https://twitter.com/#!/bzcannabis/status/1169690030870339588"/>
    <hyperlink ref="X27" r:id="rId927" display="https://twitter.com/#!/k122n/status/1169991350147846150"/>
    <hyperlink ref="X28" r:id="rId928" display="https://twitter.com/#!/k122n/status/1169991350147846150"/>
    <hyperlink ref="X29" r:id="rId929" display="https://twitter.com/#!/k122n/status/1169991350147846150"/>
    <hyperlink ref="X30" r:id="rId930" display="https://twitter.com/#!/k122n/status/1169991350147846150"/>
    <hyperlink ref="X31" r:id="rId931" display="https://twitter.com/#!/tanveerkalo/status/1170037562355912704"/>
    <hyperlink ref="X32" r:id="rId932" display="https://twitter.com/#!/tanveerkalo/status/1170037562355912704"/>
    <hyperlink ref="X33" r:id="rId933" display="https://twitter.com/#!/tanveerkalo/status/1170037562355912704"/>
    <hyperlink ref="X34" r:id="rId934" display="https://twitter.com/#!/anirvan/status/1170734540811362308"/>
    <hyperlink ref="X35" r:id="rId935" display="https://twitter.com/#!/anirvan/status/1170734540811362308"/>
    <hyperlink ref="X36" r:id="rId936" display="https://twitter.com/#!/anirvan/status/1170734540811362308"/>
    <hyperlink ref="X37" r:id="rId937" display="https://twitter.com/#!/saadaonline/status/1170036465545469953"/>
    <hyperlink ref="X38" r:id="rId938" display="https://twitter.com/#!/saadaonline/status/1170036465545469953"/>
    <hyperlink ref="X39" r:id="rId939" display="https://twitter.com/#!/seti_x_/status/1170119581609783296"/>
    <hyperlink ref="X40" r:id="rId940" display="https://twitter.com/#!/mimosaishere/status/1170734884903632898"/>
    <hyperlink ref="X41" r:id="rId941" display="https://twitter.com/#!/mimosaishere/status/1170734884903632898"/>
    <hyperlink ref="X42" r:id="rId942" display="https://twitter.com/#!/mimosaishere/status/1170734884903632898"/>
    <hyperlink ref="X43" r:id="rId943" display="https://twitter.com/#!/yeomaine/status/1171177800725909511"/>
    <hyperlink ref="X44" r:id="rId944" display="https://twitter.com/#!/yeomaine/status/1171177800725909511"/>
    <hyperlink ref="X45" r:id="rId945" display="https://twitter.com/#!/yeomaine/status/1171177800725909511"/>
    <hyperlink ref="X46" r:id="rId946" display="https://twitter.com/#!/yeomaine/status/1171177800725909511"/>
    <hyperlink ref="X47" r:id="rId947" display="https://twitter.com/#!/robbinsgroupllc/status/1169368138523144192"/>
    <hyperlink ref="X48" r:id="rId948" display="https://twitter.com/#!/robbinsgroupllc/status/1169368138523144192"/>
    <hyperlink ref="X49" r:id="rId949" display="https://twitter.com/#!/robbinsgroupllc/status/1171177918409478144"/>
    <hyperlink ref="X50" r:id="rId950" display="https://twitter.com/#!/robbinsgroupllc/status/1171177918409478144"/>
    <hyperlink ref="X51" r:id="rId951" display="https://twitter.com/#!/willemneus/status/1172262206072938496"/>
    <hyperlink ref="X52" r:id="rId952" display="https://twitter.com/#!/willemneus/status/1172262206072938496"/>
    <hyperlink ref="X53" r:id="rId953" display="https://twitter.com/#!/gpchlorinator/status/1172467741669961728"/>
    <hyperlink ref="X54" r:id="rId954" display="https://twitter.com/#!/seti_x_/status/1170119581609783296"/>
    <hyperlink ref="X55" r:id="rId955" display="https://twitter.com/#!/gpchlorinator/status/1172467741669961728"/>
    <hyperlink ref="X56" r:id="rId956" display="https://twitter.com/#!/gpchlorinator/status/1172467741669961728"/>
    <hyperlink ref="X57" r:id="rId957" display="https://twitter.com/#!/im_your_kid/status/1169192085489979392"/>
    <hyperlink ref="X58" r:id="rId958" display="https://twitter.com/#!/im_your_kid/status/1170594570716905472"/>
    <hyperlink ref="X59" r:id="rId959" display="https://twitter.com/#!/im_your_kid/status/1173476044017262593"/>
    <hyperlink ref="X60" r:id="rId960" display="https://twitter.com/#!/im_your_kid/status/1174636908007190528"/>
    <hyperlink ref="X61" r:id="rId961" display="https://twitter.com/#!/b4f35a2a51f34e1/status/1174730650185805829"/>
    <hyperlink ref="X62" r:id="rId962" display="https://twitter.com/#!/b4f35a2a51f34e1/status/1174730650185805829"/>
    <hyperlink ref="X63" r:id="rId963" display="https://twitter.com/#!/dvsblast/status/1174880308145152000"/>
    <hyperlink ref="X64" r:id="rId964" display="https://twitter.com/#!/faceofbass/status/1174922940061634562"/>
    <hyperlink ref="X65" r:id="rId965" display="https://twitter.com/#!/faceofbass/status/1174925730058096641"/>
    <hyperlink ref="X66" r:id="rId966" display="https://twitter.com/#!/faceofbass/status/1174922940061634562"/>
    <hyperlink ref="X67" r:id="rId967" display="https://twitter.com/#!/faceofbass/status/1174925730058096641"/>
    <hyperlink ref="X68" r:id="rId968" display="https://twitter.com/#!/faceofbass/status/1174953480777158656"/>
    <hyperlink ref="X69" r:id="rId969" display="https://twitter.com/#!/andrewsteven/status/1175313060355039234"/>
    <hyperlink ref="X70" r:id="rId970" display="https://twitter.com/#!/modemmex/status/1176227577318522880"/>
    <hyperlink ref="X71" r:id="rId971" display="https://twitter.com/#!/kelly_petch/status/1176229050299191296"/>
    <hyperlink ref="X72" r:id="rId972" display="https://twitter.com/#!/nathzjason110/status/1176242276974104577"/>
    <hyperlink ref="X73" r:id="rId973" display="https://twitter.com/#!/artsupport10/status/1176242338328272897"/>
    <hyperlink ref="X74" r:id="rId974" display="https://twitter.com/#!/estherlamarr/status/1176242339821621248"/>
    <hyperlink ref="X75" r:id="rId975" display="https://twitter.com/#!/daniel_oladipo7/status/1176242428199784449"/>
    <hyperlink ref="X76" r:id="rId976" display="https://twitter.com/#!/prestoneli2/status/1176242438882627589"/>
    <hyperlink ref="X77" r:id="rId977" display="https://twitter.com/#!/pikachuevie/status/1176242566070587392"/>
    <hyperlink ref="X78" r:id="rId978" display="https://twitter.com/#!/knimbis/status/1176242616364486656"/>
    <hyperlink ref="X79" r:id="rId979" display="https://twitter.com/#!/jamie1km/status/1176242629513830400"/>
    <hyperlink ref="X80" r:id="rId980" display="https://twitter.com/#!/schnizzzle/status/1176242885441671169"/>
    <hyperlink ref="X81" r:id="rId981" display="https://twitter.com/#!/johnjohnboy721/status/1176243246135201793"/>
    <hyperlink ref="X82" r:id="rId982" display="https://twitter.com/#!/johnjohnboy721/status/1176243246135201793"/>
    <hyperlink ref="X83" r:id="rId983" display="https://twitter.com/#!/johnjohnboy721/status/1176243246135201793"/>
    <hyperlink ref="X84" r:id="rId984" display="https://twitter.com/#!/goombata/status/1176243294482980866"/>
    <hyperlink ref="X85" r:id="rId985" display="https://twitter.com/#!/anticlmax1/status/1176243313516732418"/>
    <hyperlink ref="X86" r:id="rId986" display="https://twitter.com/#!/anticlmax1/status/1176243313516732418"/>
    <hyperlink ref="X87" r:id="rId987" display="https://twitter.com/#!/anticlmax1/status/1176243313516732418"/>
    <hyperlink ref="X88" r:id="rId988" display="https://twitter.com/#!/christellmarjo/status/1176243365425360896"/>
    <hyperlink ref="X89" r:id="rId989" display="https://twitter.com/#!/katerickey5/status/1176243381338394625"/>
    <hyperlink ref="X90" r:id="rId990" display="https://twitter.com/#!/goob_irl/status/1176243526205607936"/>
    <hyperlink ref="X91" r:id="rId991" display="https://twitter.com/#!/nalabear420/status/1176243697320517633"/>
    <hyperlink ref="X92" r:id="rId992" display="https://twitter.com/#!/queenleclerc/status/1176243738169020417"/>
    <hyperlink ref="X93" r:id="rId993" display="https://twitter.com/#!/jamesmcewan2016/status/1176243502612701187"/>
    <hyperlink ref="X94" r:id="rId994" display="https://twitter.com/#!/jamesmcewan2016/status/1176243502612701187"/>
    <hyperlink ref="X95" r:id="rId995" display="https://twitter.com/#!/jamesmcewan2016/status/1176243502612701187"/>
    <hyperlink ref="X96" r:id="rId996" display="https://twitter.com/#!/the_jenr/status/1176243801301704704"/>
    <hyperlink ref="X97" r:id="rId997" display="https://twitter.com/#!/the_jenr/status/1176243801301704704"/>
    <hyperlink ref="X98" r:id="rId998" display="https://twitter.com/#!/the_jenr/status/1176243801301704704"/>
    <hyperlink ref="X99" r:id="rId999" display="https://twitter.com/#!/the_jenr/status/1176243801301704704"/>
    <hyperlink ref="X100" r:id="rId1000" display="https://twitter.com/#!/cookhm81/status/1176243964636274690"/>
    <hyperlink ref="X101" r:id="rId1001" display="https://twitter.com/#!/javierlavadogo1/status/1176244301698871298"/>
    <hyperlink ref="X102" r:id="rId1002" display="https://twitter.com/#!/bluedragon97216/status/1176244683321688064"/>
    <hyperlink ref="X103" r:id="rId1003" display="https://twitter.com/#!/vito_c_a/status/1176244781099507714"/>
    <hyperlink ref="X104" r:id="rId1004" display="https://twitter.com/#!/rociosan1303/status/1176244944341630977"/>
    <hyperlink ref="X105" r:id="rId1005" display="https://twitter.com/#!/lalo1979/status/1176246153286959104"/>
    <hyperlink ref="X106" r:id="rId1006" display="https://twitter.com/#!/le_mortel_noir/status/1176246510062854144"/>
    <hyperlink ref="X107" r:id="rId1007" display="https://twitter.com/#!/starladyqvill/status/1176246898346340352"/>
    <hyperlink ref="X108" r:id="rId1008" display="https://twitter.com/#!/titanprime8/status/1176247059734659072"/>
    <hyperlink ref="X109" r:id="rId1009" display="https://twitter.com/#!/orgmastron/status/1176247631372324864"/>
    <hyperlink ref="X110" r:id="rId1010" display="https://twitter.com/#!/rudy__phelps/status/1176247705582129153"/>
    <hyperlink ref="X111" r:id="rId1011" display="https://twitter.com/#!/jessenr42502751/status/1176247792961912832"/>
    <hyperlink ref="X112" r:id="rId1012" display="https://twitter.com/#!/dominikharb1/status/1176248263604756480"/>
    <hyperlink ref="X113" r:id="rId1013" display="https://twitter.com/#!/dominikharb1/status/1176248263604756480"/>
    <hyperlink ref="X114" r:id="rId1014" display="https://twitter.com/#!/dominikharb1/status/1176248263604756480"/>
    <hyperlink ref="X115" r:id="rId1015" display="https://twitter.com/#!/mariotardon/status/1176248741894000641"/>
    <hyperlink ref="X116" r:id="rId1016" display="https://twitter.com/#!/keekokhan/status/1176248886098194432"/>
    <hyperlink ref="X117" r:id="rId1017" display="https://twitter.com/#!/theamazingniko/status/1176249727240851457"/>
    <hyperlink ref="X118" r:id="rId1018" display="https://twitter.com/#!/stemmy2/status/1176249785927553024"/>
    <hyperlink ref="X119" r:id="rId1019" display="https://twitter.com/#!/kazv27/status/1176250262794788864"/>
    <hyperlink ref="X120" r:id="rId1020" display="https://twitter.com/#!/ljs214/status/1176250426829590528"/>
    <hyperlink ref="X121" r:id="rId1021" display="https://twitter.com/#!/fairywitchgirl/status/1176251506837921792"/>
    <hyperlink ref="X122" r:id="rId1022" display="https://twitter.com/#!/drocktrot/status/1176251737629515777"/>
    <hyperlink ref="X123" r:id="rId1023" display="https://twitter.com/#!/blasnavara/status/1176251757825069056"/>
    <hyperlink ref="X124" r:id="rId1024" display="https://twitter.com/#!/iamdavidalves/status/1176251858546900992"/>
    <hyperlink ref="X125" r:id="rId1025" display="https://twitter.com/#!/cru182/status/1176254683058327552"/>
    <hyperlink ref="X126" r:id="rId1026" display="https://twitter.com/#!/lilyshelp1/status/1176255317732200451"/>
    <hyperlink ref="X127" r:id="rId1027" display="https://twitter.com/#!/lilyshelp1/status/1176255317732200451"/>
    <hyperlink ref="X128" r:id="rId1028" display="https://twitter.com/#!/lilyshelp1/status/1176255317732200451"/>
    <hyperlink ref="X129" r:id="rId1029" display="https://twitter.com/#!/cotyfour0/status/1176255758582919169"/>
    <hyperlink ref="X130" r:id="rId1030" display="https://twitter.com/#!/humanxtrashcan/status/1176256394992861184"/>
    <hyperlink ref="X131" r:id="rId1031" display="https://twitter.com/#!/redwood87/status/1176264521951993858"/>
    <hyperlink ref="X132" r:id="rId1032" display="https://twitter.com/#!/tamika44135676/status/1176265111360552960"/>
    <hyperlink ref="X133" r:id="rId1033" display="https://twitter.com/#!/tamika44135676/status/1176265111360552960"/>
    <hyperlink ref="X134" r:id="rId1034" display="https://twitter.com/#!/tamika44135676/status/1176265111360552960"/>
    <hyperlink ref="X135" r:id="rId1035" display="https://twitter.com/#!/captnoobiepants/status/1176266961157857283"/>
    <hyperlink ref="X136" r:id="rId1036" display="https://twitter.com/#!/zoesaldanafanp/status/1176195134893043716"/>
    <hyperlink ref="X137" r:id="rId1037" display="https://twitter.com/#!/zoesaldanafanp/status/1176269085774090245"/>
    <hyperlink ref="X138" r:id="rId1038" display="https://twitter.com/#!/joserivera613/status/1176271075103166469"/>
    <hyperlink ref="X139" r:id="rId1039" display="https://twitter.com/#!/thedullahman1/status/1176283849657073664"/>
    <hyperlink ref="X140" r:id="rId1040" display="https://twitter.com/#!/thedullahman1/status/1176283849657073664"/>
    <hyperlink ref="X141" r:id="rId1041" display="https://twitter.com/#!/thedullahman1/status/1176283849657073664"/>
    <hyperlink ref="X142" r:id="rId1042" display="https://twitter.com/#!/footietwits/status/1176294786023792640"/>
    <hyperlink ref="X143" r:id="rId1043" display="https://twitter.com/#!/footietwits/status/1176294786023792640"/>
    <hyperlink ref="X144" r:id="rId1044" display="https://twitter.com/#!/footietwits/status/1176294786023792640"/>
    <hyperlink ref="X145" r:id="rId1045" display="https://twitter.com/#!/mrandremarc/status/1176298505893138433"/>
    <hyperlink ref="X146" r:id="rId1046" display="https://twitter.com/#!/monkeymasuda/status/1176300061275279361"/>
    <hyperlink ref="X147" r:id="rId1047" display="https://twitter.com/#!/estefan02360596/status/1176300631885275136"/>
    <hyperlink ref="X148" r:id="rId1048" display="https://twitter.com/#!/jorgeovallep/status/1176302902895403008"/>
    <hyperlink ref="X149" r:id="rId1049" display="https://twitter.com/#!/glenny1016/status/1176304972830560256"/>
    <hyperlink ref="X150" r:id="rId1050" display="https://twitter.com/#!/betuelmorales/status/1176307285259247617"/>
    <hyperlink ref="X151" r:id="rId1051" display="https://twitter.com/#!/dephdareaper/status/1176310019291320320"/>
    <hyperlink ref="X152" r:id="rId1052" display="https://twitter.com/#!/highergtv/status/1176316907634352129"/>
    <hyperlink ref="X153" r:id="rId1053" display="https://twitter.com/#!/jdot_bd/status/1176317877223378944"/>
    <hyperlink ref="X154" r:id="rId1054" display="https://twitter.com/#!/jerzv/status/1176318359786401792"/>
    <hyperlink ref="X155" r:id="rId1055" display="https://twitter.com/#!/diangelobiaa/status/1176323157608796160"/>
    <hyperlink ref="X156" r:id="rId1056" display="https://twitter.com/#!/laketahoevibes/status/1176332045460492288"/>
    <hyperlink ref="X157" r:id="rId1057" display="https://twitter.com/#!/jeison361hd/status/1176345746699763713"/>
    <hyperlink ref="X158" r:id="rId1058" display="https://twitter.com/#!/jebition/status/1176349581451202560"/>
    <hyperlink ref="X159" r:id="rId1059" display="https://twitter.com/#!/india09281978/status/1176371788873445376"/>
    <hyperlink ref="X160" r:id="rId1060" display="https://twitter.com/#!/starseedacademy/status/1176375977611448320"/>
    <hyperlink ref="X161" r:id="rId1061" display="https://twitter.com/#!/starseedacademy/status/1176375977611448320"/>
    <hyperlink ref="X162" r:id="rId1062" display="https://twitter.com/#!/starseedacademy/status/1176375977611448320"/>
    <hyperlink ref="X163" r:id="rId1063" display="https://twitter.com/#!/starseedacademy/status/1176376298769244161"/>
    <hyperlink ref="X164" r:id="rId1064" display="https://twitter.com/#!/jgarmanns/status/1176380482331824128"/>
    <hyperlink ref="X165" r:id="rId1065" display="https://twitter.com/#!/a0giri_/status/1176392310428323840"/>
    <hyperlink ref="X166" r:id="rId1066" display="https://twitter.com/#!/rohirrimaltun/status/1176484713030127617"/>
    <hyperlink ref="X167" r:id="rId1067" display="https://twitter.com/#!/itsmechula/status/1176496312881229824"/>
    <hyperlink ref="X168" r:id="rId1068" display="https://twitter.com/#!/jdanyq/status/1176519753843793921"/>
    <hyperlink ref="X169" r:id="rId1069" display="https://twitter.com/#!/misskreyol/status/1176522725646450688"/>
    <hyperlink ref="X170" r:id="rId1070" display="https://twitter.com/#!/misskreyol/status/1176522725646450688"/>
    <hyperlink ref="X171" r:id="rId1071" display="https://twitter.com/#!/misskreyol/status/1176522725646450688"/>
    <hyperlink ref="X172" r:id="rId1072" display="https://twitter.com/#!/zombogombo/status/1176551051928850432"/>
    <hyperlink ref="X173" r:id="rId1073" display="https://twitter.com/#!/thegeekacademy_/status/1176551200411414528"/>
    <hyperlink ref="X174" r:id="rId1074" display="https://twitter.com/#!/zoesaledana/status/1176557163088613381"/>
    <hyperlink ref="X175" r:id="rId1075" display="https://twitter.com/#!/ben_cormican/status/1176601898478198785"/>
    <hyperlink ref="X176" r:id="rId1076" display="https://twitter.com/#!/brett_dakin/status/1176632828286685184"/>
    <hyperlink ref="X177" r:id="rId1077" display="https://twitter.com/#!/brett_dakin/status/1176632828286685184"/>
    <hyperlink ref="X178" r:id="rId1078" display="https://twitter.com/#!/dylanbrickner/status/1176636030952386560"/>
    <hyperlink ref="X179" r:id="rId1079" display="https://twitter.com/#!/emmzlayy/status/1176676054993428480"/>
    <hyperlink ref="X180" r:id="rId1080" display="https://twitter.com/#!/dylannicely/status/1176676114183282688"/>
    <hyperlink ref="X181" r:id="rId1081" display="https://twitter.com/#!/jergmehoff/status/1176677168413364224"/>
    <hyperlink ref="X182" r:id="rId1082" display="https://twitter.com/#!/parks_emily_/status/1176679822971588609"/>
    <hyperlink ref="X183" r:id="rId1083" display="https://twitter.com/#!/blacky9115/status/1176243497285881857"/>
    <hyperlink ref="X184" r:id="rId1084" display="https://twitter.com/#!/blacky9115/status/1176243497285881857"/>
    <hyperlink ref="X185" r:id="rId1085" display="https://twitter.com/#!/blacky9115/status/1176243497285881857"/>
    <hyperlink ref="X186" r:id="rId1086" display="https://twitter.com/#!/blacky9115/status/1176244769678401537"/>
    <hyperlink ref="X187" r:id="rId1087" display="https://twitter.com/#!/blacky9115/status/1176244769678401537"/>
    <hyperlink ref="X188" r:id="rId1088" display="https://twitter.com/#!/blacky9115/status/1176244769678401537"/>
    <hyperlink ref="X189" r:id="rId1089" display="https://twitter.com/#!/djmattmuzik/status/1176692516155904000"/>
    <hyperlink ref="X190" r:id="rId1090" display="https://twitter.com/#!/djmattmuzik/status/1176692516155904000"/>
    <hyperlink ref="X191" r:id="rId1091" display="https://twitter.com/#!/djmattmuzik/status/1176692516155904000"/>
    <hyperlink ref="X192" r:id="rId1092" display="https://twitter.com/#!/djmattmuzik/status/1176692516155904000"/>
    <hyperlink ref="X193" r:id="rId1093" display="https://twitter.com/#!/ajustphaight/status/1176720992737157120"/>
    <hyperlink ref="X194" r:id="rId1094" display="https://twitter.com/#!/ajustphaight/status/1176720992737157120"/>
    <hyperlink ref="X195" r:id="rId1095" display="https://twitter.com/#!/ajustphaight/status/1176720992737157120"/>
    <hyperlink ref="X196" r:id="rId1096" display="https://twitter.com/#!/perupotprincess/status/1176740018179588096"/>
    <hyperlink ref="X197" r:id="rId1097" display="https://twitter.com/#!/hampanyheter/status/1176796434848460800"/>
    <hyperlink ref="X198" r:id="rId1098" display="https://twitter.com/#!/miguelnoble/status/1176980270140022784"/>
    <hyperlink ref="X199" r:id="rId1099" display="https://twitter.com/#!/miguelnoble/status/1176980270140022784"/>
    <hyperlink ref="X200" r:id="rId1100" display="https://twitter.com/#!/miguelnoble/status/1176980270140022784"/>
    <hyperlink ref="X201" r:id="rId1101" display="https://twitter.com/#!/lil_jrice/status/1176983462768775168"/>
    <hyperlink ref="X202" r:id="rId1102" display="https://twitter.com/#!/jason_pdx/status/1176999001465352192"/>
    <hyperlink ref="X203" r:id="rId1103" display="https://twitter.com/#!/jason_pdx/status/1176999001465352192"/>
    <hyperlink ref="X204" r:id="rId1104" display="https://twitter.com/#!/animeprincess06/status/1177042408351002624"/>
    <hyperlink ref="X205" r:id="rId1105" display="https://twitter.com/#!/osujace/status/1177044567729876994"/>
    <hyperlink ref="X206" r:id="rId1106" display="https://twitter.com/#!/roshamhany/status/1177168416303718401"/>
    <hyperlink ref="X207" r:id="rId1107" display="https://twitter.com/#!/roshamhany/status/1177168416303718401"/>
    <hyperlink ref="X208" r:id="rId1108" display="https://twitter.com/#!/roshamhany/status/1177168416303718401"/>
    <hyperlink ref="X209" r:id="rId1109" display="https://twitter.com/#!/mschrn/status/1177439745363927040"/>
    <hyperlink ref="X210" r:id="rId1110" display="https://twitter.com/#!/wolfiememes/status/1177618012850905089"/>
    <hyperlink ref="X211" r:id="rId1111" display="https://twitter.com/#!/wolfiememes/status/1177618012850905089"/>
    <hyperlink ref="X212" r:id="rId1112" display="https://twitter.com/#!/kelitos_way/status/1177618357312458757"/>
    <hyperlink ref="X213" r:id="rId1113" display="https://twitter.com/#!/kelitos_way/status/1177618357312458757"/>
    <hyperlink ref="X214" r:id="rId1114" display="https://twitter.com/#!/wangpup__/status/1177960594617405440"/>
    <hyperlink ref="X215" r:id="rId1115" display="https://twitter.com/#!/mara_liz_/status/1178063528672059392"/>
    <hyperlink ref="X216" r:id="rId1116" display="https://twitter.com/#!/palmafinserv/status/1179305996662923264"/>
    <hyperlink ref="X217" r:id="rId1117" display="https://twitter.com/#!/jmcoss2/status/1179431785576435715"/>
    <hyperlink ref="X218" r:id="rId1118" display="https://twitter.com/#!/gmiwhpodcast/status/1169306692862922752"/>
    <hyperlink ref="X219" r:id="rId1119" display="https://twitter.com/#!/gmiwhpodcast/status/1169306692862922752"/>
    <hyperlink ref="X220" r:id="rId1120" display="https://twitter.com/#!/gmiwhpodcast/status/1169306692862922752"/>
    <hyperlink ref="X221" r:id="rId1121" display="https://twitter.com/#!/justlikeanovel/status/1170015856278962176"/>
    <hyperlink ref="X222" r:id="rId1122" display="https://twitter.com/#!/justlikeanovel/status/1170015856278962176"/>
    <hyperlink ref="X223" r:id="rId1123" display="https://twitter.com/#!/justlikeanovel/status/1170066863235031040"/>
    <hyperlink ref="X224" r:id="rId1124" display="https://twitter.com/#!/justlikeanovel/status/1170066863235031040"/>
    <hyperlink ref="X225" r:id="rId1125" display="https://twitter.com/#!/justlikeanovel/status/1170066863235031040"/>
    <hyperlink ref="X226" r:id="rId1126" display="https://twitter.com/#!/justlikeanovel/status/1170422443418107906"/>
    <hyperlink ref="X227" r:id="rId1127" display="https://twitter.com/#!/justlikeanovel/status/1170422443418107906"/>
    <hyperlink ref="X228" r:id="rId1128" display="https://twitter.com/#!/justlikeanovel/status/1170422443418107906"/>
    <hyperlink ref="X229" r:id="rId1129" display="https://twitter.com/#!/gmiwhpodcast/status/1170419870858534912"/>
    <hyperlink ref="X230" r:id="rId1130" display="https://twitter.com/#!/wmcannabis/status/1179275998744981504"/>
    <hyperlink ref="X231" r:id="rId1131" display="https://twitter.com/#!/wmcannabis/status/1179275998744981504"/>
    <hyperlink ref="X232" r:id="rId1132" display="https://twitter.com/#!/wmcannabis/status/1179595624456409089"/>
    <hyperlink ref="X233" r:id="rId1133" display="https://twitter.com/#!/wmcannabis/status/1179595624456409089"/>
    <hyperlink ref="X234" r:id="rId1134" display="https://twitter.com/#!/gmiwhpodcast/status/1179576640793264129"/>
    <hyperlink ref="X235" r:id="rId1135" display="https://twitter.com/#!/moroneyes/status/1179771686779936768"/>
    <hyperlink ref="X236" r:id="rId1136" display="https://twitter.com/#!/mjcrjdrvrsoonrf/status/1179775276462624768"/>
    <hyperlink ref="X237" r:id="rId1137" display="https://twitter.com/#!/zoewilder/status/1179864924123623424"/>
    <hyperlink ref="X238" r:id="rId1138" display="https://twitter.com/#!/zoewilder/status/1179864924123623424"/>
    <hyperlink ref="X239" r:id="rId1139" display="https://twitter.com/#!/laganjaestranja/status/1178067615391961088"/>
    <hyperlink ref="X240" r:id="rId1140" display="https://twitter.com/#!/wolfiecomedy/status/1177617867224707072"/>
    <hyperlink ref="X241" r:id="rId1141" display="https://twitter.com/#!/wolfiecomedy/status/1177617867224707072"/>
    <hyperlink ref="X242" r:id="rId1142" display="https://twitter.com/#!/wolfiecomedy/status/1178068443783843841"/>
    <hyperlink ref="X243" r:id="rId1143" display="https://twitter.com/#!/wolfiecomedy/status/1178068443783843841"/>
    <hyperlink ref="X244" r:id="rId1144" display="https://twitter.com/#!/wolfiecomedy/status/1178068443783843841"/>
    <hyperlink ref="X245" r:id="rId1145" display="https://twitter.com/#!/zoewilder/status/1179864924123623424"/>
    <hyperlink ref="X246" r:id="rId1146" display="https://twitter.com/#!/laganjaestranja/status/1178067615391961088"/>
    <hyperlink ref="X247" r:id="rId1147" display="https://twitter.com/#!/laganjaestranja/status/1178067615391961088"/>
    <hyperlink ref="X248" r:id="rId1148" display="https://twitter.com/#!/zoewilder/status/1179864924123623424"/>
    <hyperlink ref="X249" r:id="rId1149" display="https://twitter.com/#!/hail_mary_j/status/1168144840762253315"/>
    <hyperlink ref="X250" r:id="rId1150" display="https://twitter.com/#!/hail_mary_j/status/1168144840762253315"/>
    <hyperlink ref="X251" r:id="rId1151" display="https://twitter.com/#!/hail_mary_j/status/1168144840762253315"/>
    <hyperlink ref="X252" r:id="rId1152" display="https://twitter.com/#!/hail_mary_j/status/1168144840762253315"/>
    <hyperlink ref="X253" r:id="rId1153" display="https://twitter.com/#!/hail_mary_j/status/1168144840762253315"/>
    <hyperlink ref="X254" r:id="rId1154" display="https://twitter.com/#!/pot_handbook/status/1168178200121184256"/>
    <hyperlink ref="X255" r:id="rId1155" display="https://twitter.com/#!/pot_handbook/status/1169309406770515969"/>
    <hyperlink ref="X256" r:id="rId1156" display="https://twitter.com/#!/jaredeasley/status/1172366784474697729"/>
    <hyperlink ref="X257" r:id="rId1157" display="https://twitter.com/#!/pot_handbook/status/1173836411079802880"/>
    <hyperlink ref="X258" r:id="rId1158" display="https://twitter.com/#!/jaredeasley/status/1172366784474697729"/>
    <hyperlink ref="X259" r:id="rId1159" display="https://twitter.com/#!/jaredeasley/status/1172366784474697729"/>
    <hyperlink ref="X260" r:id="rId1160" display="https://twitter.com/#!/jaredeasley/status/1172366784474697729"/>
    <hyperlink ref="X261" r:id="rId1161" display="https://twitter.com/#!/pot_handbook/status/1173836411079802880"/>
    <hyperlink ref="X262" r:id="rId1162" display="https://twitter.com/#!/bigthumbterry/status/1171919528185532417"/>
    <hyperlink ref="X263" r:id="rId1163" display="https://twitter.com/#!/pot_handbook/status/1171176413870772224"/>
    <hyperlink ref="X264" r:id="rId1164" display="https://twitter.com/#!/pot_handbook/status/1171903373362118656"/>
    <hyperlink ref="X265" r:id="rId1165" display="https://twitter.com/#!/pot_handbook/status/1173836654479474688"/>
    <hyperlink ref="X266" r:id="rId1166" display="https://twitter.com/#!/bigthumbterry/status/1171919528185532417"/>
    <hyperlink ref="X267" r:id="rId1167" display="https://twitter.com/#!/bigthumbterry/status/1171919528185532417"/>
    <hyperlink ref="X268" r:id="rId1168" display="https://twitter.com/#!/bigthumbterry/status/1171919528185532417"/>
    <hyperlink ref="X269" r:id="rId1169" display="https://twitter.com/#!/bigthumbterry/status/1171919528185532417"/>
    <hyperlink ref="X270" r:id="rId1170" display="https://twitter.com/#!/bigthumbterry/status/1176810188650745856"/>
    <hyperlink ref="X271" r:id="rId1171" display="https://twitter.com/#!/bigthumbterry/status/1176810188650745856"/>
    <hyperlink ref="X272" r:id="rId1172" display="https://twitter.com/#!/bigthumbterry/status/1179785038709309442"/>
    <hyperlink ref="X273" r:id="rId1173" display="https://twitter.com/#!/bigthumbterry/status/1179785038709309442"/>
    <hyperlink ref="X274" r:id="rId1174" display="https://twitter.com/#!/bigthumbterry/status/1179785038709309442"/>
    <hyperlink ref="X275" r:id="rId1175" display="https://twitter.com/#!/bigthumbterry/status/1179785038709309442"/>
    <hyperlink ref="X276" r:id="rId1176" display="https://twitter.com/#!/pot_handbook/status/1173836654479474688"/>
    <hyperlink ref="X277" r:id="rId1177" display="https://twitter.com/#!/pot_handbook/status/1176706945916518401"/>
    <hyperlink ref="X278" r:id="rId1178" display="https://twitter.com/#!/pot_handbook/status/1176707689046523904"/>
    <hyperlink ref="X279" r:id="rId1179" display="https://twitter.com/#!/pot_handbook/status/1179901783579062272"/>
    <hyperlink ref="X280" r:id="rId1180" display="https://twitter.com/#!/mgretailer/status/1179966078950109185"/>
    <hyperlink ref="X281" r:id="rId1181" display="https://twitter.com/#!/mgretailer/status/1179966078950109185"/>
    <hyperlink ref="X282" r:id="rId1182" display="https://twitter.com/#!/mgretailer/status/1179966078950109185"/>
    <hyperlink ref="X283" r:id="rId1183" display="https://twitter.com/#!/mgretailer/status/1179966078950109185"/>
    <hyperlink ref="X284" r:id="rId1184" display="https://twitter.com/#!/mgretailer/status/1179966078950109185"/>
    <hyperlink ref="X285" r:id="rId1185" display="https://twitter.com/#!/mgretailer/status/1179966078950109185"/>
    <hyperlink ref="X286" r:id="rId1186" display="https://twitter.com/#!/mgretailer/status/1179966078950109185"/>
    <hyperlink ref="X287" r:id="rId1187" display="https://twitter.com/#!/mgretailer/status/1179966078950109185"/>
    <hyperlink ref="X288" r:id="rId1188" display="https://twitter.com/#!/mgretailer/status/1179966078950109185"/>
    <hyperlink ref="X289" r:id="rId1189" display="https://twitter.com/#!/mgretailer/status/1179966078950109185"/>
    <hyperlink ref="X290" r:id="rId1190" display="https://twitter.com/#!/britneyultra/status/1180486947011284992"/>
    <hyperlink ref="X291" r:id="rId1191" display="https://twitter.com/#!/inez992/status/1180622523047825409"/>
    <hyperlink ref="X292" r:id="rId1192" display="https://twitter.com/#!/alyssa_jezelle/status/1180855442471362561"/>
    <hyperlink ref="X293" r:id="rId1193" display="https://twitter.com/#!/samtuthill/status/1181699452790288385"/>
    <hyperlink ref="X294" r:id="rId1194" display="https://twitter.com/#!/toddcastpodcast/status/1181974512381775872"/>
    <hyperlink ref="X295" r:id="rId1195" display="https://twitter.com/#!/toddcastpodcast/status/1181974512381775872"/>
    <hyperlink ref="X296" r:id="rId1196" display="https://twitter.com/#!/toddcastpodcast/status/1181974512381775872"/>
    <hyperlink ref="X297" r:id="rId1197" display="https://twitter.com/#!/toddcastpodcast/status/1181974512381775872"/>
    <hyperlink ref="X298" r:id="rId1198" display="https://twitter.com/#!/detroitdeedee/status/1182042987548860417"/>
    <hyperlink ref="X299" r:id="rId1199" display="https://twitter.com/#!/djmightymi/status/1182327318116569088"/>
    <hyperlink ref="X300" r:id="rId1200" display="https://twitter.com/#!/djmightymi/status/1182327318116569088"/>
    <hyperlink ref="X301" r:id="rId1201" display="https://twitter.com/#!/djmightymi/status/1182327318116569088"/>
    <hyperlink ref="X302" r:id="rId1202" display="https://twitter.com/#!/wwntfcd/status/1182327355026497536"/>
    <hyperlink ref="X303" r:id="rId1203" display="https://twitter.com/#!/wwntfcd/status/1182327355026497536"/>
    <hyperlink ref="X304" r:id="rId1204" display="https://twitter.com/#!/wwntfcd/status/1182327355026497536"/>
    <hyperlink ref="X305" r:id="rId1205" display="https://twitter.com/#!/lkfuehrerjr/status/1182328313379000320"/>
    <hyperlink ref="X306" r:id="rId1206" display="https://twitter.com/#!/lkfuehrerjr/status/1182328313379000320"/>
    <hyperlink ref="X307" r:id="rId1207" display="https://twitter.com/#!/lkfuehrerjr/status/1182328313379000320"/>
    <hyperlink ref="X308" r:id="rId1208" display="https://twitter.com/#!/headgum/status/1182328515074695168"/>
    <hyperlink ref="X309" r:id="rId1209" display="https://twitter.com/#!/headgum/status/1182328515074695168"/>
    <hyperlink ref="X310" r:id="rId1210" display="https://twitter.com/#!/headgum/status/1182328515074695168"/>
    <hyperlink ref="X311" r:id="rId1211" display="https://twitter.com/#!/jacobfitzroy/status/1182339073400115200"/>
    <hyperlink ref="X312" r:id="rId1212" display="https://twitter.com/#!/jacobfitzroy/status/1182339073400115200"/>
    <hyperlink ref="X313" r:id="rId1213" display="https://twitter.com/#!/jacobfitzroy/status/1182339073400115200"/>
    <hyperlink ref="X314" r:id="rId1214" display="https://twitter.com/#!/dooshbagazine/status/1182440230789505030"/>
    <hyperlink ref="X315" r:id="rId1215" display="https://twitter.com/#!/dooshbagazine/status/1182440230789505030"/>
    <hyperlink ref="X316" r:id="rId1216" display="https://twitter.com/#!/dooshbagazine/status/1182440230789505030"/>
    <hyperlink ref="X317" r:id="rId1217" display="https://twitter.com/#!/ron_spaced/status/1182469630994124805"/>
    <hyperlink ref="X318" r:id="rId1218" display="https://twitter.com/#!/ron_spaced/status/1182469630994124805"/>
    <hyperlink ref="X319" r:id="rId1219" display="https://twitter.com/#!/ron_spaced/status/1182469630994124805"/>
    <hyperlink ref="X320" r:id="rId1220" display="https://twitter.com/#!/heresaprotip/status/1182659784635490304"/>
    <hyperlink ref="X321" r:id="rId1221" display="https://twitter.com/#!/heresaprotip/status/1182659784635490304"/>
    <hyperlink ref="X322" r:id="rId1222" display="https://twitter.com/#!/heresaprotip/status/1182659784635490304"/>
    <hyperlink ref="X323" r:id="rId1223" display="https://twitter.com/#!/dutchmass/status/1182661152142254080"/>
    <hyperlink ref="X324" r:id="rId1224" display="https://twitter.com/#!/dutchmass/status/1182661152142254080"/>
    <hyperlink ref="X325" r:id="rId1225" display="https://twitter.com/#!/dutchmass/status/1182661152142254080"/>
    <hyperlink ref="X326" r:id="rId1226" display="https://twitter.com/#!/nikkiallenpoe/status/1182682823775391747"/>
    <hyperlink ref="X327" r:id="rId1227" display="https://twitter.com/#!/nikkiallenpoe/status/1182682823775391747"/>
    <hyperlink ref="X328" r:id="rId1228" display="https://twitter.com/#!/frostypeaches/status/1182683210741776386"/>
    <hyperlink ref="X329" r:id="rId1229" display="https://twitter.com/#!/frostypeaches/status/1182683210741776386"/>
    <hyperlink ref="X330" r:id="rId1230" display="https://twitter.com/#!/frostypeaches/status/1182683210741776386"/>
    <hyperlink ref="X331" r:id="rId1231" display="https://twitter.com/#!/gabrus/status/1182689136735424513"/>
    <hyperlink ref="X332" r:id="rId1232" display="https://twitter.com/#!/stillill1187/status/1182750227197026306"/>
    <hyperlink ref="X333" r:id="rId1233" display="https://twitter.com/#!/stillill1187/status/1182750227197026306"/>
    <hyperlink ref="X334" r:id="rId1234" display="https://twitter.com/#!/stillill1187/status/1182750227197026306"/>
    <hyperlink ref="X335" r:id="rId1235" display="https://twitter.com/#!/ftmb_podcast/status/1182795183903166464"/>
    <hyperlink ref="X336" r:id="rId1236" display="https://twitter.com/#!/ftmb_podcast/status/1182795183903166464"/>
    <hyperlink ref="X337" r:id="rId1237" display="https://twitter.com/#!/ftmb_podcast/status/1182795183903166464"/>
    <hyperlink ref="X338" r:id="rId1238" display="https://twitter.com/#!/freedomisgreen/status/1183007551996215298"/>
    <hyperlink ref="X339" r:id="rId1239" display="https://twitter.com/#!/jdiaz103169/status/1183132753082105856"/>
    <hyperlink ref="X340" r:id="rId1240" display="https://twitter.com/#!/trezz718/status/1183140306230894593"/>
    <hyperlink ref="X341" r:id="rId1241" display="https://twitter.com/#!/trezz718/status/1183140306230894593"/>
    <hyperlink ref="X342" r:id="rId1242" display="https://twitter.com/#!/trezz718/status/1183140306230894593"/>
    <hyperlink ref="X343" r:id="rId1243" display="https://twitter.com/#!/robertabertric1/status/1183420351881121799"/>
    <hyperlink ref="X344" r:id="rId1244" display="https://twitter.com/#!/robertabertric1/status/1183420351881121799"/>
    <hyperlink ref="X345" r:id="rId1245" display="https://twitter.com/#!/even_pete/status/1184306167348191232"/>
    <hyperlink ref="X346" r:id="rId1246" display="https://twitter.com/#!/even_pete/status/1184306167348191232"/>
    <hyperlink ref="X347" r:id="rId1247" display="https://twitter.com/#!/even_pete/status/1184306167348191232"/>
    <hyperlink ref="X348" r:id="rId1248" display="https://twitter.com/#!/even_pete/status/1184306167348191232"/>
    <hyperlink ref="X349" r:id="rId1249" display="https://twitter.com/#!/even_pete/status/1184306167348191232"/>
    <hyperlink ref="X350" r:id="rId1250" display="https://twitter.com/#!/pot_handbook/status/1179901783579062272"/>
    <hyperlink ref="X351" r:id="rId1251" display="https://twitter.com/#!/elisemcd420/status/1179931237936291840"/>
    <hyperlink ref="X352" r:id="rId1252" display="https://twitter.com/#!/pot_handbook/status/1179901783579062272"/>
    <hyperlink ref="X353" r:id="rId1253" display="https://twitter.com/#!/elisemcd420/status/1179931237936291840"/>
    <hyperlink ref="X354" r:id="rId1254" display="https://twitter.com/#!/zoewilder/status/1179864924123623424"/>
    <hyperlink ref="X355" r:id="rId1255" display="https://twitter.com/#!/elisemcd420/status/1184482979550154752"/>
    <hyperlink ref="X356" r:id="rId1256" display="https://twitter.com/#!/elisemcd420/status/1184482979550154752"/>
    <hyperlink ref="X357" r:id="rId1257" display="https://twitter.com/#!/elisemcd420/status/1184482979550154752"/>
    <hyperlink ref="X358" r:id="rId1258" display="https://twitter.com/#!/elisemcd420/status/1184482979550154752"/>
    <hyperlink ref="X359" r:id="rId1259" display="https://twitter.com/#!/elisemcd420/status/1184482979550154752"/>
    <hyperlink ref="X360" r:id="rId1260" display="https://twitter.com/#!/elisemcd420/status/1184482979550154752"/>
    <hyperlink ref="X361" r:id="rId1261" display="https://twitter.com/#!/elisemcd420/status/1184482979550154752"/>
    <hyperlink ref="X362" r:id="rId1262" display="https://twitter.com/#!/elisemcd420/status/1176993250621571072"/>
    <hyperlink ref="X363" r:id="rId1263" display="https://twitter.com/#!/elisemcd420/status/1176993250621571072"/>
    <hyperlink ref="X364" r:id="rId1264" display="https://twitter.com/#!/elisemcd420/status/1176993250621571072"/>
    <hyperlink ref="X365" r:id="rId1265" display="https://twitter.com/#!/elisemcd420/status/1176993250621571072"/>
    <hyperlink ref="X366" r:id="rId1266" display="https://twitter.com/#!/elisemcd420/status/1179931237936291840"/>
    <hyperlink ref="X367" r:id="rId1267" display="https://twitter.com/#!/elisemcd420/status/1179931237936291840"/>
    <hyperlink ref="X368" r:id="rId1268" display="https://twitter.com/#!/elisemcd420/status/1184482979550154752"/>
    <hyperlink ref="X369" r:id="rId1269" display="https://twitter.com/#!/elisemcd420/status/1184482979550154752"/>
    <hyperlink ref="X370" r:id="rId1270" display="https://twitter.com/#!/elisemcd420/status/1184482979550154752"/>
    <hyperlink ref="X371" r:id="rId1271" display="https://twitter.com/#!/mazedaakter2/status/1184841670380183555"/>
    <hyperlink ref="X372" r:id="rId1272" display="https://twitter.com/#!/96584400b/status/1184895309836509184"/>
    <hyperlink ref="X373" r:id="rId1273" display="https://twitter.com/#!/celestiedbestie/status/1184933339481817088"/>
    <hyperlink ref="X374" r:id="rId1274" display="https://twitter.com/#!/celestiedbestie/status/1184933339481817088"/>
    <hyperlink ref="X375" r:id="rId1275" display="https://twitter.com/#!/groovyshally/status/1185106811713515520"/>
    <hyperlink ref="X376" r:id="rId1276" display="https://twitter.com/#!/groovyshally/status/1185107712977190912"/>
    <hyperlink ref="X377" r:id="rId1277" display="https://twitter.com/#!/groovyshally/status/1185107712977190912"/>
    <hyperlink ref="X378" r:id="rId1278" display="https://twitter.com/#!/groovyshally/status/1185107712977190912"/>
    <hyperlink ref="X379" r:id="rId1279" display="https://twitter.com/#!/pppaly/status/1185109423674445824"/>
    <hyperlink ref="X380" r:id="rId1280" display="https://twitter.com/#!/mazzkhaos/status/1185197898100690944"/>
    <hyperlink ref="X381" r:id="rId1281" display="https://twitter.com/#!/ssssss2knocks/status/1188090957197119488"/>
    <hyperlink ref="X382" r:id="rId1282" display="https://twitter.com/#!/ssssss2knocks/status/1188090957197119488"/>
    <hyperlink ref="X383" r:id="rId1283" display="https://twitter.com/#!/willyt_ribbs/status/1187861899293147138"/>
    <hyperlink ref="X384" r:id="rId1284" display="https://twitter.com/#!/chocolatemommy_/status/1188091947161923585"/>
    <hyperlink ref="X385" r:id="rId1285" display="https://twitter.com/#!/chocolatemommy_/status/1188091947161923585"/>
    <hyperlink ref="X386" r:id="rId1286" display="https://twitter.com/#!/warrenbobrow1/status/1180653908709896192"/>
    <hyperlink ref="X387" r:id="rId1287" display="https://twitter.com/#!/zoewilder/status/1179864924123623424"/>
    <hyperlink ref="X388" r:id="rId1288" display="https://twitter.com/#!/warrenbobrow1/status/1180653908709896192"/>
    <hyperlink ref="X389" r:id="rId1289" display="https://twitter.com/#!/zoewilder/status/1179864924123623424"/>
    <hyperlink ref="X390" r:id="rId1290" display="https://twitter.com/#!/warrenbobrow1/status/1180653908709896192"/>
    <hyperlink ref="X391" r:id="rId1291" display="https://twitter.com/#!/zoewilder/status/1179864924123623424"/>
    <hyperlink ref="X392" r:id="rId1292" display="https://twitter.com/#!/warrenbobrow1/status/1180653908709896192"/>
    <hyperlink ref="X393" r:id="rId1293" display="https://twitter.com/#!/zoewilder/status/1179864924123623424"/>
    <hyperlink ref="X394" r:id="rId1294" display="https://twitter.com/#!/warrenbobrow1/status/1180653908709896192"/>
    <hyperlink ref="X395" r:id="rId1295" display="https://twitter.com/#!/zoewilder/status/1179864924123623424"/>
    <hyperlink ref="X396" r:id="rId1296" display="https://twitter.com/#!/warrenbobrow1/status/1180653908709896192"/>
    <hyperlink ref="X397" r:id="rId1297" display="https://twitter.com/#!/zoewilder/status/1179864924123623424"/>
    <hyperlink ref="X398" r:id="rId1298" display="https://twitter.com/#!/warrenbobrow1/status/1180653908709896192"/>
    <hyperlink ref="X399" r:id="rId1299" display="https://twitter.com/#!/zoewilder/status/1179864924123623424"/>
    <hyperlink ref="X400" r:id="rId1300" display="https://twitter.com/#!/warrenbobrow1/status/1180653908709896192"/>
    <hyperlink ref="X401" r:id="rId1301" display="https://twitter.com/#!/zoewilder/status/1179864924123623424"/>
    <hyperlink ref="X402" r:id="rId1302" display="https://twitter.com/#!/warrenbobrow1/status/1180653908709896192"/>
    <hyperlink ref="X403" r:id="rId1303" display="https://twitter.com/#!/zoewilder/status/1179760772517257216"/>
    <hyperlink ref="X404" r:id="rId1304" display="https://twitter.com/#!/zoewilder/status/1179864924123623424"/>
    <hyperlink ref="X405" r:id="rId1305" display="https://twitter.com/#!/zoewilder/status/1179864924123623424"/>
    <hyperlink ref="X406" r:id="rId1306" display="https://twitter.com/#!/zoewilder/status/1179864924123623424"/>
    <hyperlink ref="X407" r:id="rId1307" display="https://twitter.com/#!/zoewilder/status/1179864924123623424"/>
    <hyperlink ref="X408" r:id="rId1308" display="https://twitter.com/#!/zoewilder/status/1179864924123623424"/>
    <hyperlink ref="X409" r:id="rId1309" display="https://twitter.com/#!/zoewilder/status/1179864924123623424"/>
    <hyperlink ref="X410" r:id="rId1310" display="https://twitter.com/#!/warrenbobrow1/status/1180653908709896192"/>
    <hyperlink ref="X411" r:id="rId1311" display="https://twitter.com/#!/warrenbobrow1/status/1188454045507375105"/>
    <hyperlink ref="X412" r:id="rId1312" display="https://twitter.com/#!/warrenbobrow1/status/1188454045507375105"/>
    <hyperlink ref="X413" r:id="rId1313" display="https://twitter.com/#!/warrenbobrow1/status/1188454045507375105"/>
    <hyperlink ref="X414" r:id="rId1314" display="https://twitter.com/#!/warrenbobrow1/status/1188454045507375105"/>
    <hyperlink ref="X415" r:id="rId1315" display="https://twitter.com/#!/warrenbobrow1/status/1188454045507375105"/>
    <hyperlink ref="X416" r:id="rId1316" display="https://twitter.com/#!/warrenbobrow1/status/1188454045507375105"/>
    <hyperlink ref="X417" r:id="rId1317" display="https://twitter.com/#!/warrenbobrow1/status/1188454045507375105"/>
    <hyperlink ref="X418" r:id="rId1318" display="https://twitter.com/#!/warrenbobrow1/status/1188454045507375105"/>
    <hyperlink ref="X419" r:id="rId1319" display="https://twitter.com/#!/warrenbobrow1/status/1188454045507375105"/>
    <hyperlink ref="X420" r:id="rId1320" display="https://twitter.com/#!/warrenbobrow1/status/1188454045507375105"/>
    <hyperlink ref="X421" r:id="rId1321" display="https://twitter.com/#!/gmiwhpodcast/status/1170003857600131074"/>
    <hyperlink ref="X422" r:id="rId1322" display="https://twitter.com/#!/spoke_media/status/1170079050309734401"/>
    <hyperlink ref="X423" r:id="rId1323" display="https://twitter.com/#!/spoke_media/status/1171506180960579588"/>
    <hyperlink ref="X424" r:id="rId1324" display="https://twitter.com/#!/gmiwhpodcast/status/1164554306927898624"/>
    <hyperlink ref="X425" r:id="rId1325" display="https://twitter.com/#!/gmiwhpodcast/status/1170003857600131074"/>
    <hyperlink ref="X426" r:id="rId1326" display="https://twitter.com/#!/pot_handbook/status/1168178200121184256"/>
    <hyperlink ref="X427" r:id="rId1327" display="https://twitter.com/#!/pot_handbook/status/1169309406770515969"/>
    <hyperlink ref="X428" r:id="rId1328" display="https://twitter.com/#!/pot_handbook/status/1171176413870772224"/>
    <hyperlink ref="X429" r:id="rId1329" display="https://twitter.com/#!/pot_handbook/status/1171903373362118656"/>
    <hyperlink ref="X430" r:id="rId1330" display="https://twitter.com/#!/pot_handbook/status/1173836654479474688"/>
    <hyperlink ref="X431" r:id="rId1331" display="https://twitter.com/#!/spoke_media/status/1169686982664040448"/>
    <hyperlink ref="X432" r:id="rId1332" display="https://twitter.com/#!/spoke_media/status/1170079050309734401"/>
    <hyperlink ref="X433" r:id="rId1333" display="https://twitter.com/#!/spoke_media/status/1170413949105430528"/>
    <hyperlink ref="X434" r:id="rId1334" display="https://twitter.com/#!/spoke_media/status/1171506180960579588"/>
    <hyperlink ref="X435" r:id="rId1335" display="https://twitter.com/#!/weare_campfire/status/1173996295859703808"/>
    <hyperlink ref="X436" r:id="rId1336" display="https://twitter.com/#!/imtooeffinghigh/status/1173999384385613825"/>
    <hyperlink ref="X437" r:id="rId1337" display="https://twitter.com/#!/imtooeffinghigh/status/1173999384385613825"/>
    <hyperlink ref="X438" r:id="rId1338" display="https://twitter.com/#!/imtooeffinghigh/status/1173999384385613825"/>
    <hyperlink ref="X439" r:id="rId1339" display="https://twitter.com/#!/imtooeffinghigh/status/1173999384385613825"/>
    <hyperlink ref="X440" r:id="rId1340" display="https://twitter.com/#!/imtooeffinghigh/status/1174051874019762176"/>
    <hyperlink ref="X441" r:id="rId1341" display="https://twitter.com/#!/imtooeffinghigh/status/1174051874019762176"/>
    <hyperlink ref="X442" r:id="rId1342" display="https://twitter.com/#!/imtooeffinghigh/status/1174463110633132034"/>
    <hyperlink ref="X443" r:id="rId1343" display="https://twitter.com/#!/imtooeffinghigh/status/1174463110633132034"/>
    <hyperlink ref="X444" r:id="rId1344" display="https://twitter.com/#!/imtooeffinghigh/status/1174463110633132034"/>
    <hyperlink ref="X445" r:id="rId1345" display="https://twitter.com/#!/spoke_media/status/1174024194834804741"/>
    <hyperlink ref="X446" r:id="rId1346" display="https://twitter.com/#!/weare_campfire/status/1173996295859703808"/>
    <hyperlink ref="X447" r:id="rId1347" display="https://twitter.com/#!/weare_campfire/status/1173996295859703808"/>
    <hyperlink ref="X448" r:id="rId1348" display="https://twitter.com/#!/weare_campfire/status/1173996295859703808"/>
    <hyperlink ref="X449" r:id="rId1349" display="https://twitter.com/#!/spoke_media/status/1174024194834804741"/>
    <hyperlink ref="X450" r:id="rId1350" display="https://twitter.com/#!/jmazz1111/status/1174003400750456833"/>
    <hyperlink ref="X451" r:id="rId1351" display="https://twitter.com/#!/spoke_media/status/1174024194834804741"/>
    <hyperlink ref="X452" r:id="rId1352" display="https://twitter.com/#!/spoke_media/status/1174320039648026625"/>
    <hyperlink ref="X453" r:id="rId1353" display="https://twitter.com/#!/spoke_media/status/1175802140087992322"/>
    <hyperlink ref="X454" r:id="rId1354" display="https://twitter.com/#!/spoke_media/status/1175802140087992322"/>
    <hyperlink ref="X455" r:id="rId1355" display="https://twitter.com/#!/dougbenson/status/1176710589307072513"/>
    <hyperlink ref="X456" r:id="rId1356" display="https://twitter.com/#!/dougbenson/status/1176710589307072513"/>
    <hyperlink ref="X457" r:id="rId1357" display="https://twitter.com/#!/gmiwhpodcast/status/1176983817367752706"/>
    <hyperlink ref="X458" r:id="rId1358" display="https://twitter.com/#!/spoke_media/status/1176982646678855683"/>
    <hyperlink ref="X459" r:id="rId1359" display="https://twitter.com/#!/gabrus/status/1182327095046758402"/>
    <hyperlink ref="X460" r:id="rId1360" display="https://twitter.com/#!/gabrus/status/1182327095046758402"/>
    <hyperlink ref="X461" r:id="rId1361" display="https://twitter.com/#!/gabrus/status/1182327268326035456"/>
    <hyperlink ref="X462" r:id="rId1362" display="https://twitter.com/#!/gabrus/status/1182327268326035456"/>
    <hyperlink ref="X463" r:id="rId1363" display="https://twitter.com/#!/gabrus/status/1182327268326035456"/>
    <hyperlink ref="X464" r:id="rId1364" display="https://twitter.com/#!/gabrus/status/1182689136735424513"/>
    <hyperlink ref="X465" r:id="rId1365" display="https://twitter.com/#!/gabrus/status/1182689136735424513"/>
    <hyperlink ref="X466" r:id="rId1366" display="https://twitter.com/#!/spoke_media/status/1182716670986592256"/>
    <hyperlink ref="X467" r:id="rId1367" display="https://twitter.com/#!/weedandgrub/status/1189611959651430400"/>
    <hyperlink ref="X468" r:id="rId1368" display="https://twitter.com/#!/thisismaryjane_/status/1189613180386869248"/>
    <hyperlink ref="X469" r:id="rId1369" display="https://twitter.com/#!/spoke_media/status/1189631072390336514"/>
    <hyperlink ref="X470" r:id="rId1370" display="https://twitter.com/#!/weedandgrub/status/1189611959651430400"/>
    <hyperlink ref="X471" r:id="rId1371" display="https://twitter.com/#!/thisismaryjane_/status/1189613180386869248"/>
    <hyperlink ref="X472" r:id="rId1372" display="https://twitter.com/#!/spoke_media/status/1189543749514399744"/>
    <hyperlink ref="X473" r:id="rId1373" display="https://twitter.com/#!/spoke_media/status/1189631072390336514"/>
    <hyperlink ref="X474" r:id="rId1374" display="https://twitter.com/#!/weedandgrub/status/1189611959651430400"/>
    <hyperlink ref="X475" r:id="rId1375" display="https://twitter.com/#!/thisismaryjane_/status/1189613180386869248"/>
    <hyperlink ref="X476" r:id="rId1376" display="https://twitter.com/#!/thisismaryjane_/status/1189613180386869248"/>
    <hyperlink ref="X477" r:id="rId1377" display="https://twitter.com/#!/thisismaryjane_/status/1189613180386869248"/>
    <hyperlink ref="X478" r:id="rId1378" display="https://twitter.com/#!/spoke_media/status/1189543749514399744"/>
    <hyperlink ref="X479" r:id="rId1379" display="https://twitter.com/#!/spoke_media/status/1189631072390336514"/>
    <hyperlink ref="X480" r:id="rId1380" display="https://twitter.com/#!/weedandgrub/status/1189611959651430400"/>
    <hyperlink ref="X481" r:id="rId1381" display="https://twitter.com/#!/weedandgrub/status/1189611959651430400"/>
    <hyperlink ref="X482" r:id="rId1382" display="https://twitter.com/#!/spoke_media/status/1189543749514399744"/>
    <hyperlink ref="X483" r:id="rId1383" display="https://twitter.com/#!/spoke_media/status/1189631072390336514"/>
    <hyperlink ref="X484" r:id="rId1384" display="https://twitter.com/#!/pinballdreams/status/1187555933838168064"/>
    <hyperlink ref="X485" r:id="rId1385" display="https://twitter.com/#!/pinballdreams/status/1187570859789049856"/>
    <hyperlink ref="X486" r:id="rId1386" display="https://twitter.com/#!/pinballdreams/status/1187571757592432640"/>
    <hyperlink ref="X487" r:id="rId1387" display="https://twitter.com/#!/pinballdreams/status/1187555933838168064"/>
    <hyperlink ref="X488" r:id="rId1388" display="https://twitter.com/#!/pinballdreams/status/1187570859789049856"/>
    <hyperlink ref="X489" r:id="rId1389" display="https://twitter.com/#!/pinballdreams/status/1187571757592432640"/>
    <hyperlink ref="X490" r:id="rId1390" display="https://twitter.com/#!/pinballdreams/status/1187538348711137283"/>
    <hyperlink ref="X491" r:id="rId1391" display="https://twitter.com/#!/pinballdreams/status/1187555933838168064"/>
    <hyperlink ref="X492" r:id="rId1392" display="https://twitter.com/#!/pinballdreams/status/1187570859789049856"/>
    <hyperlink ref="X493" r:id="rId1393" display="https://twitter.com/#!/pinballdreams/status/1187571757592432640"/>
    <hyperlink ref="X494" r:id="rId1394" display="https://twitter.com/#!/pinballdreams/status/1187538348711137283"/>
    <hyperlink ref="X495" r:id="rId1395" display="https://twitter.com/#!/pinballdreams/status/1187555933838168064"/>
    <hyperlink ref="X496" r:id="rId1396" display="https://twitter.com/#!/pinballdreams/status/1187570859789049856"/>
    <hyperlink ref="X497" r:id="rId1397" display="https://twitter.com/#!/pinballdreams/status/1187571757592432640"/>
    <hyperlink ref="X498" r:id="rId1398" display="https://twitter.com/#!/pinballdreams/status/1187538348711137283"/>
    <hyperlink ref="X499" r:id="rId1399" display="https://twitter.com/#!/pinballdreams/status/1187555933838168064"/>
    <hyperlink ref="X500" r:id="rId1400" display="https://twitter.com/#!/pinballdreams/status/1187570859789049856"/>
    <hyperlink ref="X501" r:id="rId1401" display="https://twitter.com/#!/pinballdreams/status/1187571757592432640"/>
    <hyperlink ref="X502" r:id="rId1402" display="https://twitter.com/#!/pinballdreams/status/1187538348711137283"/>
    <hyperlink ref="X503" r:id="rId1403" display="https://twitter.com/#!/pinballdreams/status/1187555933838168064"/>
    <hyperlink ref="X504" r:id="rId1404" display="https://twitter.com/#!/pinballdreams/status/1187570859789049856"/>
    <hyperlink ref="X505" r:id="rId1405" display="https://twitter.com/#!/pinballdreams/status/1187571757592432640"/>
    <hyperlink ref="X506" r:id="rId1406" display="https://twitter.com/#!/gmiwhpodcast/status/1164554306927898624"/>
    <hyperlink ref="X507" r:id="rId1407" display="https://twitter.com/#!/gmiwhpodcast/status/1169670201685639168"/>
    <hyperlink ref="X508" r:id="rId1408" display="https://twitter.com/#!/pot_handbook/status/1168178200121184256"/>
    <hyperlink ref="X509" r:id="rId1409" display="https://twitter.com/#!/pot_handbook/status/1169309406770515969"/>
    <hyperlink ref="X510" r:id="rId1410" display="https://twitter.com/#!/spoke_media/status/1169686982664040448"/>
    <hyperlink ref="X511" r:id="rId1411" display="https://twitter.com/#!/spoke_media/status/1169686982664040448"/>
    <hyperlink ref="X512" r:id="rId1412" display="https://twitter.com/#!/spoke_media/status/1169686982664040448"/>
    <hyperlink ref="X513" r:id="rId1413" display="https://twitter.com/#!/spoke_media/status/1170079050309734401"/>
    <hyperlink ref="X514" r:id="rId1414" display="https://twitter.com/#!/spoke_media/status/1170079050309734401"/>
    <hyperlink ref="X515" r:id="rId1415" display="https://twitter.com/#!/spoke_media/status/1170079050309734401"/>
    <hyperlink ref="X516" r:id="rId1416" display="https://twitter.com/#!/spoke_media/status/1170413949105430528"/>
    <hyperlink ref="X517" r:id="rId1417" display="https://twitter.com/#!/spoke_media/status/1171506180960579588"/>
    <hyperlink ref="X518" r:id="rId1418" display="https://twitter.com/#!/spoke_media/status/1171506180960579588"/>
    <hyperlink ref="X519" r:id="rId1419" display="https://twitter.com/#!/spoke_media/status/1171506180960579588"/>
    <hyperlink ref="X520" r:id="rId1420" display="https://twitter.com/#!/spoke_media/status/1174024194834804741"/>
    <hyperlink ref="X521" r:id="rId1421" display="https://twitter.com/#!/spoke_media/status/1174024194834804741"/>
    <hyperlink ref="X522" r:id="rId1422" display="https://twitter.com/#!/spoke_media/status/1174320039648026625"/>
    <hyperlink ref="X523" r:id="rId1423" display="https://twitter.com/#!/spoke_media/status/1175802140087992322"/>
    <hyperlink ref="X524" r:id="rId1424" display="https://twitter.com/#!/spoke_media/status/1175802140087992322"/>
    <hyperlink ref="X525" r:id="rId1425" display="https://twitter.com/#!/spoke_media/status/1175802140087992322"/>
    <hyperlink ref="X526" r:id="rId1426" display="https://twitter.com/#!/spoke_media/status/1176982646678855683"/>
    <hyperlink ref="X527" r:id="rId1427" display="https://twitter.com/#!/spoke_media/status/1176982646678855683"/>
    <hyperlink ref="X528" r:id="rId1428" display="https://twitter.com/#!/spoke_media/status/1176982646678855683"/>
    <hyperlink ref="X529" r:id="rId1429" display="https://twitter.com/#!/spoke_media/status/1179765672903135232"/>
    <hyperlink ref="X530" r:id="rId1430" display="https://twitter.com/#!/spoke_media/status/1179765672903135232"/>
    <hyperlink ref="X531" r:id="rId1431" display="https://twitter.com/#!/spoke_media/status/1179765672903135232"/>
    <hyperlink ref="X532" r:id="rId1432" display="https://twitter.com/#!/spoke_media/status/1182716670986592256"/>
    <hyperlink ref="X533" r:id="rId1433" display="https://twitter.com/#!/spoke_media/status/1182716670986592256"/>
    <hyperlink ref="X534" r:id="rId1434" display="https://twitter.com/#!/spoke_media/status/1189543749514399744"/>
    <hyperlink ref="X535" r:id="rId1435" display="https://twitter.com/#!/spoke_media/status/1189631072390336514"/>
    <hyperlink ref="X536" r:id="rId1436" display="https://twitter.com/#!/pinballdreams/status/1189952791143301120"/>
    <hyperlink ref="X537" r:id="rId1437" display="https://twitter.com/#!/gmiwhpodcast/status/1164554306927898624"/>
    <hyperlink ref="X538" r:id="rId1438" display="https://twitter.com/#!/gmiwhpodcast/status/1169306692862922752"/>
    <hyperlink ref="X539" r:id="rId1439" display="https://twitter.com/#!/gmiwhpodcast/status/1169670201685639168"/>
    <hyperlink ref="X540" r:id="rId1440" display="https://twitter.com/#!/gmiwhpodcast/status/1170003857600131074"/>
    <hyperlink ref="X541" r:id="rId1441" display="https://twitter.com/#!/gmiwhpodcast/status/1170419870858534912"/>
    <hyperlink ref="X542" r:id="rId1442" display="https://twitter.com/#!/gmiwhpodcast/status/1174475746040958976"/>
    <hyperlink ref="X543" r:id="rId1443" display="https://twitter.com/#!/gmiwhpodcast/status/1176983817367752706"/>
    <hyperlink ref="X544" r:id="rId1444" display="https://twitter.com/#!/gmiwhpodcast/status/1179753918735233030"/>
    <hyperlink ref="X545" r:id="rId1445" display="https://twitter.com/#!/pot_handbook/status/1168178200121184256"/>
    <hyperlink ref="X546" r:id="rId1446" display="https://twitter.com/#!/pot_handbook/status/1168178200121184256"/>
    <hyperlink ref="X547" r:id="rId1447" display="https://twitter.com/#!/pot_handbook/status/1169309284145844224"/>
    <hyperlink ref="X548" r:id="rId1448" display="https://twitter.com/#!/pot_handbook/status/1169309406770515969"/>
    <hyperlink ref="X549" r:id="rId1449" display="https://twitter.com/#!/pot_handbook/status/1169309406770515969"/>
    <hyperlink ref="X550" r:id="rId1450" display="https://twitter.com/#!/pot_handbook/status/1171176413870772224"/>
    <hyperlink ref="X551" r:id="rId1451" display="https://twitter.com/#!/pot_handbook/status/1171903373362118656"/>
    <hyperlink ref="X552" r:id="rId1452" display="https://twitter.com/#!/pot_handbook/status/1171903373362118656"/>
    <hyperlink ref="X553" r:id="rId1453" display="https://twitter.com/#!/pot_handbook/status/1173836411079802880"/>
    <hyperlink ref="X554" r:id="rId1454" display="https://twitter.com/#!/pot_handbook/status/1173836411079802880"/>
    <hyperlink ref="X555" r:id="rId1455" display="https://twitter.com/#!/pot_handbook/status/1173836654479474688"/>
    <hyperlink ref="X556" r:id="rId1456" display="https://twitter.com/#!/pot_handbook/status/1173836654479474688"/>
    <hyperlink ref="X557" r:id="rId1457" display="https://twitter.com/#!/pot_handbook/status/1174475869001117696"/>
    <hyperlink ref="X558" r:id="rId1458" display="https://twitter.com/#!/pot_handbook/status/1176706945916518401"/>
    <hyperlink ref="X559" r:id="rId1459" display="https://twitter.com/#!/pot_handbook/status/1176707689046523904"/>
    <hyperlink ref="X560" r:id="rId1460" display="https://twitter.com/#!/pot_handbook/status/1176708631913480193"/>
    <hyperlink ref="X561" r:id="rId1461" display="https://twitter.com/#!/pot_handbook/status/1179773688494747649"/>
    <hyperlink ref="X562" r:id="rId1462" display="https://twitter.com/#!/pot_handbook/status/1179901783579062272"/>
    <hyperlink ref="X563" r:id="rId1463" display="https://twitter.com/#!/pinballdreams/status/1187538348711137283"/>
    <hyperlink ref="X564" r:id="rId1464" display="https://twitter.com/#!/pinballdreams/status/1187555933838168064"/>
    <hyperlink ref="X565" r:id="rId1465" display="https://twitter.com/#!/pinballdreams/status/1187570859789049856"/>
    <hyperlink ref="X566" r:id="rId1466" display="https://twitter.com/#!/pinballdreams/status/1187571757592432640"/>
    <hyperlink ref="X567" r:id="rId1467" display="https://twitter.com/#!/pinballdreams/status/1189952791143301120"/>
    <hyperlink ref="X568" r:id="rId1468" display="https://twitter.com/#!/pinballdreams/status/1189962384204423168"/>
    <hyperlink ref="X569" r:id="rId1469" display="https://twitter.com/#!/gmiwhpodcast/status/1164554306927898624"/>
    <hyperlink ref="X570" r:id="rId1470" display="https://twitter.com/#!/gmiwhpodcast/status/1169306692862922752"/>
    <hyperlink ref="X571" r:id="rId1471" display="https://twitter.com/#!/gmiwhpodcast/status/1169670201685639168"/>
    <hyperlink ref="X572" r:id="rId1472" display="https://twitter.com/#!/gmiwhpodcast/status/1170003857600131074"/>
    <hyperlink ref="X573" r:id="rId1473" display="https://twitter.com/#!/gmiwhpodcast/status/1170419870858534912"/>
    <hyperlink ref="X574" r:id="rId1474" display="https://twitter.com/#!/gmiwhpodcast/status/1174475746040958976"/>
    <hyperlink ref="X575" r:id="rId1475" display="https://twitter.com/#!/gmiwhpodcast/status/1176983817367752706"/>
    <hyperlink ref="X576" r:id="rId1476" display="https://twitter.com/#!/gmiwhpodcast/status/1179576640793264129"/>
    <hyperlink ref="X577" r:id="rId1477" display="https://twitter.com/#!/gmiwhpodcast/status/1179753918735233030"/>
    <hyperlink ref="X578" r:id="rId1478" display="https://twitter.com/#!/pinballdreams/status/1187555933838168064"/>
    <hyperlink ref="X579" r:id="rId1479" display="https://twitter.com/#!/pinballdreams/status/1187570859789049856"/>
    <hyperlink ref="X580" r:id="rId1480" display="https://twitter.com/#!/pinballdreams/status/1187571757592432640"/>
    <hyperlink ref="X581" r:id="rId1481" display="https://twitter.com/#!/pinballdreams/status/1189952791143301120"/>
    <hyperlink ref="X582" r:id="rId1482" display="https://twitter.com/#!/pinballdreams/status/1189962384204423168"/>
    <hyperlink ref="X583" r:id="rId1483" display="https://twitter.com/#!/pinballdreams/status/1187538348711137283"/>
    <hyperlink ref="X584" r:id="rId1484" display="https://twitter.com/#!/pinballdreams/status/1187555933838168064"/>
    <hyperlink ref="X585" r:id="rId1485" display="https://twitter.com/#!/pinballdreams/status/1187570859789049856"/>
    <hyperlink ref="X586" r:id="rId1486" display="https://twitter.com/#!/pinballdreams/status/1187571757592432640"/>
    <hyperlink ref="X587" r:id="rId1487" display="https://twitter.com/#!/pinballdreams/status/1189952791143301120"/>
    <hyperlink ref="X588" r:id="rId1488" display="https://twitter.com/#!/pinballdreams/status/1189962384204423168"/>
    <hyperlink ref="X589" r:id="rId1489" display="https://twitter.com/#!/viceland/status/811647452453343235"/>
    <hyperlink ref="X590" r:id="rId1490" display="https://twitter.com/#!/derekm07/status/1190059678220328966"/>
    <hyperlink ref="X591" r:id="rId1491" display="https://twitter.com/#!/derekm07/status/1190059678220328966"/>
    <hyperlink ref="X592" r:id="rId1492" display="https://twitter.com/#!/rx_lxxv/status/1190232432827604993"/>
    <hyperlink ref="X593" r:id="rId1493" display="https://twitter.com/#!/charluv2011/status/1190315053909590016"/>
    <hyperlink ref="X594" r:id="rId1494" display="https://twitter.com/#!/medmarijuanabiz/status/1190330032725659653"/>
    <hyperlink ref="X595" r:id="rId1495" display="https://twitter.com/#!/sir_blobfish/status/1190338926743105536"/>
    <hyperlink ref="X596" r:id="rId1496" display="https://twitter.com/#!/kylemace22/status/1190339897653112836"/>
    <hyperlink ref="X597" r:id="rId1497" display="https://twitter.com/#!/heinschristian/status/1190350173131726848"/>
    <hyperlink ref="X598" r:id="rId1498" display="https://twitter.com/#!/zoesbrasill/status/1176464597357858816"/>
    <hyperlink ref="X599" r:id="rId1499" display="https://twitter.com/#!/zoesbrasill/status/1176464622066552832"/>
    <hyperlink ref="X600" r:id="rId1500" display="https://twitter.com/#!/zoesbrasill/status/1190351670120779777"/>
    <hyperlink ref="X601" r:id="rId1501" display="https://twitter.com/#!/saiyanmarley/status/1190358520975253504"/>
    <hyperlink ref="X602" r:id="rId1502" display="https://twitter.com/#!/littlemisspoops/status/1190395039920340993"/>
    <hyperlink ref="X603" r:id="rId1503" display="https://twitter.com/#!/praveween/status/1190448853884911616"/>
    <hyperlink ref="X604" r:id="rId1504" display="https://twitter.com/#!/timchamberlain/status/1190458793391341569"/>
    <hyperlink ref="X605" r:id="rId1505" display="https://twitter.com/#!/timchamberlain/status/1190458793391341569"/>
    <hyperlink ref="X606" r:id="rId1506" display="https://twitter.com/#!/timchamberlain/status/1190458793391341569"/>
    <hyperlink ref="X607" r:id="rId1507" display="https://twitter.com/#!/oleraflores/status/1190461021581795329"/>
    <hyperlink ref="X608" r:id="rId1508" display="https://twitter.com/#!/oleraflores/status/1190461021581795329"/>
    <hyperlink ref="X609" r:id="rId1509" display="https://twitter.com/#!/oleraflores/status/1190461021581795329"/>
    <hyperlink ref="X610" r:id="rId1510" display="https://twitter.com/#!/coralreefer420/status/1190461725503455232"/>
    <hyperlink ref="X611" r:id="rId1511" display="https://twitter.com/#!/davidchiarelli/status/1190465516932083712"/>
    <hyperlink ref="X612" r:id="rId1512" display="https://twitter.com/#!/wesstubbs/status/1190641863461613568"/>
    <hyperlink ref="X613" r:id="rId1513" display="https://twitter.com/#!/sakenaribena/status/1190673563612782593"/>
    <hyperlink ref="X614" r:id="rId1514" display="https://twitter.com/#!/therealljohnny1/status/1191028644409274369"/>
    <hyperlink ref="X615" r:id="rId1515" display="https://twitter.com/#!/brownbearballin/status/1191044517740322816"/>
    <hyperlink ref="X616" r:id="rId1516" display="https://twitter.com/#!/simmithinks/status/1191044523821948928"/>
    <hyperlink ref="X617" r:id="rId1517" display="https://twitter.com/#!/ck1gamer/status/1191045029529292802"/>
    <hyperlink ref="X618" r:id="rId1518" display="https://twitter.com/#!/nor_cotics/status/1191047430025953280"/>
    <hyperlink ref="X619" r:id="rId1519" display="https://twitter.com/#!/sundancek1d/status/1176768424250400771"/>
    <hyperlink ref="X620" r:id="rId1520" display="https://twitter.com/#!/sundancek1d/status/1191055766934949890"/>
    <hyperlink ref="X621" r:id="rId1521" display="https://twitter.com/#!/majicjuan24/status/1191058805989228554"/>
    <hyperlink ref="X622" r:id="rId1522" display="https://twitter.com/#!/cavwins/status/1191063741103792128"/>
    <hyperlink ref="X623" r:id="rId1523" display="https://twitter.com/#!/kamikazejose/status/1191066998148497408"/>
    <hyperlink ref="X624" r:id="rId1524" display="https://twitter.com/#!/manishakrishnan/status/1191054136944549891"/>
    <hyperlink ref="X625" r:id="rId1525" display="https://twitter.com/#!/mcdaintbq/status/1191070702352228352"/>
    <hyperlink ref="X626" r:id="rId1526" display="https://twitter.com/#!/mcdaintbq/status/1191070702352228352"/>
    <hyperlink ref="X627" r:id="rId1527" display="https://twitter.com/#!/mcdaintbq/status/1191070702352228352"/>
    <hyperlink ref="X628" r:id="rId1528" display="https://twitter.com/#!/princesskreet/status/1191074102884233217"/>
    <hyperlink ref="X629" r:id="rId1529" display="https://twitter.com/#!/alyciajones1/status/1191076664920416257"/>
    <hyperlink ref="X630" r:id="rId1530" display="https://twitter.com/#!/alyciajones1/status/1191076844147269633"/>
    <hyperlink ref="X631" r:id="rId1531" display="https://twitter.com/#!/smilingwarrior7/status/1191095293560926208"/>
    <hyperlink ref="X632" r:id="rId1532" display="https://twitter.com/#!/hixxon09/status/1191101777191546883"/>
    <hyperlink ref="X633" r:id="rId1533" display="https://twitter.com/#!/hixxon09/status/1191101810183946241"/>
    <hyperlink ref="X634" r:id="rId1534" display="https://twitter.com/#!/hixxon09/status/1191101810183946241"/>
    <hyperlink ref="X635" r:id="rId1535" display="https://twitter.com/#!/vocnederland/status/1176231428184518656"/>
    <hyperlink ref="X636" r:id="rId1536" display="https://twitter.com/#!/vocnederland/status/1176231428184518656"/>
    <hyperlink ref="X637" r:id="rId1537" display="https://twitter.com/#!/vocnederland/status/1191103049168805889"/>
    <hyperlink ref="X638" r:id="rId1538" display="https://twitter.com/#!/javitall/status/1191105572365623298"/>
    <hyperlink ref="X639" r:id="rId1539" display="https://twitter.com/#!/john_kenney/status/1191112647036620802"/>
    <hyperlink ref="X640" r:id="rId1540" display="https://twitter.com/#!/apaintedlyfe/status/1191120021335883776"/>
    <hyperlink ref="X641" r:id="rId1541" display="https://twitter.com/#!/blackowt/status/1191131639067398144"/>
    <hyperlink ref="X642" r:id="rId1542" display="https://twitter.com/#!/dominiquekdoug1/status/1191132801929744384"/>
    <hyperlink ref="X643" r:id="rId1543" display="https://twitter.com/#!/hermansjoep/status/1191133385890119681"/>
    <hyperlink ref="X644" r:id="rId1544" display="https://twitter.com/#!/tbaykinetics/status/1191158143226699776"/>
    <hyperlink ref="X645" r:id="rId1545" display="https://twitter.com/#!/faisalejaz/status/1191203456742121472"/>
    <hyperlink ref="X646" r:id="rId1546" display="https://twitter.com/#!/kendranicholson/status/1191397845871579137"/>
    <hyperlink ref="X647" r:id="rId1547" display="https://twitter.com/#!/rebeccasaah/status/1191550898813562882"/>
    <hyperlink ref="X648" r:id="rId1548" display="https://twitter.com/#!/drjkhokhar/status/1191552624950161409"/>
    <hyperlink ref="X649" r:id="rId1549" display="https://twitter.com/#!/ericvondran/status/1191603095400112128"/>
    <hyperlink ref="X650" r:id="rId1550" display="https://twitter.com/#!/icebergslim1047/status/1192525563765899269"/>
    <hyperlink ref="X651" r:id="rId1551" display="https://twitter.com/#!/zoesaldana/status/1176242238113771520"/>
    <hyperlink ref="X652" r:id="rId1552" display="https://twitter.com/#!/beseofficial/status/1176152994141720577"/>
    <hyperlink ref="X653" r:id="rId1553" display="https://twitter.com/#!/beseofficial/status/1176255543742124032"/>
    <hyperlink ref="X654" r:id="rId1554" display="https://twitter.com/#!/beseofficial/status/1190315022909505536"/>
    <hyperlink ref="X655" r:id="rId1555" display="https://twitter.com/#!/supercottrell/status/1190453103050592266"/>
    <hyperlink ref="X656" r:id="rId1556" display="https://twitter.com/#!/supercottrell/status/1190453156129497088"/>
    <hyperlink ref="X657" r:id="rId1557" display="https://twitter.com/#!/zoesaldana/status/1176242238113771520"/>
    <hyperlink ref="X658" r:id="rId1558" display="https://twitter.com/#!/supercottrell/status/1190453156129497088"/>
    <hyperlink ref="X659" r:id="rId1559" display="https://twitter.com/#!/supercottrell/status/1190453156129497088"/>
    <hyperlink ref="X660" r:id="rId1560" display="https://twitter.com/#!/supercottrell/status/1192945404247236609"/>
    <hyperlink ref="X661" r:id="rId1561" display="https://twitter.com/#!/supercottrell/status/1192945404247236609"/>
    <hyperlink ref="X662" r:id="rId1562" display="https://twitter.com/#!/supercottrell/status/1192945404247236609"/>
    <hyperlink ref="X663" r:id="rId1563" display="https://twitter.com/#!/jaymansays/status/1192954440602542080"/>
    <hyperlink ref="X664" r:id="rId1564" display="https://twitter.com/#!/jaymansays/status/1192954440602542080"/>
    <hyperlink ref="X665" r:id="rId1565" display="https://twitter.com/#!/jaymansays/status/1192954440602542080"/>
    <hyperlink ref="AZ383" r:id="rId1566" display="https://api.twitter.com/1.1/geo/id/018929347840059e.json"/>
  </hyperlinks>
  <printOptions/>
  <pageMargins left="0.7" right="0.7" top="0.75" bottom="0.75" header="0.3" footer="0.3"/>
  <pageSetup horizontalDpi="600" verticalDpi="600" orientation="portrait" r:id="rId1570"/>
  <legacyDrawing r:id="rId1568"/>
  <tableParts>
    <tablePart r:id="rId15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4271</v>
      </c>
      <c r="B1" s="13" t="s">
        <v>4272</v>
      </c>
      <c r="C1" s="13" t="s">
        <v>4265</v>
      </c>
      <c r="D1" s="13" t="s">
        <v>4266</v>
      </c>
      <c r="E1" s="13" t="s">
        <v>4273</v>
      </c>
      <c r="F1" s="13" t="s">
        <v>144</v>
      </c>
      <c r="G1" s="13" t="s">
        <v>4274</v>
      </c>
      <c r="H1" s="13" t="s">
        <v>4275</v>
      </c>
      <c r="I1" s="13" t="s">
        <v>4276</v>
      </c>
      <c r="J1" s="13" t="s">
        <v>4277</v>
      </c>
      <c r="K1" s="13" t="s">
        <v>4278</v>
      </c>
      <c r="L1" s="13" t="s">
        <v>4279</v>
      </c>
    </row>
    <row r="2" spans="1:12" ht="15">
      <c r="A2" s="84" t="s">
        <v>3577</v>
      </c>
      <c r="B2" s="84" t="s">
        <v>3578</v>
      </c>
      <c r="C2" s="84">
        <v>100</v>
      </c>
      <c r="D2" s="118">
        <v>0.012646375271993419</v>
      </c>
      <c r="E2" s="118">
        <v>1.5452948657364427</v>
      </c>
      <c r="F2" s="84" t="s">
        <v>4267</v>
      </c>
      <c r="G2" s="84" t="b">
        <v>0</v>
      </c>
      <c r="H2" s="84" t="b">
        <v>0</v>
      </c>
      <c r="I2" s="84" t="b">
        <v>0</v>
      </c>
      <c r="J2" s="84" t="b">
        <v>0</v>
      </c>
      <c r="K2" s="84" t="b">
        <v>0</v>
      </c>
      <c r="L2" s="84" t="b">
        <v>0</v>
      </c>
    </row>
    <row r="3" spans="1:12" ht="15">
      <c r="A3" s="84" t="s">
        <v>3578</v>
      </c>
      <c r="B3" s="84" t="s">
        <v>3579</v>
      </c>
      <c r="C3" s="84">
        <v>100</v>
      </c>
      <c r="D3" s="118">
        <v>0.012646375271993419</v>
      </c>
      <c r="E3" s="118">
        <v>1.5452948657364427</v>
      </c>
      <c r="F3" s="84" t="s">
        <v>4267</v>
      </c>
      <c r="G3" s="84" t="b">
        <v>0</v>
      </c>
      <c r="H3" s="84" t="b">
        <v>0</v>
      </c>
      <c r="I3" s="84" t="b">
        <v>0</v>
      </c>
      <c r="J3" s="84" t="b">
        <v>0</v>
      </c>
      <c r="K3" s="84" t="b">
        <v>0</v>
      </c>
      <c r="L3" s="84" t="b">
        <v>0</v>
      </c>
    </row>
    <row r="4" spans="1:12" ht="15">
      <c r="A4" s="84" t="s">
        <v>3579</v>
      </c>
      <c r="B4" s="84" t="s">
        <v>3553</v>
      </c>
      <c r="C4" s="84">
        <v>100</v>
      </c>
      <c r="D4" s="118">
        <v>0.012646375271993419</v>
      </c>
      <c r="E4" s="118">
        <v>1.511871110249493</v>
      </c>
      <c r="F4" s="84" t="s">
        <v>4267</v>
      </c>
      <c r="G4" s="84" t="b">
        <v>0</v>
      </c>
      <c r="H4" s="84" t="b">
        <v>0</v>
      </c>
      <c r="I4" s="84" t="b">
        <v>0</v>
      </c>
      <c r="J4" s="84" t="b">
        <v>0</v>
      </c>
      <c r="K4" s="84" t="b">
        <v>0</v>
      </c>
      <c r="L4" s="84" t="b">
        <v>0</v>
      </c>
    </row>
    <row r="5" spans="1:12" ht="15">
      <c r="A5" s="84" t="s">
        <v>3553</v>
      </c>
      <c r="B5" s="84" t="s">
        <v>3580</v>
      </c>
      <c r="C5" s="84">
        <v>100</v>
      </c>
      <c r="D5" s="118">
        <v>0.012646375271993419</v>
      </c>
      <c r="E5" s="118">
        <v>1.5159110880512332</v>
      </c>
      <c r="F5" s="84" t="s">
        <v>4267</v>
      </c>
      <c r="G5" s="84" t="b">
        <v>0</v>
      </c>
      <c r="H5" s="84" t="b">
        <v>0</v>
      </c>
      <c r="I5" s="84" t="b">
        <v>0</v>
      </c>
      <c r="J5" s="84" t="b">
        <v>0</v>
      </c>
      <c r="K5" s="84" t="b">
        <v>0</v>
      </c>
      <c r="L5" s="84" t="b">
        <v>0</v>
      </c>
    </row>
    <row r="6" spans="1:12" ht="15">
      <c r="A6" s="84" t="s">
        <v>3580</v>
      </c>
      <c r="B6" s="84" t="s">
        <v>3574</v>
      </c>
      <c r="C6" s="84">
        <v>100</v>
      </c>
      <c r="D6" s="118">
        <v>0.012646375271993419</v>
      </c>
      <c r="E6" s="118">
        <v>1.5199890004716725</v>
      </c>
      <c r="F6" s="84" t="s">
        <v>4267</v>
      </c>
      <c r="G6" s="84" t="b">
        <v>0</v>
      </c>
      <c r="H6" s="84" t="b">
        <v>0</v>
      </c>
      <c r="I6" s="84" t="b">
        <v>0</v>
      </c>
      <c r="J6" s="84" t="b">
        <v>0</v>
      </c>
      <c r="K6" s="84" t="b">
        <v>0</v>
      </c>
      <c r="L6" s="84" t="b">
        <v>0</v>
      </c>
    </row>
    <row r="7" spans="1:12" ht="15">
      <c r="A7" s="84" t="s">
        <v>3573</v>
      </c>
      <c r="B7" s="84" t="s">
        <v>3581</v>
      </c>
      <c r="C7" s="84">
        <v>100</v>
      </c>
      <c r="D7" s="118">
        <v>0.012646375271993419</v>
      </c>
      <c r="E7" s="118">
        <v>1.3549631675661513</v>
      </c>
      <c r="F7" s="84" t="s">
        <v>4267</v>
      </c>
      <c r="G7" s="84" t="b">
        <v>0</v>
      </c>
      <c r="H7" s="84" t="b">
        <v>0</v>
      </c>
      <c r="I7" s="84" t="b">
        <v>0</v>
      </c>
      <c r="J7" s="84" t="b">
        <v>0</v>
      </c>
      <c r="K7" s="84" t="b">
        <v>1</v>
      </c>
      <c r="L7" s="84" t="b">
        <v>0</v>
      </c>
    </row>
    <row r="8" spans="1:12" ht="15">
      <c r="A8" s="84" t="s">
        <v>3581</v>
      </c>
      <c r="B8" s="84" t="s">
        <v>3582</v>
      </c>
      <c r="C8" s="84">
        <v>100</v>
      </c>
      <c r="D8" s="118">
        <v>0.012646375271993419</v>
      </c>
      <c r="E8" s="118">
        <v>1.5366946939745252</v>
      </c>
      <c r="F8" s="84" t="s">
        <v>4267</v>
      </c>
      <c r="G8" s="84" t="b">
        <v>0</v>
      </c>
      <c r="H8" s="84" t="b">
        <v>1</v>
      </c>
      <c r="I8" s="84" t="b">
        <v>0</v>
      </c>
      <c r="J8" s="84" t="b">
        <v>0</v>
      </c>
      <c r="K8" s="84" t="b">
        <v>0</v>
      </c>
      <c r="L8" s="84" t="b">
        <v>0</v>
      </c>
    </row>
    <row r="9" spans="1:12" ht="15">
      <c r="A9" s="84" t="s">
        <v>3582</v>
      </c>
      <c r="B9" s="84" t="s">
        <v>4033</v>
      </c>
      <c r="C9" s="84">
        <v>96</v>
      </c>
      <c r="D9" s="118">
        <v>0.012582358690034096</v>
      </c>
      <c r="E9" s="118">
        <v>1.5496162395190853</v>
      </c>
      <c r="F9" s="84" t="s">
        <v>4267</v>
      </c>
      <c r="G9" s="84" t="b">
        <v>0</v>
      </c>
      <c r="H9" s="84" t="b">
        <v>0</v>
      </c>
      <c r="I9" s="84" t="b">
        <v>0</v>
      </c>
      <c r="J9" s="84" t="b">
        <v>0</v>
      </c>
      <c r="K9" s="84" t="b">
        <v>0</v>
      </c>
      <c r="L9" s="84" t="b">
        <v>0</v>
      </c>
    </row>
    <row r="10" spans="1:12" ht="15">
      <c r="A10" s="84" t="s">
        <v>4033</v>
      </c>
      <c r="B10" s="84" t="s">
        <v>4032</v>
      </c>
      <c r="C10" s="84">
        <v>96</v>
      </c>
      <c r="D10" s="118">
        <v>0.012582358690034096</v>
      </c>
      <c r="E10" s="118">
        <v>1.5410160677571678</v>
      </c>
      <c r="F10" s="84" t="s">
        <v>4267</v>
      </c>
      <c r="G10" s="84" t="b">
        <v>0</v>
      </c>
      <c r="H10" s="84" t="b">
        <v>0</v>
      </c>
      <c r="I10" s="84" t="b">
        <v>0</v>
      </c>
      <c r="J10" s="84" t="b">
        <v>1</v>
      </c>
      <c r="K10" s="84" t="b">
        <v>0</v>
      </c>
      <c r="L10" s="84" t="b">
        <v>0</v>
      </c>
    </row>
    <row r="11" spans="1:12" ht="15">
      <c r="A11" s="84" t="s">
        <v>4032</v>
      </c>
      <c r="B11" s="84" t="s">
        <v>3576</v>
      </c>
      <c r="C11" s="84">
        <v>96</v>
      </c>
      <c r="D11" s="118">
        <v>0.012582358690034096</v>
      </c>
      <c r="E11" s="118">
        <v>1.5232873007967362</v>
      </c>
      <c r="F11" s="84" t="s">
        <v>4267</v>
      </c>
      <c r="G11" s="84" t="b">
        <v>1</v>
      </c>
      <c r="H11" s="84" t="b">
        <v>0</v>
      </c>
      <c r="I11" s="84" t="b">
        <v>0</v>
      </c>
      <c r="J11" s="84" t="b">
        <v>0</v>
      </c>
      <c r="K11" s="84" t="b">
        <v>0</v>
      </c>
      <c r="L11" s="84" t="b">
        <v>0</v>
      </c>
    </row>
    <row r="12" spans="1:12" ht="15">
      <c r="A12" s="84" t="s">
        <v>3574</v>
      </c>
      <c r="B12" s="84" t="s">
        <v>3573</v>
      </c>
      <c r="C12" s="84">
        <v>96</v>
      </c>
      <c r="D12" s="118">
        <v>0.012582358690034096</v>
      </c>
      <c r="E12" s="118">
        <v>1.3162499091235922</v>
      </c>
      <c r="F12" s="84" t="s">
        <v>4267</v>
      </c>
      <c r="G12" s="84" t="b">
        <v>0</v>
      </c>
      <c r="H12" s="84" t="b">
        <v>0</v>
      </c>
      <c r="I12" s="84" t="b">
        <v>0</v>
      </c>
      <c r="J12" s="84" t="b">
        <v>0</v>
      </c>
      <c r="K12" s="84" t="b">
        <v>0</v>
      </c>
      <c r="L12" s="84" t="b">
        <v>0</v>
      </c>
    </row>
    <row r="13" spans="1:12" ht="15">
      <c r="A13" s="84" t="s">
        <v>444</v>
      </c>
      <c r="B13" s="84" t="s">
        <v>3577</v>
      </c>
      <c r="C13" s="84">
        <v>95</v>
      </c>
      <c r="D13" s="118">
        <v>0.012563448382111158</v>
      </c>
      <c r="E13" s="118">
        <v>1.4635187884642216</v>
      </c>
      <c r="F13" s="84" t="s">
        <v>4267</v>
      </c>
      <c r="G13" s="84" t="b">
        <v>0</v>
      </c>
      <c r="H13" s="84" t="b">
        <v>0</v>
      </c>
      <c r="I13" s="84" t="b">
        <v>0</v>
      </c>
      <c r="J13" s="84" t="b">
        <v>0</v>
      </c>
      <c r="K13" s="84" t="b">
        <v>0</v>
      </c>
      <c r="L13" s="84" t="b">
        <v>0</v>
      </c>
    </row>
    <row r="14" spans="1:12" ht="15">
      <c r="A14" s="84" t="s">
        <v>3585</v>
      </c>
      <c r="B14" s="84" t="s">
        <v>3573</v>
      </c>
      <c r="C14" s="84">
        <v>43</v>
      </c>
      <c r="D14" s="118">
        <v>0.009529544796364694</v>
      </c>
      <c r="E14" s="118">
        <v>1.359284541348794</v>
      </c>
      <c r="F14" s="84" t="s">
        <v>4267</v>
      </c>
      <c r="G14" s="84" t="b">
        <v>0</v>
      </c>
      <c r="H14" s="84" t="b">
        <v>0</v>
      </c>
      <c r="I14" s="84" t="b">
        <v>0</v>
      </c>
      <c r="J14" s="84" t="b">
        <v>0</v>
      </c>
      <c r="K14" s="84" t="b">
        <v>0</v>
      </c>
      <c r="L14" s="84" t="b">
        <v>0</v>
      </c>
    </row>
    <row r="15" spans="1:12" ht="15">
      <c r="A15" s="84" t="s">
        <v>445</v>
      </c>
      <c r="B15" s="84" t="s">
        <v>3584</v>
      </c>
      <c r="C15" s="84">
        <v>42</v>
      </c>
      <c r="D15" s="118">
        <v>0.009419351394945485</v>
      </c>
      <c r="E15" s="118">
        <v>1.6871441034354058</v>
      </c>
      <c r="F15" s="84" t="s">
        <v>4267</v>
      </c>
      <c r="G15" s="84" t="b">
        <v>0</v>
      </c>
      <c r="H15" s="84" t="b">
        <v>0</v>
      </c>
      <c r="I15" s="84" t="b">
        <v>0</v>
      </c>
      <c r="J15" s="84" t="b">
        <v>0</v>
      </c>
      <c r="K15" s="84" t="b">
        <v>0</v>
      </c>
      <c r="L15" s="84" t="b">
        <v>0</v>
      </c>
    </row>
    <row r="16" spans="1:12" ht="15">
      <c r="A16" s="84" t="s">
        <v>3584</v>
      </c>
      <c r="B16" s="84" t="s">
        <v>3585</v>
      </c>
      <c r="C16" s="84">
        <v>42</v>
      </c>
      <c r="D16" s="118">
        <v>0.009419351394945485</v>
      </c>
      <c r="E16" s="118">
        <v>1.8766392426558252</v>
      </c>
      <c r="F16" s="84" t="s">
        <v>4267</v>
      </c>
      <c r="G16" s="84" t="b">
        <v>0</v>
      </c>
      <c r="H16" s="84" t="b">
        <v>0</v>
      </c>
      <c r="I16" s="84" t="b">
        <v>0</v>
      </c>
      <c r="J16" s="84" t="b">
        <v>0</v>
      </c>
      <c r="K16" s="84" t="b">
        <v>0</v>
      </c>
      <c r="L16" s="84" t="b">
        <v>0</v>
      </c>
    </row>
    <row r="17" spans="1:12" ht="15">
      <c r="A17" s="84" t="s">
        <v>3573</v>
      </c>
      <c r="B17" s="84" t="s">
        <v>3586</v>
      </c>
      <c r="C17" s="84">
        <v>42</v>
      </c>
      <c r="D17" s="118">
        <v>0.009419351394945485</v>
      </c>
      <c r="E17" s="118">
        <v>1.3390811552605069</v>
      </c>
      <c r="F17" s="84" t="s">
        <v>4267</v>
      </c>
      <c r="G17" s="84" t="b">
        <v>0</v>
      </c>
      <c r="H17" s="84" t="b">
        <v>0</v>
      </c>
      <c r="I17" s="84" t="b">
        <v>0</v>
      </c>
      <c r="J17" s="84" t="b">
        <v>0</v>
      </c>
      <c r="K17" s="84" t="b">
        <v>0</v>
      </c>
      <c r="L17" s="84" t="b">
        <v>0</v>
      </c>
    </row>
    <row r="18" spans="1:12" ht="15">
      <c r="A18" s="84" t="s">
        <v>3586</v>
      </c>
      <c r="B18" s="84" t="s">
        <v>3587</v>
      </c>
      <c r="C18" s="84">
        <v>42</v>
      </c>
      <c r="D18" s="118">
        <v>0.009419351394945485</v>
      </c>
      <c r="E18" s="118">
        <v>1.906163563032898</v>
      </c>
      <c r="F18" s="84" t="s">
        <v>4267</v>
      </c>
      <c r="G18" s="84" t="b">
        <v>0</v>
      </c>
      <c r="H18" s="84" t="b">
        <v>0</v>
      </c>
      <c r="I18" s="84" t="b">
        <v>0</v>
      </c>
      <c r="J18" s="84" t="b">
        <v>0</v>
      </c>
      <c r="K18" s="84" t="b">
        <v>0</v>
      </c>
      <c r="L18" s="84" t="b">
        <v>0</v>
      </c>
    </row>
    <row r="19" spans="1:12" ht="15">
      <c r="A19" s="84" t="s">
        <v>3587</v>
      </c>
      <c r="B19" s="84" t="s">
        <v>721</v>
      </c>
      <c r="C19" s="84">
        <v>42</v>
      </c>
      <c r="D19" s="118">
        <v>0.009419351394945485</v>
      </c>
      <c r="E19" s="118">
        <v>1.9263669491211848</v>
      </c>
      <c r="F19" s="84" t="s">
        <v>4267</v>
      </c>
      <c r="G19" s="84" t="b">
        <v>0</v>
      </c>
      <c r="H19" s="84" t="b">
        <v>0</v>
      </c>
      <c r="I19" s="84" t="b">
        <v>0</v>
      </c>
      <c r="J19" s="84" t="b">
        <v>0</v>
      </c>
      <c r="K19" s="84" t="b">
        <v>0</v>
      </c>
      <c r="L19" s="84" t="b">
        <v>0</v>
      </c>
    </row>
    <row r="20" spans="1:12" ht="15">
      <c r="A20" s="84" t="s">
        <v>721</v>
      </c>
      <c r="B20" s="84" t="s">
        <v>3588</v>
      </c>
      <c r="C20" s="84">
        <v>42</v>
      </c>
      <c r="D20" s="118">
        <v>0.009419351394945485</v>
      </c>
      <c r="E20" s="118">
        <v>1.9263669491211848</v>
      </c>
      <c r="F20" s="84" t="s">
        <v>4267</v>
      </c>
      <c r="G20" s="84" t="b">
        <v>0</v>
      </c>
      <c r="H20" s="84" t="b">
        <v>0</v>
      </c>
      <c r="I20" s="84" t="b">
        <v>0</v>
      </c>
      <c r="J20" s="84" t="b">
        <v>0</v>
      </c>
      <c r="K20" s="84" t="b">
        <v>0</v>
      </c>
      <c r="L20" s="84" t="b">
        <v>0</v>
      </c>
    </row>
    <row r="21" spans="1:12" ht="15">
      <c r="A21" s="84" t="s">
        <v>3588</v>
      </c>
      <c r="B21" s="84" t="s">
        <v>3589</v>
      </c>
      <c r="C21" s="84">
        <v>42</v>
      </c>
      <c r="D21" s="118">
        <v>0.009419351394945485</v>
      </c>
      <c r="E21" s="118">
        <v>1.9263669491211848</v>
      </c>
      <c r="F21" s="84" t="s">
        <v>4267</v>
      </c>
      <c r="G21" s="84" t="b">
        <v>0</v>
      </c>
      <c r="H21" s="84" t="b">
        <v>0</v>
      </c>
      <c r="I21" s="84" t="b">
        <v>0</v>
      </c>
      <c r="J21" s="84" t="b">
        <v>0</v>
      </c>
      <c r="K21" s="84" t="b">
        <v>1</v>
      </c>
      <c r="L21" s="84" t="b">
        <v>0</v>
      </c>
    </row>
    <row r="22" spans="1:12" ht="15">
      <c r="A22" s="84" t="s">
        <v>3589</v>
      </c>
      <c r="B22" s="84" t="s">
        <v>3590</v>
      </c>
      <c r="C22" s="84">
        <v>42</v>
      </c>
      <c r="D22" s="118">
        <v>0.009419351394945485</v>
      </c>
      <c r="E22" s="118">
        <v>1.9263669491211848</v>
      </c>
      <c r="F22" s="84" t="s">
        <v>4267</v>
      </c>
      <c r="G22" s="84" t="b">
        <v>0</v>
      </c>
      <c r="H22" s="84" t="b">
        <v>1</v>
      </c>
      <c r="I22" s="84" t="b">
        <v>0</v>
      </c>
      <c r="J22" s="84" t="b">
        <v>0</v>
      </c>
      <c r="K22" s="84" t="b">
        <v>0</v>
      </c>
      <c r="L22" s="84" t="b">
        <v>0</v>
      </c>
    </row>
    <row r="23" spans="1:12" ht="15">
      <c r="A23" s="84" t="s">
        <v>3590</v>
      </c>
      <c r="B23" s="84" t="s">
        <v>4034</v>
      </c>
      <c r="C23" s="84">
        <v>42</v>
      </c>
      <c r="D23" s="118">
        <v>0.009419351394945485</v>
      </c>
      <c r="E23" s="118">
        <v>1.9263669491211848</v>
      </c>
      <c r="F23" s="84" t="s">
        <v>4267</v>
      </c>
      <c r="G23" s="84" t="b">
        <v>0</v>
      </c>
      <c r="H23" s="84" t="b">
        <v>0</v>
      </c>
      <c r="I23" s="84" t="b">
        <v>0</v>
      </c>
      <c r="J23" s="84" t="b">
        <v>0</v>
      </c>
      <c r="K23" s="84" t="b">
        <v>0</v>
      </c>
      <c r="L23" s="84" t="b">
        <v>0</v>
      </c>
    </row>
    <row r="24" spans="1:12" ht="15">
      <c r="A24" s="84" t="s">
        <v>449</v>
      </c>
      <c r="B24" s="84" t="s">
        <v>349</v>
      </c>
      <c r="C24" s="84">
        <v>37</v>
      </c>
      <c r="D24" s="118">
        <v>0.008826753920606719</v>
      </c>
      <c r="E24" s="118">
        <v>1.2066070704485272</v>
      </c>
      <c r="F24" s="84" t="s">
        <v>4267</v>
      </c>
      <c r="G24" s="84" t="b">
        <v>0</v>
      </c>
      <c r="H24" s="84" t="b">
        <v>0</v>
      </c>
      <c r="I24" s="84" t="b">
        <v>0</v>
      </c>
      <c r="J24" s="84" t="b">
        <v>0</v>
      </c>
      <c r="K24" s="84" t="b">
        <v>0</v>
      </c>
      <c r="L24" s="84" t="b">
        <v>0</v>
      </c>
    </row>
    <row r="25" spans="1:12" ht="15">
      <c r="A25" s="84" t="s">
        <v>4034</v>
      </c>
      <c r="B25" s="84" t="s">
        <v>4035</v>
      </c>
      <c r="C25" s="84">
        <v>29</v>
      </c>
      <c r="D25" s="118">
        <v>0.0077148159267312255</v>
      </c>
      <c r="E25" s="118">
        <v>1.9263669491211848</v>
      </c>
      <c r="F25" s="84" t="s">
        <v>4267</v>
      </c>
      <c r="G25" s="84" t="b">
        <v>0</v>
      </c>
      <c r="H25" s="84" t="b">
        <v>0</v>
      </c>
      <c r="I25" s="84" t="b">
        <v>0</v>
      </c>
      <c r="J25" s="84" t="b">
        <v>0</v>
      </c>
      <c r="K25" s="84" t="b">
        <v>0</v>
      </c>
      <c r="L25" s="84" t="b">
        <v>0</v>
      </c>
    </row>
    <row r="26" spans="1:12" ht="15">
      <c r="A26" s="84" t="s">
        <v>449</v>
      </c>
      <c r="B26" s="84" t="s">
        <v>445</v>
      </c>
      <c r="C26" s="84">
        <v>18</v>
      </c>
      <c r="D26" s="118">
        <v>0.005756382571840563</v>
      </c>
      <c r="E26" s="118">
        <v>1.2878248711397369</v>
      </c>
      <c r="F26" s="84" t="s">
        <v>4267</v>
      </c>
      <c r="G26" s="84" t="b">
        <v>0</v>
      </c>
      <c r="H26" s="84" t="b">
        <v>0</v>
      </c>
      <c r="I26" s="84" t="b">
        <v>0</v>
      </c>
      <c r="J26" s="84" t="b">
        <v>0</v>
      </c>
      <c r="K26" s="84" t="b">
        <v>0</v>
      </c>
      <c r="L26" s="84" t="b">
        <v>0</v>
      </c>
    </row>
    <row r="27" spans="1:12" ht="15">
      <c r="A27" s="84" t="s">
        <v>444</v>
      </c>
      <c r="B27" s="84" t="s">
        <v>449</v>
      </c>
      <c r="C27" s="84">
        <v>17</v>
      </c>
      <c r="D27" s="118">
        <v>0.005546137258484298</v>
      </c>
      <c r="E27" s="118">
        <v>0.6046693295033293</v>
      </c>
      <c r="F27" s="84" t="s">
        <v>4267</v>
      </c>
      <c r="G27" s="84" t="b">
        <v>0</v>
      </c>
      <c r="H27" s="84" t="b">
        <v>0</v>
      </c>
      <c r="I27" s="84" t="b">
        <v>0</v>
      </c>
      <c r="J27" s="84" t="b">
        <v>0</v>
      </c>
      <c r="K27" s="84" t="b">
        <v>0</v>
      </c>
      <c r="L27" s="84" t="b">
        <v>0</v>
      </c>
    </row>
    <row r="28" spans="1:12" ht="15">
      <c r="A28" s="84" t="s">
        <v>3552</v>
      </c>
      <c r="B28" s="84" t="s">
        <v>3594</v>
      </c>
      <c r="C28" s="84">
        <v>17</v>
      </c>
      <c r="D28" s="118">
        <v>0.005546137258484298</v>
      </c>
      <c r="E28" s="118">
        <v>2.093428891635066</v>
      </c>
      <c r="F28" s="84" t="s">
        <v>4267</v>
      </c>
      <c r="G28" s="84" t="b">
        <v>0</v>
      </c>
      <c r="H28" s="84" t="b">
        <v>1</v>
      </c>
      <c r="I28" s="84" t="b">
        <v>0</v>
      </c>
      <c r="J28" s="84" t="b">
        <v>0</v>
      </c>
      <c r="K28" s="84" t="b">
        <v>0</v>
      </c>
      <c r="L28" s="84" t="b">
        <v>0</v>
      </c>
    </row>
    <row r="29" spans="1:12" ht="15">
      <c r="A29" s="84" t="s">
        <v>3593</v>
      </c>
      <c r="B29" s="84" t="s">
        <v>3611</v>
      </c>
      <c r="C29" s="84">
        <v>14</v>
      </c>
      <c r="D29" s="118">
        <v>0.004873869355447891</v>
      </c>
      <c r="E29" s="118">
        <v>2.1694049978074794</v>
      </c>
      <c r="F29" s="84" t="s">
        <v>4267</v>
      </c>
      <c r="G29" s="84" t="b">
        <v>1</v>
      </c>
      <c r="H29" s="84" t="b">
        <v>0</v>
      </c>
      <c r="I29" s="84" t="b">
        <v>0</v>
      </c>
      <c r="J29" s="84" t="b">
        <v>0</v>
      </c>
      <c r="K29" s="84" t="b">
        <v>0</v>
      </c>
      <c r="L29" s="84" t="b">
        <v>0</v>
      </c>
    </row>
    <row r="30" spans="1:12" ht="15">
      <c r="A30" s="84" t="s">
        <v>349</v>
      </c>
      <c r="B30" s="84" t="s">
        <v>449</v>
      </c>
      <c r="C30" s="84">
        <v>13</v>
      </c>
      <c r="D30" s="118">
        <v>0.004634354958778439</v>
      </c>
      <c r="E30" s="118">
        <v>0.7501696481941666</v>
      </c>
      <c r="F30" s="84" t="s">
        <v>4267</v>
      </c>
      <c r="G30" s="84" t="b">
        <v>0</v>
      </c>
      <c r="H30" s="84" t="b">
        <v>0</v>
      </c>
      <c r="I30" s="84" t="b">
        <v>0</v>
      </c>
      <c r="J30" s="84" t="b">
        <v>0</v>
      </c>
      <c r="K30" s="84" t="b">
        <v>0</v>
      </c>
      <c r="L30" s="84" t="b">
        <v>0</v>
      </c>
    </row>
    <row r="31" spans="1:12" ht="15">
      <c r="A31" s="84" t="s">
        <v>4034</v>
      </c>
      <c r="B31" s="84" t="s">
        <v>4040</v>
      </c>
      <c r="C31" s="84">
        <v>12</v>
      </c>
      <c r="D31" s="118">
        <v>0.00438615928171203</v>
      </c>
      <c r="E31" s="118">
        <v>1.9263669491211848</v>
      </c>
      <c r="F31" s="84" t="s">
        <v>4267</v>
      </c>
      <c r="G31" s="84" t="b">
        <v>0</v>
      </c>
      <c r="H31" s="84" t="b">
        <v>0</v>
      </c>
      <c r="I31" s="84" t="b">
        <v>0</v>
      </c>
      <c r="J31" s="84" t="b">
        <v>0</v>
      </c>
      <c r="K31" s="84" t="b">
        <v>0</v>
      </c>
      <c r="L31" s="84" t="b">
        <v>0</v>
      </c>
    </row>
    <row r="32" spans="1:12" ht="15">
      <c r="A32" s="84" t="s">
        <v>3611</v>
      </c>
      <c r="B32" s="84" t="s">
        <v>3552</v>
      </c>
      <c r="C32" s="84">
        <v>12</v>
      </c>
      <c r="D32" s="118">
        <v>0.00438615928171203</v>
      </c>
      <c r="E32" s="118">
        <v>2.0213424623520417</v>
      </c>
      <c r="F32" s="84" t="s">
        <v>4267</v>
      </c>
      <c r="G32" s="84" t="b">
        <v>0</v>
      </c>
      <c r="H32" s="84" t="b">
        <v>0</v>
      </c>
      <c r="I32" s="84" t="b">
        <v>0</v>
      </c>
      <c r="J32" s="84" t="b">
        <v>0</v>
      </c>
      <c r="K32" s="84" t="b">
        <v>1</v>
      </c>
      <c r="L32" s="84" t="b">
        <v>0</v>
      </c>
    </row>
    <row r="33" spans="1:12" ht="15">
      <c r="A33" s="84" t="s">
        <v>3608</v>
      </c>
      <c r="B33" s="84" t="s">
        <v>3609</v>
      </c>
      <c r="C33" s="84">
        <v>11</v>
      </c>
      <c r="D33" s="118">
        <v>0.004128557267265985</v>
      </c>
      <c r="E33" s="118">
        <v>2.2466166509921996</v>
      </c>
      <c r="F33" s="84" t="s">
        <v>4267</v>
      </c>
      <c r="G33" s="84" t="b">
        <v>0</v>
      </c>
      <c r="H33" s="84" t="b">
        <v>0</v>
      </c>
      <c r="I33" s="84" t="b">
        <v>0</v>
      </c>
      <c r="J33" s="84" t="b">
        <v>0</v>
      </c>
      <c r="K33" s="84" t="b">
        <v>0</v>
      </c>
      <c r="L33" s="84" t="b">
        <v>0</v>
      </c>
    </row>
    <row r="34" spans="1:12" ht="15">
      <c r="A34" s="84" t="s">
        <v>349</v>
      </c>
      <c r="B34" s="84" t="s">
        <v>3596</v>
      </c>
      <c r="C34" s="84">
        <v>10</v>
      </c>
      <c r="D34" s="118">
        <v>0.003860691525122499</v>
      </c>
      <c r="E34" s="118">
        <v>1.567345006479517</v>
      </c>
      <c r="F34" s="84" t="s">
        <v>4267</v>
      </c>
      <c r="G34" s="84" t="b">
        <v>0</v>
      </c>
      <c r="H34" s="84" t="b">
        <v>0</v>
      </c>
      <c r="I34" s="84" t="b">
        <v>0</v>
      </c>
      <c r="J34" s="84" t="b">
        <v>0</v>
      </c>
      <c r="K34" s="84" t="b">
        <v>0</v>
      </c>
      <c r="L34" s="84" t="b">
        <v>0</v>
      </c>
    </row>
    <row r="35" spans="1:12" ht="15">
      <c r="A35" s="84" t="s">
        <v>370</v>
      </c>
      <c r="B35" s="84" t="s">
        <v>449</v>
      </c>
      <c r="C35" s="84">
        <v>9</v>
      </c>
      <c r="D35" s="118">
        <v>0.003581532397284723</v>
      </c>
      <c r="E35" s="118">
        <v>1.2205575202548606</v>
      </c>
      <c r="F35" s="84" t="s">
        <v>4267</v>
      </c>
      <c r="G35" s="84" t="b">
        <v>0</v>
      </c>
      <c r="H35" s="84" t="b">
        <v>0</v>
      </c>
      <c r="I35" s="84" t="b">
        <v>0</v>
      </c>
      <c r="J35" s="84" t="b">
        <v>0</v>
      </c>
      <c r="K35" s="84" t="b">
        <v>0</v>
      </c>
      <c r="L35" s="84" t="b">
        <v>0</v>
      </c>
    </row>
    <row r="36" spans="1:12" ht="15">
      <c r="A36" s="84" t="s">
        <v>449</v>
      </c>
      <c r="B36" s="84" t="s">
        <v>340</v>
      </c>
      <c r="C36" s="84">
        <v>8</v>
      </c>
      <c r="D36" s="118">
        <v>0.003289820121464679</v>
      </c>
      <c r="E36" s="118">
        <v>0.7063055820194679</v>
      </c>
      <c r="F36" s="84" t="s">
        <v>4267</v>
      </c>
      <c r="G36" s="84" t="b">
        <v>0</v>
      </c>
      <c r="H36" s="84" t="b">
        <v>0</v>
      </c>
      <c r="I36" s="84" t="b">
        <v>0</v>
      </c>
      <c r="J36" s="84" t="b">
        <v>0</v>
      </c>
      <c r="K36" s="84" t="b">
        <v>0</v>
      </c>
      <c r="L36" s="84" t="b">
        <v>0</v>
      </c>
    </row>
    <row r="37" spans="1:12" ht="15">
      <c r="A37" s="84" t="s">
        <v>4044</v>
      </c>
      <c r="B37" s="84" t="s">
        <v>4036</v>
      </c>
      <c r="C37" s="84">
        <v>7</v>
      </c>
      <c r="D37" s="118">
        <v>0.002983977764340734</v>
      </c>
      <c r="E37" s="118">
        <v>2.264380511038336</v>
      </c>
      <c r="F37" s="84" t="s">
        <v>4267</v>
      </c>
      <c r="G37" s="84" t="b">
        <v>0</v>
      </c>
      <c r="H37" s="84" t="b">
        <v>0</v>
      </c>
      <c r="I37" s="84" t="b">
        <v>0</v>
      </c>
      <c r="J37" s="84" t="b">
        <v>0</v>
      </c>
      <c r="K37" s="84" t="b">
        <v>0</v>
      </c>
      <c r="L37" s="84" t="b">
        <v>0</v>
      </c>
    </row>
    <row r="38" spans="1:12" ht="15">
      <c r="A38" s="84" t="s">
        <v>3592</v>
      </c>
      <c r="B38" s="84" t="s">
        <v>4062</v>
      </c>
      <c r="C38" s="84">
        <v>6</v>
      </c>
      <c r="D38" s="118">
        <v>0.0026619737150989763</v>
      </c>
      <c r="E38" s="118">
        <v>2.207193558696879</v>
      </c>
      <c r="F38" s="84" t="s">
        <v>4267</v>
      </c>
      <c r="G38" s="84" t="b">
        <v>0</v>
      </c>
      <c r="H38" s="84" t="b">
        <v>0</v>
      </c>
      <c r="I38" s="84" t="b">
        <v>0</v>
      </c>
      <c r="J38" s="84" t="b">
        <v>0</v>
      </c>
      <c r="K38" s="84" t="b">
        <v>0</v>
      </c>
      <c r="L38" s="84" t="b">
        <v>0</v>
      </c>
    </row>
    <row r="39" spans="1:12" ht="15">
      <c r="A39" s="84" t="s">
        <v>4062</v>
      </c>
      <c r="B39" s="84" t="s">
        <v>3595</v>
      </c>
      <c r="C39" s="84">
        <v>6</v>
      </c>
      <c r="D39" s="118">
        <v>0.0026619737150989763</v>
      </c>
      <c r="E39" s="118">
        <v>2.373524980463404</v>
      </c>
      <c r="F39" s="84" t="s">
        <v>4267</v>
      </c>
      <c r="G39" s="84" t="b">
        <v>0</v>
      </c>
      <c r="H39" s="84" t="b">
        <v>0</v>
      </c>
      <c r="I39" s="84" t="b">
        <v>0</v>
      </c>
      <c r="J39" s="84" t="b">
        <v>0</v>
      </c>
      <c r="K39" s="84" t="b">
        <v>0</v>
      </c>
      <c r="L39" s="84" t="b">
        <v>0</v>
      </c>
    </row>
    <row r="40" spans="1:12" ht="15">
      <c r="A40" s="84" t="s">
        <v>3595</v>
      </c>
      <c r="B40" s="84" t="s">
        <v>4063</v>
      </c>
      <c r="C40" s="84">
        <v>6</v>
      </c>
      <c r="D40" s="118">
        <v>0.0026619737150989763</v>
      </c>
      <c r="E40" s="118">
        <v>2.373524980463404</v>
      </c>
      <c r="F40" s="84" t="s">
        <v>4267</v>
      </c>
      <c r="G40" s="84" t="b">
        <v>0</v>
      </c>
      <c r="H40" s="84" t="b">
        <v>0</v>
      </c>
      <c r="I40" s="84" t="b">
        <v>0</v>
      </c>
      <c r="J40" s="84" t="b">
        <v>0</v>
      </c>
      <c r="K40" s="84" t="b">
        <v>0</v>
      </c>
      <c r="L40" s="84" t="b">
        <v>0</v>
      </c>
    </row>
    <row r="41" spans="1:12" ht="15">
      <c r="A41" s="84" t="s">
        <v>4063</v>
      </c>
      <c r="B41" s="84" t="s">
        <v>449</v>
      </c>
      <c r="C41" s="84">
        <v>6</v>
      </c>
      <c r="D41" s="118">
        <v>0.0026619737150989763</v>
      </c>
      <c r="E41" s="118">
        <v>1.442406269871217</v>
      </c>
      <c r="F41" s="84" t="s">
        <v>4267</v>
      </c>
      <c r="G41" s="84" t="b">
        <v>0</v>
      </c>
      <c r="H41" s="84" t="b">
        <v>0</v>
      </c>
      <c r="I41" s="84" t="b">
        <v>0</v>
      </c>
      <c r="J41" s="84" t="b">
        <v>0</v>
      </c>
      <c r="K41" s="84" t="b">
        <v>0</v>
      </c>
      <c r="L41" s="84" t="b">
        <v>0</v>
      </c>
    </row>
    <row r="42" spans="1:12" ht="15">
      <c r="A42" s="84" t="s">
        <v>3596</v>
      </c>
      <c r="B42" s="84" t="s">
        <v>4064</v>
      </c>
      <c r="C42" s="84">
        <v>6</v>
      </c>
      <c r="D42" s="118">
        <v>0.0026619737150989763</v>
      </c>
      <c r="E42" s="118">
        <v>2.403488203840847</v>
      </c>
      <c r="F42" s="84" t="s">
        <v>4267</v>
      </c>
      <c r="G42" s="84" t="b">
        <v>0</v>
      </c>
      <c r="H42" s="84" t="b">
        <v>0</v>
      </c>
      <c r="I42" s="84" t="b">
        <v>0</v>
      </c>
      <c r="J42" s="84" t="b">
        <v>0</v>
      </c>
      <c r="K42" s="84" t="b">
        <v>0</v>
      </c>
      <c r="L42" s="84" t="b">
        <v>0</v>
      </c>
    </row>
    <row r="43" spans="1:12" ht="15">
      <c r="A43" s="84" t="s">
        <v>3592</v>
      </c>
      <c r="B43" s="84" t="s">
        <v>4066</v>
      </c>
      <c r="C43" s="84">
        <v>6</v>
      </c>
      <c r="D43" s="118">
        <v>0.0026619737150989763</v>
      </c>
      <c r="E43" s="118">
        <v>2.207193558696879</v>
      </c>
      <c r="F43" s="84" t="s">
        <v>4267</v>
      </c>
      <c r="G43" s="84" t="b">
        <v>0</v>
      </c>
      <c r="H43" s="84" t="b">
        <v>0</v>
      </c>
      <c r="I43" s="84" t="b">
        <v>0</v>
      </c>
      <c r="J43" s="84" t="b">
        <v>0</v>
      </c>
      <c r="K43" s="84" t="b">
        <v>0</v>
      </c>
      <c r="L43" s="84" t="b">
        <v>0</v>
      </c>
    </row>
    <row r="44" spans="1:12" ht="15">
      <c r="A44" s="84" t="s">
        <v>4066</v>
      </c>
      <c r="B44" s="84" t="s">
        <v>4067</v>
      </c>
      <c r="C44" s="84">
        <v>6</v>
      </c>
      <c r="D44" s="118">
        <v>0.0026619737150989763</v>
      </c>
      <c r="E44" s="118">
        <v>2.771464989135442</v>
      </c>
      <c r="F44" s="84" t="s">
        <v>4267</v>
      </c>
      <c r="G44" s="84" t="b">
        <v>0</v>
      </c>
      <c r="H44" s="84" t="b">
        <v>0</v>
      </c>
      <c r="I44" s="84" t="b">
        <v>0</v>
      </c>
      <c r="J44" s="84" t="b">
        <v>0</v>
      </c>
      <c r="K44" s="84" t="b">
        <v>0</v>
      </c>
      <c r="L44" s="84" t="b">
        <v>0</v>
      </c>
    </row>
    <row r="45" spans="1:12" ht="15">
      <c r="A45" s="84" t="s">
        <v>4067</v>
      </c>
      <c r="B45" s="84" t="s">
        <v>4056</v>
      </c>
      <c r="C45" s="84">
        <v>6</v>
      </c>
      <c r="D45" s="118">
        <v>0.0026619737150989763</v>
      </c>
      <c r="E45" s="118">
        <v>2.7045181995048284</v>
      </c>
      <c r="F45" s="84" t="s">
        <v>4267</v>
      </c>
      <c r="G45" s="84" t="b">
        <v>0</v>
      </c>
      <c r="H45" s="84" t="b">
        <v>0</v>
      </c>
      <c r="I45" s="84" t="b">
        <v>0</v>
      </c>
      <c r="J45" s="84" t="b">
        <v>0</v>
      </c>
      <c r="K45" s="84" t="b">
        <v>0</v>
      </c>
      <c r="L45" s="84" t="b">
        <v>0</v>
      </c>
    </row>
    <row r="46" spans="1:12" ht="15">
      <c r="A46" s="84" t="s">
        <v>4056</v>
      </c>
      <c r="B46" s="84" t="s">
        <v>4068</v>
      </c>
      <c r="C46" s="84">
        <v>6</v>
      </c>
      <c r="D46" s="118">
        <v>0.0026619737150989763</v>
      </c>
      <c r="E46" s="118">
        <v>2.7045181995048284</v>
      </c>
      <c r="F46" s="84" t="s">
        <v>4267</v>
      </c>
      <c r="G46" s="84" t="b">
        <v>0</v>
      </c>
      <c r="H46" s="84" t="b">
        <v>0</v>
      </c>
      <c r="I46" s="84" t="b">
        <v>0</v>
      </c>
      <c r="J46" s="84" t="b">
        <v>0</v>
      </c>
      <c r="K46" s="84" t="b">
        <v>0</v>
      </c>
      <c r="L46" s="84" t="b">
        <v>0</v>
      </c>
    </row>
    <row r="47" spans="1:12" ht="15">
      <c r="A47" s="84" t="s">
        <v>4068</v>
      </c>
      <c r="B47" s="84" t="s">
        <v>4069</v>
      </c>
      <c r="C47" s="84">
        <v>6</v>
      </c>
      <c r="D47" s="118">
        <v>0.0026619737150989763</v>
      </c>
      <c r="E47" s="118">
        <v>2.771464989135442</v>
      </c>
      <c r="F47" s="84" t="s">
        <v>4267</v>
      </c>
      <c r="G47" s="84" t="b">
        <v>0</v>
      </c>
      <c r="H47" s="84" t="b">
        <v>0</v>
      </c>
      <c r="I47" s="84" t="b">
        <v>0</v>
      </c>
      <c r="J47" s="84" t="b">
        <v>0</v>
      </c>
      <c r="K47" s="84" t="b">
        <v>0</v>
      </c>
      <c r="L47" s="84" t="b">
        <v>0</v>
      </c>
    </row>
    <row r="48" spans="1:12" ht="15">
      <c r="A48" s="84" t="s">
        <v>4069</v>
      </c>
      <c r="B48" s="84" t="s">
        <v>4070</v>
      </c>
      <c r="C48" s="84">
        <v>6</v>
      </c>
      <c r="D48" s="118">
        <v>0.0026619737150989763</v>
      </c>
      <c r="E48" s="118">
        <v>2.771464989135442</v>
      </c>
      <c r="F48" s="84" t="s">
        <v>4267</v>
      </c>
      <c r="G48" s="84" t="b">
        <v>0</v>
      </c>
      <c r="H48" s="84" t="b">
        <v>0</v>
      </c>
      <c r="I48" s="84" t="b">
        <v>0</v>
      </c>
      <c r="J48" s="84" t="b">
        <v>0</v>
      </c>
      <c r="K48" s="84" t="b">
        <v>0</v>
      </c>
      <c r="L48" s="84" t="b">
        <v>0</v>
      </c>
    </row>
    <row r="49" spans="1:12" ht="15">
      <c r="A49" s="84" t="s">
        <v>4070</v>
      </c>
      <c r="B49" s="84" t="s">
        <v>4071</v>
      </c>
      <c r="C49" s="84">
        <v>6</v>
      </c>
      <c r="D49" s="118">
        <v>0.0026619737150989763</v>
      </c>
      <c r="E49" s="118">
        <v>2.771464989135442</v>
      </c>
      <c r="F49" s="84" t="s">
        <v>4267</v>
      </c>
      <c r="G49" s="84" t="b">
        <v>0</v>
      </c>
      <c r="H49" s="84" t="b">
        <v>0</v>
      </c>
      <c r="I49" s="84" t="b">
        <v>0</v>
      </c>
      <c r="J49" s="84" t="b">
        <v>0</v>
      </c>
      <c r="K49" s="84" t="b">
        <v>0</v>
      </c>
      <c r="L49" s="84" t="b">
        <v>0</v>
      </c>
    </row>
    <row r="50" spans="1:12" ht="15">
      <c r="A50" s="84" t="s">
        <v>4071</v>
      </c>
      <c r="B50" s="84" t="s">
        <v>4072</v>
      </c>
      <c r="C50" s="84">
        <v>6</v>
      </c>
      <c r="D50" s="118">
        <v>0.0026619737150989763</v>
      </c>
      <c r="E50" s="118">
        <v>2.771464989135442</v>
      </c>
      <c r="F50" s="84" t="s">
        <v>4267</v>
      </c>
      <c r="G50" s="84" t="b">
        <v>0</v>
      </c>
      <c r="H50" s="84" t="b">
        <v>0</v>
      </c>
      <c r="I50" s="84" t="b">
        <v>0</v>
      </c>
      <c r="J50" s="84" t="b">
        <v>0</v>
      </c>
      <c r="K50" s="84" t="b">
        <v>0</v>
      </c>
      <c r="L50" s="84" t="b">
        <v>0</v>
      </c>
    </row>
    <row r="51" spans="1:12" ht="15">
      <c r="A51" s="84" t="s">
        <v>4072</v>
      </c>
      <c r="B51" s="84" t="s">
        <v>4073</v>
      </c>
      <c r="C51" s="84">
        <v>6</v>
      </c>
      <c r="D51" s="118">
        <v>0.0026619737150989763</v>
      </c>
      <c r="E51" s="118">
        <v>2.771464989135442</v>
      </c>
      <c r="F51" s="84" t="s">
        <v>4267</v>
      </c>
      <c r="G51" s="84" t="b">
        <v>0</v>
      </c>
      <c r="H51" s="84" t="b">
        <v>0</v>
      </c>
      <c r="I51" s="84" t="b">
        <v>0</v>
      </c>
      <c r="J51" s="84" t="b">
        <v>0</v>
      </c>
      <c r="K51" s="84" t="b">
        <v>0</v>
      </c>
      <c r="L51" s="84" t="b">
        <v>0</v>
      </c>
    </row>
    <row r="52" spans="1:12" ht="15">
      <c r="A52" s="84" t="s">
        <v>4073</v>
      </c>
      <c r="B52" s="84" t="s">
        <v>4074</v>
      </c>
      <c r="C52" s="84">
        <v>6</v>
      </c>
      <c r="D52" s="118">
        <v>0.0026619737150989763</v>
      </c>
      <c r="E52" s="118">
        <v>2.771464989135442</v>
      </c>
      <c r="F52" s="84" t="s">
        <v>4267</v>
      </c>
      <c r="G52" s="84" t="b">
        <v>0</v>
      </c>
      <c r="H52" s="84" t="b">
        <v>0</v>
      </c>
      <c r="I52" s="84" t="b">
        <v>0</v>
      </c>
      <c r="J52" s="84" t="b">
        <v>0</v>
      </c>
      <c r="K52" s="84" t="b">
        <v>0</v>
      </c>
      <c r="L52" s="84" t="b">
        <v>0</v>
      </c>
    </row>
    <row r="53" spans="1:12" ht="15">
      <c r="A53" s="84" t="s">
        <v>4074</v>
      </c>
      <c r="B53" s="84" t="s">
        <v>4057</v>
      </c>
      <c r="C53" s="84">
        <v>6</v>
      </c>
      <c r="D53" s="118">
        <v>0.0026619737150989763</v>
      </c>
      <c r="E53" s="118">
        <v>2.7045181995048284</v>
      </c>
      <c r="F53" s="84" t="s">
        <v>4267</v>
      </c>
      <c r="G53" s="84" t="b">
        <v>0</v>
      </c>
      <c r="H53" s="84" t="b">
        <v>0</v>
      </c>
      <c r="I53" s="84" t="b">
        <v>0</v>
      </c>
      <c r="J53" s="84" t="b">
        <v>0</v>
      </c>
      <c r="K53" s="84" t="b">
        <v>0</v>
      </c>
      <c r="L53" s="84" t="b">
        <v>0</v>
      </c>
    </row>
    <row r="54" spans="1:12" ht="15">
      <c r="A54" s="84" t="s">
        <v>4057</v>
      </c>
      <c r="B54" s="84" t="s">
        <v>4075</v>
      </c>
      <c r="C54" s="84">
        <v>6</v>
      </c>
      <c r="D54" s="118">
        <v>0.0026619737150989763</v>
      </c>
      <c r="E54" s="118">
        <v>2.7045181995048284</v>
      </c>
      <c r="F54" s="84" t="s">
        <v>4267</v>
      </c>
      <c r="G54" s="84" t="b">
        <v>0</v>
      </c>
      <c r="H54" s="84" t="b">
        <v>0</v>
      </c>
      <c r="I54" s="84" t="b">
        <v>0</v>
      </c>
      <c r="J54" s="84" t="b">
        <v>0</v>
      </c>
      <c r="K54" s="84" t="b">
        <v>0</v>
      </c>
      <c r="L54" s="84" t="b">
        <v>0</v>
      </c>
    </row>
    <row r="55" spans="1:12" ht="15">
      <c r="A55" s="84" t="s">
        <v>4075</v>
      </c>
      <c r="B55" s="84" t="s">
        <v>4076</v>
      </c>
      <c r="C55" s="84">
        <v>6</v>
      </c>
      <c r="D55" s="118">
        <v>0.0026619737150989763</v>
      </c>
      <c r="E55" s="118">
        <v>2.771464989135442</v>
      </c>
      <c r="F55" s="84" t="s">
        <v>4267</v>
      </c>
      <c r="G55" s="84" t="b">
        <v>0</v>
      </c>
      <c r="H55" s="84" t="b">
        <v>0</v>
      </c>
      <c r="I55" s="84" t="b">
        <v>0</v>
      </c>
      <c r="J55" s="84" t="b">
        <v>0</v>
      </c>
      <c r="K55" s="84" t="b">
        <v>0</v>
      </c>
      <c r="L55" s="84" t="b">
        <v>0</v>
      </c>
    </row>
    <row r="56" spans="1:12" ht="15">
      <c r="A56" s="84" t="s">
        <v>4076</v>
      </c>
      <c r="B56" s="84" t="s">
        <v>4077</v>
      </c>
      <c r="C56" s="84">
        <v>6</v>
      </c>
      <c r="D56" s="118">
        <v>0.0026619737150989763</v>
      </c>
      <c r="E56" s="118">
        <v>2.771464989135442</v>
      </c>
      <c r="F56" s="84" t="s">
        <v>4267</v>
      </c>
      <c r="G56" s="84" t="b">
        <v>0</v>
      </c>
      <c r="H56" s="84" t="b">
        <v>0</v>
      </c>
      <c r="I56" s="84" t="b">
        <v>0</v>
      </c>
      <c r="J56" s="84" t="b">
        <v>0</v>
      </c>
      <c r="K56" s="84" t="b">
        <v>0</v>
      </c>
      <c r="L56" s="84" t="b">
        <v>0</v>
      </c>
    </row>
    <row r="57" spans="1:12" ht="15">
      <c r="A57" s="84" t="s">
        <v>4079</v>
      </c>
      <c r="B57" s="84" t="s">
        <v>4080</v>
      </c>
      <c r="C57" s="84">
        <v>5</v>
      </c>
      <c r="D57" s="118">
        <v>0.0023210908244303842</v>
      </c>
      <c r="E57" s="118">
        <v>2.8506462351830666</v>
      </c>
      <c r="F57" s="84" t="s">
        <v>4267</v>
      </c>
      <c r="G57" s="84" t="b">
        <v>0</v>
      </c>
      <c r="H57" s="84" t="b">
        <v>0</v>
      </c>
      <c r="I57" s="84" t="b">
        <v>0</v>
      </c>
      <c r="J57" s="84" t="b">
        <v>0</v>
      </c>
      <c r="K57" s="84" t="b">
        <v>0</v>
      </c>
      <c r="L57" s="84" t="b">
        <v>0</v>
      </c>
    </row>
    <row r="58" spans="1:12" ht="15">
      <c r="A58" s="84" t="s">
        <v>497</v>
      </c>
      <c r="B58" s="84" t="s">
        <v>349</v>
      </c>
      <c r="C58" s="84">
        <v>5</v>
      </c>
      <c r="D58" s="118">
        <v>0.0023210908244303842</v>
      </c>
      <c r="E58" s="118">
        <v>1.7937413838465939</v>
      </c>
      <c r="F58" s="84" t="s">
        <v>4267</v>
      </c>
      <c r="G58" s="84" t="b">
        <v>0</v>
      </c>
      <c r="H58" s="84" t="b">
        <v>0</v>
      </c>
      <c r="I58" s="84" t="b">
        <v>0</v>
      </c>
      <c r="J58" s="84" t="b">
        <v>0</v>
      </c>
      <c r="K58" s="84" t="b">
        <v>0</v>
      </c>
      <c r="L58" s="84" t="b">
        <v>0</v>
      </c>
    </row>
    <row r="59" spans="1:12" ht="15">
      <c r="A59" s="84" t="s">
        <v>496</v>
      </c>
      <c r="B59" s="84" t="s">
        <v>495</v>
      </c>
      <c r="C59" s="84">
        <v>5</v>
      </c>
      <c r="D59" s="118">
        <v>0.0023210908244303842</v>
      </c>
      <c r="E59" s="118">
        <v>2.8506462351830666</v>
      </c>
      <c r="F59" s="84" t="s">
        <v>4267</v>
      </c>
      <c r="G59" s="84" t="b">
        <v>0</v>
      </c>
      <c r="H59" s="84" t="b">
        <v>0</v>
      </c>
      <c r="I59" s="84" t="b">
        <v>0</v>
      </c>
      <c r="J59" s="84" t="b">
        <v>0</v>
      </c>
      <c r="K59" s="84" t="b">
        <v>0</v>
      </c>
      <c r="L59" s="84" t="b">
        <v>0</v>
      </c>
    </row>
    <row r="60" spans="1:12" ht="15">
      <c r="A60" s="84" t="s">
        <v>495</v>
      </c>
      <c r="B60" s="84" t="s">
        <v>494</v>
      </c>
      <c r="C60" s="84">
        <v>5</v>
      </c>
      <c r="D60" s="118">
        <v>0.0023210908244303842</v>
      </c>
      <c r="E60" s="118">
        <v>2.8506462351830666</v>
      </c>
      <c r="F60" s="84" t="s">
        <v>4267</v>
      </c>
      <c r="G60" s="84" t="b">
        <v>0</v>
      </c>
      <c r="H60" s="84" t="b">
        <v>0</v>
      </c>
      <c r="I60" s="84" t="b">
        <v>0</v>
      </c>
      <c r="J60" s="84" t="b">
        <v>0</v>
      </c>
      <c r="K60" s="84" t="b">
        <v>0</v>
      </c>
      <c r="L60" s="84" t="b">
        <v>0</v>
      </c>
    </row>
    <row r="61" spans="1:12" ht="15">
      <c r="A61" s="84" t="s">
        <v>4032</v>
      </c>
      <c r="B61" s="84" t="s">
        <v>449</v>
      </c>
      <c r="C61" s="84">
        <v>5</v>
      </c>
      <c r="D61" s="118">
        <v>0.0023210908244303842</v>
      </c>
      <c r="E61" s="118">
        <v>0.13277610244531823</v>
      </c>
      <c r="F61" s="84" t="s">
        <v>4267</v>
      </c>
      <c r="G61" s="84" t="b">
        <v>1</v>
      </c>
      <c r="H61" s="84" t="b">
        <v>0</v>
      </c>
      <c r="I61" s="84" t="b">
        <v>0</v>
      </c>
      <c r="J61" s="84" t="b">
        <v>0</v>
      </c>
      <c r="K61" s="84" t="b">
        <v>0</v>
      </c>
      <c r="L61" s="84" t="b">
        <v>0</v>
      </c>
    </row>
    <row r="62" spans="1:12" ht="15">
      <c r="A62" s="84" t="s">
        <v>4060</v>
      </c>
      <c r="B62" s="84" t="s">
        <v>449</v>
      </c>
      <c r="C62" s="84">
        <v>5</v>
      </c>
      <c r="D62" s="118">
        <v>0.0023210908244303842</v>
      </c>
      <c r="E62" s="118">
        <v>1.3632250238235921</v>
      </c>
      <c r="F62" s="84" t="s">
        <v>4267</v>
      </c>
      <c r="G62" s="84" t="b">
        <v>0</v>
      </c>
      <c r="H62" s="84" t="b">
        <v>0</v>
      </c>
      <c r="I62" s="84" t="b">
        <v>0</v>
      </c>
      <c r="J62" s="84" t="b">
        <v>0</v>
      </c>
      <c r="K62" s="84" t="b">
        <v>0</v>
      </c>
      <c r="L62" s="84" t="b">
        <v>0</v>
      </c>
    </row>
    <row r="63" spans="1:12" ht="15">
      <c r="A63" s="84" t="s">
        <v>449</v>
      </c>
      <c r="B63" s="84" t="s">
        <v>4082</v>
      </c>
      <c r="C63" s="84">
        <v>5</v>
      </c>
      <c r="D63" s="118">
        <v>0.0023210908244303842</v>
      </c>
      <c r="E63" s="118">
        <v>1.3942802020540237</v>
      </c>
      <c r="F63" s="84" t="s">
        <v>4267</v>
      </c>
      <c r="G63" s="84" t="b">
        <v>0</v>
      </c>
      <c r="H63" s="84" t="b">
        <v>0</v>
      </c>
      <c r="I63" s="84" t="b">
        <v>0</v>
      </c>
      <c r="J63" s="84" t="b">
        <v>0</v>
      </c>
      <c r="K63" s="84" t="b">
        <v>0</v>
      </c>
      <c r="L63" s="84" t="b">
        <v>0</v>
      </c>
    </row>
    <row r="64" spans="1:12" ht="15">
      <c r="A64" s="84" t="s">
        <v>4082</v>
      </c>
      <c r="B64" s="84" t="s">
        <v>4083</v>
      </c>
      <c r="C64" s="84">
        <v>5</v>
      </c>
      <c r="D64" s="118">
        <v>0.0023210908244303842</v>
      </c>
      <c r="E64" s="118">
        <v>2.8506462351830666</v>
      </c>
      <c r="F64" s="84" t="s">
        <v>4267</v>
      </c>
      <c r="G64" s="84" t="b">
        <v>0</v>
      </c>
      <c r="H64" s="84" t="b">
        <v>0</v>
      </c>
      <c r="I64" s="84" t="b">
        <v>0</v>
      </c>
      <c r="J64" s="84" t="b">
        <v>0</v>
      </c>
      <c r="K64" s="84" t="b">
        <v>0</v>
      </c>
      <c r="L64" s="84" t="b">
        <v>0</v>
      </c>
    </row>
    <row r="65" spans="1:12" ht="15">
      <c r="A65" s="84" t="s">
        <v>4083</v>
      </c>
      <c r="B65" s="84" t="s">
        <v>4061</v>
      </c>
      <c r="C65" s="84">
        <v>5</v>
      </c>
      <c r="D65" s="118">
        <v>0.0023210908244303842</v>
      </c>
      <c r="E65" s="118">
        <v>2.7714649891354415</v>
      </c>
      <c r="F65" s="84" t="s">
        <v>4267</v>
      </c>
      <c r="G65" s="84" t="b">
        <v>0</v>
      </c>
      <c r="H65" s="84" t="b">
        <v>0</v>
      </c>
      <c r="I65" s="84" t="b">
        <v>0</v>
      </c>
      <c r="J65" s="84" t="b">
        <v>0</v>
      </c>
      <c r="K65" s="84" t="b">
        <v>0</v>
      </c>
      <c r="L65" s="84" t="b">
        <v>0</v>
      </c>
    </row>
    <row r="66" spans="1:12" ht="15">
      <c r="A66" s="84" t="s">
        <v>4061</v>
      </c>
      <c r="B66" s="84" t="s">
        <v>4084</v>
      </c>
      <c r="C66" s="84">
        <v>5</v>
      </c>
      <c r="D66" s="118">
        <v>0.0023210908244303842</v>
      </c>
      <c r="E66" s="118">
        <v>2.7714649891354415</v>
      </c>
      <c r="F66" s="84" t="s">
        <v>4267</v>
      </c>
      <c r="G66" s="84" t="b">
        <v>0</v>
      </c>
      <c r="H66" s="84" t="b">
        <v>0</v>
      </c>
      <c r="I66" s="84" t="b">
        <v>0</v>
      </c>
      <c r="J66" s="84" t="b">
        <v>0</v>
      </c>
      <c r="K66" s="84" t="b">
        <v>0</v>
      </c>
      <c r="L66" s="84" t="b">
        <v>0</v>
      </c>
    </row>
    <row r="67" spans="1:12" ht="15">
      <c r="A67" s="84" t="s">
        <v>4084</v>
      </c>
      <c r="B67" s="84" t="s">
        <v>4085</v>
      </c>
      <c r="C67" s="84">
        <v>5</v>
      </c>
      <c r="D67" s="118">
        <v>0.0023210908244303842</v>
      </c>
      <c r="E67" s="118">
        <v>2.8506462351830666</v>
      </c>
      <c r="F67" s="84" t="s">
        <v>4267</v>
      </c>
      <c r="G67" s="84" t="b">
        <v>0</v>
      </c>
      <c r="H67" s="84" t="b">
        <v>0</v>
      </c>
      <c r="I67" s="84" t="b">
        <v>0</v>
      </c>
      <c r="J67" s="84" t="b">
        <v>0</v>
      </c>
      <c r="K67" s="84" t="b">
        <v>0</v>
      </c>
      <c r="L67" s="84" t="b">
        <v>0</v>
      </c>
    </row>
    <row r="68" spans="1:12" ht="15">
      <c r="A68" s="84" t="s">
        <v>370</v>
      </c>
      <c r="B68" s="84" t="s">
        <v>3592</v>
      </c>
      <c r="C68" s="84">
        <v>5</v>
      </c>
      <c r="D68" s="118">
        <v>0.0023210908244303842</v>
      </c>
      <c r="E68" s="118">
        <v>1.8172224796961167</v>
      </c>
      <c r="F68" s="84" t="s">
        <v>4267</v>
      </c>
      <c r="G68" s="84" t="b">
        <v>0</v>
      </c>
      <c r="H68" s="84" t="b">
        <v>0</v>
      </c>
      <c r="I68" s="84" t="b">
        <v>0</v>
      </c>
      <c r="J68" s="84" t="b">
        <v>0</v>
      </c>
      <c r="K68" s="84" t="b">
        <v>0</v>
      </c>
      <c r="L68" s="84" t="b">
        <v>0</v>
      </c>
    </row>
    <row r="69" spans="1:12" ht="15">
      <c r="A69" s="84" t="s">
        <v>3599</v>
      </c>
      <c r="B69" s="84" t="s">
        <v>3600</v>
      </c>
      <c r="C69" s="84">
        <v>5</v>
      </c>
      <c r="D69" s="118">
        <v>0.0023210908244303842</v>
      </c>
      <c r="E69" s="118">
        <v>2.8506462351830666</v>
      </c>
      <c r="F69" s="84" t="s">
        <v>4267</v>
      </c>
      <c r="G69" s="84" t="b">
        <v>0</v>
      </c>
      <c r="H69" s="84" t="b">
        <v>0</v>
      </c>
      <c r="I69" s="84" t="b">
        <v>0</v>
      </c>
      <c r="J69" s="84" t="b">
        <v>0</v>
      </c>
      <c r="K69" s="84" t="b">
        <v>0</v>
      </c>
      <c r="L69" s="84" t="b">
        <v>0</v>
      </c>
    </row>
    <row r="70" spans="1:12" ht="15">
      <c r="A70" s="84" t="s">
        <v>3600</v>
      </c>
      <c r="B70" s="84" t="s">
        <v>3601</v>
      </c>
      <c r="C70" s="84">
        <v>5</v>
      </c>
      <c r="D70" s="118">
        <v>0.0023210908244303842</v>
      </c>
      <c r="E70" s="118">
        <v>2.8506462351830666</v>
      </c>
      <c r="F70" s="84" t="s">
        <v>4267</v>
      </c>
      <c r="G70" s="84" t="b">
        <v>0</v>
      </c>
      <c r="H70" s="84" t="b">
        <v>0</v>
      </c>
      <c r="I70" s="84" t="b">
        <v>0</v>
      </c>
      <c r="J70" s="84" t="b">
        <v>0</v>
      </c>
      <c r="K70" s="84" t="b">
        <v>0</v>
      </c>
      <c r="L70" s="84" t="b">
        <v>0</v>
      </c>
    </row>
    <row r="71" spans="1:12" ht="15">
      <c r="A71" s="84" t="s">
        <v>3601</v>
      </c>
      <c r="B71" s="84" t="s">
        <v>3602</v>
      </c>
      <c r="C71" s="84">
        <v>5</v>
      </c>
      <c r="D71" s="118">
        <v>0.0023210908244303842</v>
      </c>
      <c r="E71" s="118">
        <v>2.8506462351830666</v>
      </c>
      <c r="F71" s="84" t="s">
        <v>4267</v>
      </c>
      <c r="G71" s="84" t="b">
        <v>0</v>
      </c>
      <c r="H71" s="84" t="b">
        <v>0</v>
      </c>
      <c r="I71" s="84" t="b">
        <v>0</v>
      </c>
      <c r="J71" s="84" t="b">
        <v>0</v>
      </c>
      <c r="K71" s="84" t="b">
        <v>0</v>
      </c>
      <c r="L71" s="84" t="b">
        <v>0</v>
      </c>
    </row>
    <row r="72" spans="1:12" ht="15">
      <c r="A72" s="84" t="s">
        <v>3602</v>
      </c>
      <c r="B72" s="84" t="s">
        <v>3603</v>
      </c>
      <c r="C72" s="84">
        <v>5</v>
      </c>
      <c r="D72" s="118">
        <v>0.0023210908244303842</v>
      </c>
      <c r="E72" s="118">
        <v>2.8506462351830666</v>
      </c>
      <c r="F72" s="84" t="s">
        <v>4267</v>
      </c>
      <c r="G72" s="84" t="b">
        <v>0</v>
      </c>
      <c r="H72" s="84" t="b">
        <v>0</v>
      </c>
      <c r="I72" s="84" t="b">
        <v>0</v>
      </c>
      <c r="J72" s="84" t="b">
        <v>0</v>
      </c>
      <c r="K72" s="84" t="b">
        <v>0</v>
      </c>
      <c r="L72" s="84" t="b">
        <v>0</v>
      </c>
    </row>
    <row r="73" spans="1:12" ht="15">
      <c r="A73" s="84" t="s">
        <v>3603</v>
      </c>
      <c r="B73" s="84" t="s">
        <v>3604</v>
      </c>
      <c r="C73" s="84">
        <v>5</v>
      </c>
      <c r="D73" s="118">
        <v>0.0023210908244303842</v>
      </c>
      <c r="E73" s="118">
        <v>2.8506462351830666</v>
      </c>
      <c r="F73" s="84" t="s">
        <v>4267</v>
      </c>
      <c r="G73" s="84" t="b">
        <v>0</v>
      </c>
      <c r="H73" s="84" t="b">
        <v>0</v>
      </c>
      <c r="I73" s="84" t="b">
        <v>0</v>
      </c>
      <c r="J73" s="84" t="b">
        <v>0</v>
      </c>
      <c r="K73" s="84" t="b">
        <v>0</v>
      </c>
      <c r="L73" s="84" t="b">
        <v>0</v>
      </c>
    </row>
    <row r="74" spans="1:12" ht="15">
      <c r="A74" s="84" t="s">
        <v>3604</v>
      </c>
      <c r="B74" s="84" t="s">
        <v>4041</v>
      </c>
      <c r="C74" s="84">
        <v>5</v>
      </c>
      <c r="D74" s="118">
        <v>0.0023210908244303842</v>
      </c>
      <c r="E74" s="118">
        <v>2.5082235543608604</v>
      </c>
      <c r="F74" s="84" t="s">
        <v>4267</v>
      </c>
      <c r="G74" s="84" t="b">
        <v>0</v>
      </c>
      <c r="H74" s="84" t="b">
        <v>0</v>
      </c>
      <c r="I74" s="84" t="b">
        <v>0</v>
      </c>
      <c r="J74" s="84" t="b">
        <v>0</v>
      </c>
      <c r="K74" s="84" t="b">
        <v>0</v>
      </c>
      <c r="L74" s="84" t="b">
        <v>0</v>
      </c>
    </row>
    <row r="75" spans="1:12" ht="15">
      <c r="A75" s="84" t="s">
        <v>4041</v>
      </c>
      <c r="B75" s="84" t="s">
        <v>4092</v>
      </c>
      <c r="C75" s="84">
        <v>5</v>
      </c>
      <c r="D75" s="118">
        <v>0.0023210908244303842</v>
      </c>
      <c r="E75" s="118">
        <v>2.4704349934714607</v>
      </c>
      <c r="F75" s="84" t="s">
        <v>4267</v>
      </c>
      <c r="G75" s="84" t="b">
        <v>0</v>
      </c>
      <c r="H75" s="84" t="b">
        <v>0</v>
      </c>
      <c r="I75" s="84" t="b">
        <v>0</v>
      </c>
      <c r="J75" s="84" t="b">
        <v>0</v>
      </c>
      <c r="K75" s="84" t="b">
        <v>0</v>
      </c>
      <c r="L75" s="84" t="b">
        <v>0</v>
      </c>
    </row>
    <row r="76" spans="1:12" ht="15">
      <c r="A76" s="84" t="s">
        <v>4092</v>
      </c>
      <c r="B76" s="84" t="s">
        <v>4093</v>
      </c>
      <c r="C76" s="84">
        <v>5</v>
      </c>
      <c r="D76" s="118">
        <v>0.0023210908244303842</v>
      </c>
      <c r="E76" s="118">
        <v>2.8506462351830666</v>
      </c>
      <c r="F76" s="84" t="s">
        <v>4267</v>
      </c>
      <c r="G76" s="84" t="b">
        <v>0</v>
      </c>
      <c r="H76" s="84" t="b">
        <v>0</v>
      </c>
      <c r="I76" s="84" t="b">
        <v>0</v>
      </c>
      <c r="J76" s="84" t="b">
        <v>0</v>
      </c>
      <c r="K76" s="84" t="b">
        <v>0</v>
      </c>
      <c r="L76" s="84" t="b">
        <v>0</v>
      </c>
    </row>
    <row r="77" spans="1:12" ht="15">
      <c r="A77" s="84" t="s">
        <v>4093</v>
      </c>
      <c r="B77" s="84" t="s">
        <v>4094</v>
      </c>
      <c r="C77" s="84">
        <v>5</v>
      </c>
      <c r="D77" s="118">
        <v>0.0023210908244303842</v>
      </c>
      <c r="E77" s="118">
        <v>2.8506462351830666</v>
      </c>
      <c r="F77" s="84" t="s">
        <v>4267</v>
      </c>
      <c r="G77" s="84" t="b">
        <v>0</v>
      </c>
      <c r="H77" s="84" t="b">
        <v>0</v>
      </c>
      <c r="I77" s="84" t="b">
        <v>0</v>
      </c>
      <c r="J77" s="84" t="b">
        <v>0</v>
      </c>
      <c r="K77" s="84" t="b">
        <v>0</v>
      </c>
      <c r="L77" s="84" t="b">
        <v>0</v>
      </c>
    </row>
    <row r="78" spans="1:12" ht="15">
      <c r="A78" s="84" t="s">
        <v>4094</v>
      </c>
      <c r="B78" s="84" t="s">
        <v>224</v>
      </c>
      <c r="C78" s="84">
        <v>5</v>
      </c>
      <c r="D78" s="118">
        <v>0.0023210908244303842</v>
      </c>
      <c r="E78" s="118">
        <v>2.7714649891354415</v>
      </c>
      <c r="F78" s="84" t="s">
        <v>4267</v>
      </c>
      <c r="G78" s="84" t="b">
        <v>0</v>
      </c>
      <c r="H78" s="84" t="b">
        <v>0</v>
      </c>
      <c r="I78" s="84" t="b">
        <v>0</v>
      </c>
      <c r="J78" s="84" t="b">
        <v>0</v>
      </c>
      <c r="K78" s="84" t="b">
        <v>0</v>
      </c>
      <c r="L78" s="84" t="b">
        <v>0</v>
      </c>
    </row>
    <row r="79" spans="1:12" ht="15">
      <c r="A79" s="84" t="s">
        <v>224</v>
      </c>
      <c r="B79" s="84" t="s">
        <v>449</v>
      </c>
      <c r="C79" s="84">
        <v>5</v>
      </c>
      <c r="D79" s="118">
        <v>0.0023210908244303842</v>
      </c>
      <c r="E79" s="118">
        <v>1.3632250238235921</v>
      </c>
      <c r="F79" s="84" t="s">
        <v>4267</v>
      </c>
      <c r="G79" s="84" t="b">
        <v>0</v>
      </c>
      <c r="H79" s="84" t="b">
        <v>0</v>
      </c>
      <c r="I79" s="84" t="b">
        <v>0</v>
      </c>
      <c r="J79" s="84" t="b">
        <v>0</v>
      </c>
      <c r="K79" s="84" t="b">
        <v>0</v>
      </c>
      <c r="L79" s="84" t="b">
        <v>0</v>
      </c>
    </row>
    <row r="80" spans="1:12" ht="15">
      <c r="A80" s="84" t="s">
        <v>449</v>
      </c>
      <c r="B80" s="84" t="s">
        <v>444</v>
      </c>
      <c r="C80" s="84">
        <v>4</v>
      </c>
      <c r="D80" s="118">
        <v>0.001957506110227647</v>
      </c>
      <c r="E80" s="118">
        <v>1.151242153367729</v>
      </c>
      <c r="F80" s="84" t="s">
        <v>4267</v>
      </c>
      <c r="G80" s="84" t="b">
        <v>0</v>
      </c>
      <c r="H80" s="84" t="b">
        <v>0</v>
      </c>
      <c r="I80" s="84" t="b">
        <v>0</v>
      </c>
      <c r="J80" s="84" t="b">
        <v>0</v>
      </c>
      <c r="K80" s="84" t="b">
        <v>0</v>
      </c>
      <c r="L80" s="84" t="b">
        <v>0</v>
      </c>
    </row>
    <row r="81" spans="1:12" ht="15">
      <c r="A81" s="84" t="s">
        <v>444</v>
      </c>
      <c r="B81" s="84" t="s">
        <v>445</v>
      </c>
      <c r="C81" s="84">
        <v>4</v>
      </c>
      <c r="D81" s="118">
        <v>0.001957506110227647</v>
      </c>
      <c r="E81" s="118">
        <v>0.7217625330832932</v>
      </c>
      <c r="F81" s="84" t="s">
        <v>4267</v>
      </c>
      <c r="G81" s="84" t="b">
        <v>0</v>
      </c>
      <c r="H81" s="84" t="b">
        <v>0</v>
      </c>
      <c r="I81" s="84" t="b">
        <v>0</v>
      </c>
      <c r="J81" s="84" t="b">
        <v>0</v>
      </c>
      <c r="K81" s="84" t="b">
        <v>0</v>
      </c>
      <c r="L81" s="84" t="b">
        <v>0</v>
      </c>
    </row>
    <row r="82" spans="1:12" ht="15">
      <c r="A82" s="84" t="s">
        <v>3574</v>
      </c>
      <c r="B82" s="84" t="s">
        <v>4096</v>
      </c>
      <c r="C82" s="84">
        <v>4</v>
      </c>
      <c r="D82" s="118">
        <v>0.001957506110227647</v>
      </c>
      <c r="E82" s="118">
        <v>1.5243103742543151</v>
      </c>
      <c r="F82" s="84" t="s">
        <v>4267</v>
      </c>
      <c r="G82" s="84" t="b">
        <v>0</v>
      </c>
      <c r="H82" s="84" t="b">
        <v>0</v>
      </c>
      <c r="I82" s="84" t="b">
        <v>0</v>
      </c>
      <c r="J82" s="84" t="b">
        <v>0</v>
      </c>
      <c r="K82" s="84" t="b">
        <v>0</v>
      </c>
      <c r="L82" s="84" t="b">
        <v>0</v>
      </c>
    </row>
    <row r="83" spans="1:12" ht="15">
      <c r="A83" s="84" t="s">
        <v>4096</v>
      </c>
      <c r="B83" s="84" t="s">
        <v>3573</v>
      </c>
      <c r="C83" s="84">
        <v>4</v>
      </c>
      <c r="D83" s="118">
        <v>0.001957506110227647</v>
      </c>
      <c r="E83" s="118">
        <v>1.359284541348794</v>
      </c>
      <c r="F83" s="84" t="s">
        <v>4267</v>
      </c>
      <c r="G83" s="84" t="b">
        <v>0</v>
      </c>
      <c r="H83" s="84" t="b">
        <v>0</v>
      </c>
      <c r="I83" s="84" t="b">
        <v>0</v>
      </c>
      <c r="J83" s="84" t="b">
        <v>0</v>
      </c>
      <c r="K83" s="84" t="b">
        <v>0</v>
      </c>
      <c r="L83" s="84" t="b">
        <v>0</v>
      </c>
    </row>
    <row r="84" spans="1:12" ht="15">
      <c r="A84" s="84" t="s">
        <v>4059</v>
      </c>
      <c r="B84" s="84" t="s">
        <v>4100</v>
      </c>
      <c r="C84" s="84">
        <v>4</v>
      </c>
      <c r="D84" s="118">
        <v>0.001957506110227647</v>
      </c>
      <c r="E84" s="118">
        <v>2.771464989135442</v>
      </c>
      <c r="F84" s="84" t="s">
        <v>4267</v>
      </c>
      <c r="G84" s="84" t="b">
        <v>0</v>
      </c>
      <c r="H84" s="84" t="b">
        <v>0</v>
      </c>
      <c r="I84" s="84" t="b">
        <v>0</v>
      </c>
      <c r="J84" s="84" t="b">
        <v>0</v>
      </c>
      <c r="K84" s="84" t="b">
        <v>0</v>
      </c>
      <c r="L84" s="84" t="b">
        <v>0</v>
      </c>
    </row>
    <row r="85" spans="1:12" ht="15">
      <c r="A85" s="84" t="s">
        <v>4036</v>
      </c>
      <c r="B85" s="84" t="s">
        <v>449</v>
      </c>
      <c r="C85" s="84">
        <v>4</v>
      </c>
      <c r="D85" s="118">
        <v>0.001957506110227647</v>
      </c>
      <c r="E85" s="118">
        <v>0.8403462785432546</v>
      </c>
      <c r="F85" s="84" t="s">
        <v>4267</v>
      </c>
      <c r="G85" s="84" t="b">
        <v>0</v>
      </c>
      <c r="H85" s="84" t="b">
        <v>0</v>
      </c>
      <c r="I85" s="84" t="b">
        <v>0</v>
      </c>
      <c r="J85" s="84" t="b">
        <v>0</v>
      </c>
      <c r="K85" s="84" t="b">
        <v>0</v>
      </c>
      <c r="L85" s="84" t="b">
        <v>0</v>
      </c>
    </row>
    <row r="86" spans="1:12" ht="15">
      <c r="A86" s="84" t="s">
        <v>449</v>
      </c>
      <c r="B86" s="84" t="s">
        <v>4048</v>
      </c>
      <c r="C86" s="84">
        <v>4</v>
      </c>
      <c r="D86" s="118">
        <v>0.001957506110227647</v>
      </c>
      <c r="E86" s="118">
        <v>1.151242153367729</v>
      </c>
      <c r="F86" s="84" t="s">
        <v>4267</v>
      </c>
      <c r="G86" s="84" t="b">
        <v>0</v>
      </c>
      <c r="H86" s="84" t="b">
        <v>0</v>
      </c>
      <c r="I86" s="84" t="b">
        <v>0</v>
      </c>
      <c r="J86" s="84" t="b">
        <v>0</v>
      </c>
      <c r="K86" s="84" t="b">
        <v>0</v>
      </c>
      <c r="L86" s="84" t="b">
        <v>0</v>
      </c>
    </row>
    <row r="87" spans="1:12" ht="15">
      <c r="A87" s="84" t="s">
        <v>4048</v>
      </c>
      <c r="B87" s="84" t="s">
        <v>4038</v>
      </c>
      <c r="C87" s="84">
        <v>4</v>
      </c>
      <c r="D87" s="118">
        <v>0.001957506110227647</v>
      </c>
      <c r="E87" s="118">
        <v>2.192634838525954</v>
      </c>
      <c r="F87" s="84" t="s">
        <v>4267</v>
      </c>
      <c r="G87" s="84" t="b">
        <v>0</v>
      </c>
      <c r="H87" s="84" t="b">
        <v>0</v>
      </c>
      <c r="I87" s="84" t="b">
        <v>0</v>
      </c>
      <c r="J87" s="84" t="b">
        <v>0</v>
      </c>
      <c r="K87" s="84" t="b">
        <v>0</v>
      </c>
      <c r="L87" s="84" t="b">
        <v>0</v>
      </c>
    </row>
    <row r="88" spans="1:12" ht="15">
      <c r="A88" s="84" t="s">
        <v>4038</v>
      </c>
      <c r="B88" s="84" t="s">
        <v>394</v>
      </c>
      <c r="C88" s="84">
        <v>4</v>
      </c>
      <c r="D88" s="118">
        <v>0.001957506110227647</v>
      </c>
      <c r="E88" s="118">
        <v>2.306578190832791</v>
      </c>
      <c r="F88" s="84" t="s">
        <v>4267</v>
      </c>
      <c r="G88" s="84" t="b">
        <v>0</v>
      </c>
      <c r="H88" s="84" t="b">
        <v>0</v>
      </c>
      <c r="I88" s="84" t="b">
        <v>0</v>
      </c>
      <c r="J88" s="84" t="b">
        <v>0</v>
      </c>
      <c r="K88" s="84" t="b">
        <v>0</v>
      </c>
      <c r="L88" s="84" t="b">
        <v>0</v>
      </c>
    </row>
    <row r="89" spans="1:12" ht="15">
      <c r="A89" s="84" t="s">
        <v>394</v>
      </c>
      <c r="B89" s="84" t="s">
        <v>4101</v>
      </c>
      <c r="C89" s="84">
        <v>4</v>
      </c>
      <c r="D89" s="118">
        <v>0.001957506110227647</v>
      </c>
      <c r="E89" s="118">
        <v>2.8506462351830666</v>
      </c>
      <c r="F89" s="84" t="s">
        <v>4267</v>
      </c>
      <c r="G89" s="84" t="b">
        <v>0</v>
      </c>
      <c r="H89" s="84" t="b">
        <v>0</v>
      </c>
      <c r="I89" s="84" t="b">
        <v>0</v>
      </c>
      <c r="J89" s="84" t="b">
        <v>0</v>
      </c>
      <c r="K89" s="84" t="b">
        <v>0</v>
      </c>
      <c r="L89" s="84" t="b">
        <v>0</v>
      </c>
    </row>
    <row r="90" spans="1:12" ht="15">
      <c r="A90" s="84" t="s">
        <v>4101</v>
      </c>
      <c r="B90" s="84" t="s">
        <v>395</v>
      </c>
      <c r="C90" s="84">
        <v>4</v>
      </c>
      <c r="D90" s="118">
        <v>0.001957506110227647</v>
      </c>
      <c r="E90" s="118">
        <v>2.8506462351830666</v>
      </c>
      <c r="F90" s="84" t="s">
        <v>4267</v>
      </c>
      <c r="G90" s="84" t="b">
        <v>0</v>
      </c>
      <c r="H90" s="84" t="b">
        <v>0</v>
      </c>
      <c r="I90" s="84" t="b">
        <v>0</v>
      </c>
      <c r="J90" s="84" t="b">
        <v>0</v>
      </c>
      <c r="K90" s="84" t="b">
        <v>0</v>
      </c>
      <c r="L90" s="84" t="b">
        <v>0</v>
      </c>
    </row>
    <row r="91" spans="1:12" ht="15">
      <c r="A91" s="84" t="s">
        <v>395</v>
      </c>
      <c r="B91" s="84" t="s">
        <v>491</v>
      </c>
      <c r="C91" s="84">
        <v>4</v>
      </c>
      <c r="D91" s="118">
        <v>0.001957506110227647</v>
      </c>
      <c r="E91" s="118">
        <v>2.75373622217501</v>
      </c>
      <c r="F91" s="84" t="s">
        <v>4267</v>
      </c>
      <c r="G91" s="84" t="b">
        <v>0</v>
      </c>
      <c r="H91" s="84" t="b">
        <v>0</v>
      </c>
      <c r="I91" s="84" t="b">
        <v>0</v>
      </c>
      <c r="J91" s="84" t="b">
        <v>0</v>
      </c>
      <c r="K91" s="84" t="b">
        <v>0</v>
      </c>
      <c r="L91" s="84" t="b">
        <v>0</v>
      </c>
    </row>
    <row r="92" spans="1:12" ht="15">
      <c r="A92" s="84" t="s">
        <v>4049</v>
      </c>
      <c r="B92" s="84" t="s">
        <v>392</v>
      </c>
      <c r="C92" s="84">
        <v>4</v>
      </c>
      <c r="D92" s="118">
        <v>0.001957506110227647</v>
      </c>
      <c r="E92" s="118">
        <v>2.7045181995048284</v>
      </c>
      <c r="F92" s="84" t="s">
        <v>4267</v>
      </c>
      <c r="G92" s="84" t="b">
        <v>0</v>
      </c>
      <c r="H92" s="84" t="b">
        <v>0</v>
      </c>
      <c r="I92" s="84" t="b">
        <v>0</v>
      </c>
      <c r="J92" s="84" t="b">
        <v>0</v>
      </c>
      <c r="K92" s="84" t="b">
        <v>0</v>
      </c>
      <c r="L92" s="84" t="b">
        <v>0</v>
      </c>
    </row>
    <row r="93" spans="1:12" ht="15">
      <c r="A93" s="84" t="s">
        <v>392</v>
      </c>
      <c r="B93" s="84" t="s">
        <v>4103</v>
      </c>
      <c r="C93" s="84">
        <v>4</v>
      </c>
      <c r="D93" s="118">
        <v>0.001957506110227647</v>
      </c>
      <c r="E93" s="118">
        <v>2.7045181995048284</v>
      </c>
      <c r="F93" s="84" t="s">
        <v>4267</v>
      </c>
      <c r="G93" s="84" t="b">
        <v>0</v>
      </c>
      <c r="H93" s="84" t="b">
        <v>0</v>
      </c>
      <c r="I93" s="84" t="b">
        <v>0</v>
      </c>
      <c r="J93" s="84" t="b">
        <v>0</v>
      </c>
      <c r="K93" s="84" t="b">
        <v>0</v>
      </c>
      <c r="L93" s="84" t="b">
        <v>0</v>
      </c>
    </row>
    <row r="94" spans="1:12" ht="15">
      <c r="A94" s="84" t="s">
        <v>4103</v>
      </c>
      <c r="B94" s="84" t="s">
        <v>4104</v>
      </c>
      <c r="C94" s="84">
        <v>4</v>
      </c>
      <c r="D94" s="118">
        <v>0.001957506110227647</v>
      </c>
      <c r="E94" s="118">
        <v>2.947556248191123</v>
      </c>
      <c r="F94" s="84" t="s">
        <v>4267</v>
      </c>
      <c r="G94" s="84" t="b">
        <v>0</v>
      </c>
      <c r="H94" s="84" t="b">
        <v>0</v>
      </c>
      <c r="I94" s="84" t="b">
        <v>0</v>
      </c>
      <c r="J94" s="84" t="b">
        <v>0</v>
      </c>
      <c r="K94" s="84" t="b">
        <v>0</v>
      </c>
      <c r="L94" s="84" t="b">
        <v>0</v>
      </c>
    </row>
    <row r="95" spans="1:12" ht="15">
      <c r="A95" s="84" t="s">
        <v>3609</v>
      </c>
      <c r="B95" s="84" t="s">
        <v>4050</v>
      </c>
      <c r="C95" s="84">
        <v>4</v>
      </c>
      <c r="D95" s="118">
        <v>0.001957506110227647</v>
      </c>
      <c r="E95" s="118">
        <v>2.192634838525954</v>
      </c>
      <c r="F95" s="84" t="s">
        <v>4267</v>
      </c>
      <c r="G95" s="84" t="b">
        <v>0</v>
      </c>
      <c r="H95" s="84" t="b">
        <v>0</v>
      </c>
      <c r="I95" s="84" t="b">
        <v>0</v>
      </c>
      <c r="J95" s="84" t="b">
        <v>0</v>
      </c>
      <c r="K95" s="84" t="b">
        <v>0</v>
      </c>
      <c r="L95" s="84" t="b">
        <v>0</v>
      </c>
    </row>
    <row r="96" spans="1:12" ht="15">
      <c r="A96" s="84" t="s">
        <v>4050</v>
      </c>
      <c r="B96" s="84" t="s">
        <v>340</v>
      </c>
      <c r="C96" s="84">
        <v>4</v>
      </c>
      <c r="D96" s="118">
        <v>0.001957506110227647</v>
      </c>
      <c r="E96" s="118">
        <v>1.7155135838062916</v>
      </c>
      <c r="F96" s="84" t="s">
        <v>4267</v>
      </c>
      <c r="G96" s="84" t="b">
        <v>0</v>
      </c>
      <c r="H96" s="84" t="b">
        <v>0</v>
      </c>
      <c r="I96" s="84" t="b">
        <v>0</v>
      </c>
      <c r="J96" s="84" t="b">
        <v>0</v>
      </c>
      <c r="K96" s="84" t="b">
        <v>0</v>
      </c>
      <c r="L96" s="84" t="b">
        <v>0</v>
      </c>
    </row>
    <row r="97" spans="1:12" ht="15">
      <c r="A97" s="84" t="s">
        <v>4078</v>
      </c>
      <c r="B97" s="84" t="s">
        <v>453</v>
      </c>
      <c r="C97" s="84">
        <v>4</v>
      </c>
      <c r="D97" s="118">
        <v>0.001957506110227647</v>
      </c>
      <c r="E97" s="118">
        <v>2.338762874204192</v>
      </c>
      <c r="F97" s="84" t="s">
        <v>4267</v>
      </c>
      <c r="G97" s="84" t="b">
        <v>1</v>
      </c>
      <c r="H97" s="84" t="b">
        <v>0</v>
      </c>
      <c r="I97" s="84" t="b">
        <v>0</v>
      </c>
      <c r="J97" s="84" t="b">
        <v>0</v>
      </c>
      <c r="K97" s="84" t="b">
        <v>0</v>
      </c>
      <c r="L97" s="84" t="b">
        <v>0</v>
      </c>
    </row>
    <row r="98" spans="1:12" ht="15">
      <c r="A98" s="84" t="s">
        <v>453</v>
      </c>
      <c r="B98" s="84" t="s">
        <v>4108</v>
      </c>
      <c r="C98" s="84">
        <v>4</v>
      </c>
      <c r="D98" s="118">
        <v>0.001957506110227647</v>
      </c>
      <c r="E98" s="118">
        <v>2.435672887212249</v>
      </c>
      <c r="F98" s="84" t="s">
        <v>4267</v>
      </c>
      <c r="G98" s="84" t="b">
        <v>0</v>
      </c>
      <c r="H98" s="84" t="b">
        <v>0</v>
      </c>
      <c r="I98" s="84" t="b">
        <v>0</v>
      </c>
      <c r="J98" s="84" t="b">
        <v>0</v>
      </c>
      <c r="K98" s="84" t="b">
        <v>0</v>
      </c>
      <c r="L98" s="84" t="b">
        <v>0</v>
      </c>
    </row>
    <row r="99" spans="1:12" ht="15">
      <c r="A99" s="84" t="s">
        <v>4108</v>
      </c>
      <c r="B99" s="84" t="s">
        <v>4052</v>
      </c>
      <c r="C99" s="84">
        <v>4</v>
      </c>
      <c r="D99" s="118">
        <v>0.001957506110227647</v>
      </c>
      <c r="E99" s="118">
        <v>2.7045181995048284</v>
      </c>
      <c r="F99" s="84" t="s">
        <v>4267</v>
      </c>
      <c r="G99" s="84" t="b">
        <v>0</v>
      </c>
      <c r="H99" s="84" t="b">
        <v>0</v>
      </c>
      <c r="I99" s="84" t="b">
        <v>0</v>
      </c>
      <c r="J99" s="84" t="b">
        <v>0</v>
      </c>
      <c r="K99" s="84" t="b">
        <v>0</v>
      </c>
      <c r="L99" s="84" t="b">
        <v>0</v>
      </c>
    </row>
    <row r="100" spans="1:12" ht="15">
      <c r="A100" s="84" t="s">
        <v>340</v>
      </c>
      <c r="B100" s="84" t="s">
        <v>389</v>
      </c>
      <c r="C100" s="84">
        <v>4</v>
      </c>
      <c r="D100" s="118">
        <v>0.001957506110227647</v>
      </c>
      <c r="E100" s="118">
        <v>1.5496162395190853</v>
      </c>
      <c r="F100" s="84" t="s">
        <v>4267</v>
      </c>
      <c r="G100" s="84" t="b">
        <v>0</v>
      </c>
      <c r="H100" s="84" t="b">
        <v>0</v>
      </c>
      <c r="I100" s="84" t="b">
        <v>0</v>
      </c>
      <c r="J100" s="84" t="b">
        <v>0</v>
      </c>
      <c r="K100" s="84" t="b">
        <v>0</v>
      </c>
      <c r="L100" s="84" t="b">
        <v>0</v>
      </c>
    </row>
    <row r="101" spans="1:12" ht="15">
      <c r="A101" s="84" t="s">
        <v>449</v>
      </c>
      <c r="B101" s="84" t="s">
        <v>496</v>
      </c>
      <c r="C101" s="84">
        <v>4</v>
      </c>
      <c r="D101" s="118">
        <v>0.001957506110227647</v>
      </c>
      <c r="E101" s="118">
        <v>1.2973701890459672</v>
      </c>
      <c r="F101" s="84" t="s">
        <v>4267</v>
      </c>
      <c r="G101" s="84" t="b">
        <v>0</v>
      </c>
      <c r="H101" s="84" t="b">
        <v>0</v>
      </c>
      <c r="I101" s="84" t="b">
        <v>0</v>
      </c>
      <c r="J101" s="84" t="b">
        <v>0</v>
      </c>
      <c r="K101" s="84" t="b">
        <v>0</v>
      </c>
      <c r="L101" s="84" t="b">
        <v>0</v>
      </c>
    </row>
    <row r="102" spans="1:12" ht="15">
      <c r="A102" s="84" t="s">
        <v>494</v>
      </c>
      <c r="B102" s="84" t="s">
        <v>493</v>
      </c>
      <c r="C102" s="84">
        <v>4</v>
      </c>
      <c r="D102" s="118">
        <v>0.001957506110227647</v>
      </c>
      <c r="E102" s="118">
        <v>2.947556248191123</v>
      </c>
      <c r="F102" s="84" t="s">
        <v>4267</v>
      </c>
      <c r="G102" s="84" t="b">
        <v>0</v>
      </c>
      <c r="H102" s="84" t="b">
        <v>0</v>
      </c>
      <c r="I102" s="84" t="b">
        <v>0</v>
      </c>
      <c r="J102" s="84" t="b">
        <v>0</v>
      </c>
      <c r="K102" s="84" t="b">
        <v>0</v>
      </c>
      <c r="L102" s="84" t="b">
        <v>0</v>
      </c>
    </row>
    <row r="103" spans="1:12" ht="15">
      <c r="A103" s="84" t="s">
        <v>493</v>
      </c>
      <c r="B103" s="84" t="s">
        <v>340</v>
      </c>
      <c r="C103" s="84">
        <v>4</v>
      </c>
      <c r="D103" s="118">
        <v>0.001957506110227647</v>
      </c>
      <c r="E103" s="118">
        <v>1.9585516324925862</v>
      </c>
      <c r="F103" s="84" t="s">
        <v>4267</v>
      </c>
      <c r="G103" s="84" t="b">
        <v>0</v>
      </c>
      <c r="H103" s="84" t="b">
        <v>0</v>
      </c>
      <c r="I103" s="84" t="b">
        <v>0</v>
      </c>
      <c r="J103" s="84" t="b">
        <v>0</v>
      </c>
      <c r="K103" s="84" t="b">
        <v>0</v>
      </c>
      <c r="L103" s="84" t="b">
        <v>0</v>
      </c>
    </row>
    <row r="104" spans="1:12" ht="15">
      <c r="A104" s="84" t="s">
        <v>340</v>
      </c>
      <c r="B104" s="84" t="s">
        <v>492</v>
      </c>
      <c r="C104" s="84">
        <v>4</v>
      </c>
      <c r="D104" s="118">
        <v>0.001957506110227647</v>
      </c>
      <c r="E104" s="118">
        <v>1.8506462351830666</v>
      </c>
      <c r="F104" s="84" t="s">
        <v>4267</v>
      </c>
      <c r="G104" s="84" t="b">
        <v>0</v>
      </c>
      <c r="H104" s="84" t="b">
        <v>0</v>
      </c>
      <c r="I104" s="84" t="b">
        <v>0</v>
      </c>
      <c r="J104" s="84" t="b">
        <v>0</v>
      </c>
      <c r="K104" s="84" t="b">
        <v>0</v>
      </c>
      <c r="L104" s="84" t="b">
        <v>0</v>
      </c>
    </row>
    <row r="105" spans="1:12" ht="15">
      <c r="A105" s="84" t="s">
        <v>340</v>
      </c>
      <c r="B105" s="84" t="s">
        <v>449</v>
      </c>
      <c r="C105" s="84">
        <v>4</v>
      </c>
      <c r="D105" s="118">
        <v>0.001957506110227647</v>
      </c>
      <c r="E105" s="118">
        <v>0.3454962568631605</v>
      </c>
      <c r="F105" s="84" t="s">
        <v>4267</v>
      </c>
      <c r="G105" s="84" t="b">
        <v>0</v>
      </c>
      <c r="H105" s="84" t="b">
        <v>0</v>
      </c>
      <c r="I105" s="84" t="b">
        <v>0</v>
      </c>
      <c r="J105" s="84" t="b">
        <v>0</v>
      </c>
      <c r="K105" s="84" t="b">
        <v>0</v>
      </c>
      <c r="L105" s="84" t="b">
        <v>0</v>
      </c>
    </row>
    <row r="106" spans="1:12" ht="15">
      <c r="A106" s="84" t="s">
        <v>4054</v>
      </c>
      <c r="B106" s="84" t="s">
        <v>4112</v>
      </c>
      <c r="C106" s="84">
        <v>4</v>
      </c>
      <c r="D106" s="118">
        <v>0.001957506110227647</v>
      </c>
      <c r="E106" s="118">
        <v>2.7045181995048284</v>
      </c>
      <c r="F106" s="84" t="s">
        <v>4267</v>
      </c>
      <c r="G106" s="84" t="b">
        <v>0</v>
      </c>
      <c r="H106" s="84" t="b">
        <v>0</v>
      </c>
      <c r="I106" s="84" t="b">
        <v>0</v>
      </c>
      <c r="J106" s="84" t="b">
        <v>0</v>
      </c>
      <c r="K106" s="84" t="b">
        <v>0</v>
      </c>
      <c r="L106" s="84" t="b">
        <v>0</v>
      </c>
    </row>
    <row r="107" spans="1:12" ht="15">
      <c r="A107" s="84" t="s">
        <v>4045</v>
      </c>
      <c r="B107" s="84" t="s">
        <v>4114</v>
      </c>
      <c r="C107" s="84">
        <v>4</v>
      </c>
      <c r="D107" s="118">
        <v>0.001957506110227647</v>
      </c>
      <c r="E107" s="118">
        <v>2.5953737300797606</v>
      </c>
      <c r="F107" s="84" t="s">
        <v>4267</v>
      </c>
      <c r="G107" s="84" t="b">
        <v>0</v>
      </c>
      <c r="H107" s="84" t="b">
        <v>0</v>
      </c>
      <c r="I107" s="84" t="b">
        <v>0</v>
      </c>
      <c r="J107" s="84" t="b">
        <v>0</v>
      </c>
      <c r="K107" s="84" t="b">
        <v>0</v>
      </c>
      <c r="L107" s="84" t="b">
        <v>0</v>
      </c>
    </row>
    <row r="108" spans="1:12" ht="15">
      <c r="A108" s="84" t="s">
        <v>4114</v>
      </c>
      <c r="B108" s="84" t="s">
        <v>449</v>
      </c>
      <c r="C108" s="84">
        <v>4</v>
      </c>
      <c r="D108" s="118">
        <v>0.001957506110227647</v>
      </c>
      <c r="E108" s="118">
        <v>1.442406269871217</v>
      </c>
      <c r="F108" s="84" t="s">
        <v>4267</v>
      </c>
      <c r="G108" s="84" t="b">
        <v>0</v>
      </c>
      <c r="H108" s="84" t="b">
        <v>0</v>
      </c>
      <c r="I108" s="84" t="b">
        <v>0</v>
      </c>
      <c r="J108" s="84" t="b">
        <v>0</v>
      </c>
      <c r="K108" s="84" t="b">
        <v>0</v>
      </c>
      <c r="L108" s="84" t="b">
        <v>0</v>
      </c>
    </row>
    <row r="109" spans="1:12" ht="15">
      <c r="A109" s="84" t="s">
        <v>449</v>
      </c>
      <c r="B109" s="84" t="s">
        <v>4049</v>
      </c>
      <c r="C109" s="84">
        <v>4</v>
      </c>
      <c r="D109" s="118">
        <v>0.001957506110227647</v>
      </c>
      <c r="E109" s="118">
        <v>1.151242153367729</v>
      </c>
      <c r="F109" s="84" t="s">
        <v>4267</v>
      </c>
      <c r="G109" s="84" t="b">
        <v>0</v>
      </c>
      <c r="H109" s="84" t="b">
        <v>0</v>
      </c>
      <c r="I109" s="84" t="b">
        <v>0</v>
      </c>
      <c r="J109" s="84" t="b">
        <v>0</v>
      </c>
      <c r="K109" s="84" t="b">
        <v>0</v>
      </c>
      <c r="L109" s="84" t="b">
        <v>0</v>
      </c>
    </row>
    <row r="110" spans="1:12" ht="15">
      <c r="A110" s="84" t="s">
        <v>449</v>
      </c>
      <c r="B110" s="84" t="s">
        <v>453</v>
      </c>
      <c r="C110" s="84">
        <v>4</v>
      </c>
      <c r="D110" s="118">
        <v>0.001957506110227647</v>
      </c>
      <c r="E110" s="118">
        <v>0.8823968410751492</v>
      </c>
      <c r="F110" s="84" t="s">
        <v>4267</v>
      </c>
      <c r="G110" s="84" t="b">
        <v>0</v>
      </c>
      <c r="H110" s="84" t="b">
        <v>0</v>
      </c>
      <c r="I110" s="84" t="b">
        <v>0</v>
      </c>
      <c r="J110" s="84" t="b">
        <v>0</v>
      </c>
      <c r="K110" s="84" t="b">
        <v>0</v>
      </c>
      <c r="L110" s="84" t="b">
        <v>0</v>
      </c>
    </row>
    <row r="111" spans="1:12" ht="15">
      <c r="A111" s="84" t="s">
        <v>4077</v>
      </c>
      <c r="B111" s="84" t="s">
        <v>4089</v>
      </c>
      <c r="C111" s="84">
        <v>4</v>
      </c>
      <c r="D111" s="118">
        <v>0.001957506110227647</v>
      </c>
      <c r="E111" s="118">
        <v>2.6745549761273852</v>
      </c>
      <c r="F111" s="84" t="s">
        <v>4267</v>
      </c>
      <c r="G111" s="84" t="b">
        <v>0</v>
      </c>
      <c r="H111" s="84" t="b">
        <v>0</v>
      </c>
      <c r="I111" s="84" t="b">
        <v>0</v>
      </c>
      <c r="J111" s="84" t="b">
        <v>0</v>
      </c>
      <c r="K111" s="84" t="b">
        <v>0</v>
      </c>
      <c r="L111" s="84" t="b">
        <v>0</v>
      </c>
    </row>
    <row r="112" spans="1:12" ht="15">
      <c r="A112" s="84" t="s">
        <v>4045</v>
      </c>
      <c r="B112" s="84" t="s">
        <v>449</v>
      </c>
      <c r="C112" s="84">
        <v>4</v>
      </c>
      <c r="D112" s="118">
        <v>0.001957506110227647</v>
      </c>
      <c r="E112" s="118">
        <v>1.0902237517598545</v>
      </c>
      <c r="F112" s="84" t="s">
        <v>4267</v>
      </c>
      <c r="G112" s="84" t="b">
        <v>0</v>
      </c>
      <c r="H112" s="84" t="b">
        <v>0</v>
      </c>
      <c r="I112" s="84" t="b">
        <v>0</v>
      </c>
      <c r="J112" s="84" t="b">
        <v>0</v>
      </c>
      <c r="K112" s="84" t="b">
        <v>0</v>
      </c>
      <c r="L112" s="84" t="b">
        <v>0</v>
      </c>
    </row>
    <row r="113" spans="1:12" ht="15">
      <c r="A113" s="84" t="s">
        <v>449</v>
      </c>
      <c r="B113" s="84" t="s">
        <v>4120</v>
      </c>
      <c r="C113" s="84">
        <v>4</v>
      </c>
      <c r="D113" s="118">
        <v>0.001957506110227647</v>
      </c>
      <c r="E113" s="118">
        <v>1.3942802020540237</v>
      </c>
      <c r="F113" s="84" t="s">
        <v>4267</v>
      </c>
      <c r="G113" s="84" t="b">
        <v>0</v>
      </c>
      <c r="H113" s="84" t="b">
        <v>0</v>
      </c>
      <c r="I113" s="84" t="b">
        <v>0</v>
      </c>
      <c r="J113" s="84" t="b">
        <v>0</v>
      </c>
      <c r="K113" s="84" t="b">
        <v>0</v>
      </c>
      <c r="L113" s="84" t="b">
        <v>0</v>
      </c>
    </row>
    <row r="114" spans="1:12" ht="15">
      <c r="A114" s="84" t="s">
        <v>4120</v>
      </c>
      <c r="B114" s="84" t="s">
        <v>349</v>
      </c>
      <c r="C114" s="84">
        <v>4</v>
      </c>
      <c r="D114" s="118">
        <v>0.001957506110227647</v>
      </c>
      <c r="E114" s="118">
        <v>1.7937413838465939</v>
      </c>
      <c r="F114" s="84" t="s">
        <v>4267</v>
      </c>
      <c r="G114" s="84" t="b">
        <v>0</v>
      </c>
      <c r="H114" s="84" t="b">
        <v>0</v>
      </c>
      <c r="I114" s="84" t="b">
        <v>0</v>
      </c>
      <c r="J114" s="84" t="b">
        <v>0</v>
      </c>
      <c r="K114" s="84" t="b">
        <v>0</v>
      </c>
      <c r="L114" s="84" t="b">
        <v>0</v>
      </c>
    </row>
    <row r="115" spans="1:12" ht="15">
      <c r="A115" s="84" t="s">
        <v>223</v>
      </c>
      <c r="B115" s="84" t="s">
        <v>3599</v>
      </c>
      <c r="C115" s="84">
        <v>4</v>
      </c>
      <c r="D115" s="118">
        <v>0.001957506110227647</v>
      </c>
      <c r="E115" s="118">
        <v>2.947556248191123</v>
      </c>
      <c r="F115" s="84" t="s">
        <v>4267</v>
      </c>
      <c r="G115" s="84" t="b">
        <v>0</v>
      </c>
      <c r="H115" s="84" t="b">
        <v>0</v>
      </c>
      <c r="I115" s="84" t="b">
        <v>0</v>
      </c>
      <c r="J115" s="84" t="b">
        <v>0</v>
      </c>
      <c r="K115" s="84" t="b">
        <v>0</v>
      </c>
      <c r="L115" s="84" t="b">
        <v>0</v>
      </c>
    </row>
    <row r="116" spans="1:12" ht="15">
      <c r="A116" s="84" t="s">
        <v>3576</v>
      </c>
      <c r="B116" s="84" t="s">
        <v>4097</v>
      </c>
      <c r="C116" s="84">
        <v>3</v>
      </c>
      <c r="D116" s="118">
        <v>0.0015654338946709688</v>
      </c>
      <c r="E116" s="118">
        <v>2.5795794628965285</v>
      </c>
      <c r="F116" s="84" t="s">
        <v>4267</v>
      </c>
      <c r="G116" s="84" t="b">
        <v>0</v>
      </c>
      <c r="H116" s="84" t="b">
        <v>0</v>
      </c>
      <c r="I116" s="84" t="b">
        <v>0</v>
      </c>
      <c r="J116" s="84" t="b">
        <v>0</v>
      </c>
      <c r="K116" s="84" t="b">
        <v>0</v>
      </c>
      <c r="L116" s="84" t="b">
        <v>0</v>
      </c>
    </row>
    <row r="117" spans="1:12" ht="15">
      <c r="A117" s="84" t="s">
        <v>445</v>
      </c>
      <c r="B117" s="84" t="s">
        <v>3577</v>
      </c>
      <c r="C117" s="84">
        <v>3</v>
      </c>
      <c r="D117" s="118">
        <v>0.0015654338946709688</v>
      </c>
      <c r="E117" s="118">
        <v>0.19859338693496156</v>
      </c>
      <c r="F117" s="84" t="s">
        <v>4267</v>
      </c>
      <c r="G117" s="84" t="b">
        <v>0</v>
      </c>
      <c r="H117" s="84" t="b">
        <v>0</v>
      </c>
      <c r="I117" s="84" t="b">
        <v>0</v>
      </c>
      <c r="J117" s="84" t="b">
        <v>0</v>
      </c>
      <c r="K117" s="84" t="b">
        <v>0</v>
      </c>
      <c r="L117" s="84" t="b">
        <v>0</v>
      </c>
    </row>
    <row r="118" spans="1:12" ht="15">
      <c r="A118" s="84" t="s">
        <v>389</v>
      </c>
      <c r="B118" s="84" t="s">
        <v>4044</v>
      </c>
      <c r="C118" s="84">
        <v>3</v>
      </c>
      <c r="D118" s="118">
        <v>0.0015654338946709688</v>
      </c>
      <c r="E118" s="118">
        <v>2.0097041549399677</v>
      </c>
      <c r="F118" s="84" t="s">
        <v>4267</v>
      </c>
      <c r="G118" s="84" t="b">
        <v>0</v>
      </c>
      <c r="H118" s="84" t="b">
        <v>0</v>
      </c>
      <c r="I118" s="84" t="b">
        <v>0</v>
      </c>
      <c r="J118" s="84" t="b">
        <v>0</v>
      </c>
      <c r="K118" s="84" t="b">
        <v>0</v>
      </c>
      <c r="L118" s="84" t="b">
        <v>0</v>
      </c>
    </row>
    <row r="119" spans="1:12" ht="15">
      <c r="A119" s="84" t="s">
        <v>491</v>
      </c>
      <c r="B119" s="84" t="s">
        <v>500</v>
      </c>
      <c r="C119" s="84">
        <v>3</v>
      </c>
      <c r="D119" s="118">
        <v>0.0015654338946709688</v>
      </c>
      <c r="E119" s="118">
        <v>2.947556248191123</v>
      </c>
      <c r="F119" s="84" t="s">
        <v>4267</v>
      </c>
      <c r="G119" s="84" t="b">
        <v>0</v>
      </c>
      <c r="H119" s="84" t="b">
        <v>0</v>
      </c>
      <c r="I119" s="84" t="b">
        <v>0</v>
      </c>
      <c r="J119" s="84" t="b">
        <v>0</v>
      </c>
      <c r="K119" s="84" t="b">
        <v>0</v>
      </c>
      <c r="L119" s="84" t="b">
        <v>0</v>
      </c>
    </row>
    <row r="120" spans="1:12" ht="15">
      <c r="A120" s="84" t="s">
        <v>340</v>
      </c>
      <c r="B120" s="84" t="s">
        <v>4049</v>
      </c>
      <c r="C120" s="84">
        <v>3</v>
      </c>
      <c r="D120" s="118">
        <v>0.0015654338946709688</v>
      </c>
      <c r="E120" s="118">
        <v>1.482669449888472</v>
      </c>
      <c r="F120" s="84" t="s">
        <v>4267</v>
      </c>
      <c r="G120" s="84" t="b">
        <v>0</v>
      </c>
      <c r="H120" s="84" t="b">
        <v>0</v>
      </c>
      <c r="I120" s="84" t="b">
        <v>0</v>
      </c>
      <c r="J120" s="84" t="b">
        <v>0</v>
      </c>
      <c r="K120" s="84" t="b">
        <v>0</v>
      </c>
      <c r="L120" s="84" t="b">
        <v>0</v>
      </c>
    </row>
    <row r="121" spans="1:12" ht="15">
      <c r="A121" s="84" t="s">
        <v>4104</v>
      </c>
      <c r="B121" s="84" t="s">
        <v>4105</v>
      </c>
      <c r="C121" s="84">
        <v>3</v>
      </c>
      <c r="D121" s="118">
        <v>0.0015654338946709688</v>
      </c>
      <c r="E121" s="118">
        <v>2.947556248191123</v>
      </c>
      <c r="F121" s="84" t="s">
        <v>4267</v>
      </c>
      <c r="G121" s="84" t="b">
        <v>0</v>
      </c>
      <c r="H121" s="84" t="b">
        <v>0</v>
      </c>
      <c r="I121" s="84" t="b">
        <v>0</v>
      </c>
      <c r="J121" s="84" t="b">
        <v>0</v>
      </c>
      <c r="K121" s="84" t="b">
        <v>0</v>
      </c>
      <c r="L121" s="84" t="b">
        <v>0</v>
      </c>
    </row>
    <row r="122" spans="1:12" ht="15">
      <c r="A122" s="84" t="s">
        <v>4105</v>
      </c>
      <c r="B122" s="84" t="s">
        <v>4122</v>
      </c>
      <c r="C122" s="84">
        <v>3</v>
      </c>
      <c r="D122" s="118">
        <v>0.0015654338946709688</v>
      </c>
      <c r="E122" s="118">
        <v>2.947556248191123</v>
      </c>
      <c r="F122" s="84" t="s">
        <v>4267</v>
      </c>
      <c r="G122" s="84" t="b">
        <v>0</v>
      </c>
      <c r="H122" s="84" t="b">
        <v>0</v>
      </c>
      <c r="I122" s="84" t="b">
        <v>0</v>
      </c>
      <c r="J122" s="84" t="b">
        <v>0</v>
      </c>
      <c r="K122" s="84" t="b">
        <v>0</v>
      </c>
      <c r="L122" s="84" t="b">
        <v>0</v>
      </c>
    </row>
    <row r="123" spans="1:12" ht="15">
      <c r="A123" s="84" t="s">
        <v>4122</v>
      </c>
      <c r="B123" s="84" t="s">
        <v>391</v>
      </c>
      <c r="C123" s="84">
        <v>3</v>
      </c>
      <c r="D123" s="118">
        <v>0.0015654338946709688</v>
      </c>
      <c r="E123" s="118">
        <v>2.947556248191123</v>
      </c>
      <c r="F123" s="84" t="s">
        <v>4267</v>
      </c>
      <c r="G123" s="84" t="b">
        <v>0</v>
      </c>
      <c r="H123" s="84" t="b">
        <v>0</v>
      </c>
      <c r="I123" s="84" t="b">
        <v>0</v>
      </c>
      <c r="J123" s="84" t="b">
        <v>0</v>
      </c>
      <c r="K123" s="84" t="b">
        <v>0</v>
      </c>
      <c r="L123" s="84" t="b">
        <v>0</v>
      </c>
    </row>
    <row r="124" spans="1:12" ht="15">
      <c r="A124" s="84" t="s">
        <v>391</v>
      </c>
      <c r="B124" s="84" t="s">
        <v>4039</v>
      </c>
      <c r="C124" s="84">
        <v>3</v>
      </c>
      <c r="D124" s="118">
        <v>0.0015654338946709688</v>
      </c>
      <c r="E124" s="118">
        <v>2.435672887212249</v>
      </c>
      <c r="F124" s="84" t="s">
        <v>4267</v>
      </c>
      <c r="G124" s="84" t="b">
        <v>0</v>
      </c>
      <c r="H124" s="84" t="b">
        <v>0</v>
      </c>
      <c r="I124" s="84" t="b">
        <v>0</v>
      </c>
      <c r="J124" s="84" t="b">
        <v>0</v>
      </c>
      <c r="K124" s="84" t="b">
        <v>0</v>
      </c>
      <c r="L124" s="84" t="b">
        <v>0</v>
      </c>
    </row>
    <row r="125" spans="1:12" ht="15">
      <c r="A125" s="84" t="s">
        <v>4039</v>
      </c>
      <c r="B125" s="84" t="s">
        <v>4037</v>
      </c>
      <c r="C125" s="84">
        <v>3</v>
      </c>
      <c r="D125" s="118">
        <v>0.0015654338946709688</v>
      </c>
      <c r="E125" s="118">
        <v>1.8683750021434982</v>
      </c>
      <c r="F125" s="84" t="s">
        <v>4267</v>
      </c>
      <c r="G125" s="84" t="b">
        <v>0</v>
      </c>
      <c r="H125" s="84" t="b">
        <v>0</v>
      </c>
      <c r="I125" s="84" t="b">
        <v>0</v>
      </c>
      <c r="J125" s="84" t="b">
        <v>0</v>
      </c>
      <c r="K125" s="84" t="b">
        <v>0</v>
      </c>
      <c r="L125" s="84" t="b">
        <v>0</v>
      </c>
    </row>
    <row r="126" spans="1:12" ht="15">
      <c r="A126" s="84" t="s">
        <v>349</v>
      </c>
      <c r="B126" s="84" t="s">
        <v>4106</v>
      </c>
      <c r="C126" s="84">
        <v>3</v>
      </c>
      <c r="D126" s="118">
        <v>0.0015654338946709688</v>
      </c>
      <c r="E126" s="118">
        <v>1.6184975289268984</v>
      </c>
      <c r="F126" s="84" t="s">
        <v>4267</v>
      </c>
      <c r="G126" s="84" t="b">
        <v>0</v>
      </c>
      <c r="H126" s="84" t="b">
        <v>0</v>
      </c>
      <c r="I126" s="84" t="b">
        <v>0</v>
      </c>
      <c r="J126" s="84" t="b">
        <v>0</v>
      </c>
      <c r="K126" s="84" t="b">
        <v>0</v>
      </c>
      <c r="L126" s="84" t="b">
        <v>0</v>
      </c>
    </row>
    <row r="127" spans="1:12" ht="15">
      <c r="A127" s="84" t="s">
        <v>4106</v>
      </c>
      <c r="B127" s="84" t="s">
        <v>4051</v>
      </c>
      <c r="C127" s="84">
        <v>3</v>
      </c>
      <c r="D127" s="118">
        <v>0.0015654338946709688</v>
      </c>
      <c r="E127" s="118">
        <v>2.5795794628965285</v>
      </c>
      <c r="F127" s="84" t="s">
        <v>4267</v>
      </c>
      <c r="G127" s="84" t="b">
        <v>0</v>
      </c>
      <c r="H127" s="84" t="b">
        <v>0</v>
      </c>
      <c r="I127" s="84" t="b">
        <v>0</v>
      </c>
      <c r="J127" s="84" t="b">
        <v>0</v>
      </c>
      <c r="K127" s="84" t="b">
        <v>0</v>
      </c>
      <c r="L127" s="84" t="b">
        <v>0</v>
      </c>
    </row>
    <row r="128" spans="1:12" ht="15">
      <c r="A128" s="84" t="s">
        <v>4039</v>
      </c>
      <c r="B128" s="84" t="s">
        <v>498</v>
      </c>
      <c r="C128" s="84">
        <v>3</v>
      </c>
      <c r="D128" s="118">
        <v>0.0015654338946709688</v>
      </c>
      <c r="E128" s="118">
        <v>2.5953737300797606</v>
      </c>
      <c r="F128" s="84" t="s">
        <v>4267</v>
      </c>
      <c r="G128" s="84" t="b">
        <v>0</v>
      </c>
      <c r="H128" s="84" t="b">
        <v>0</v>
      </c>
      <c r="I128" s="84" t="b">
        <v>0</v>
      </c>
      <c r="J128" s="84" t="b">
        <v>0</v>
      </c>
      <c r="K128" s="84" t="b">
        <v>0</v>
      </c>
      <c r="L128" s="84" t="b">
        <v>0</v>
      </c>
    </row>
    <row r="129" spans="1:12" ht="15">
      <c r="A129" s="84" t="s">
        <v>3608</v>
      </c>
      <c r="B129" s="84" t="s">
        <v>4050</v>
      </c>
      <c r="C129" s="84">
        <v>3</v>
      </c>
      <c r="D129" s="118">
        <v>0.0015654338946709688</v>
      </c>
      <c r="E129" s="118">
        <v>1.9511905328462171</v>
      </c>
      <c r="F129" s="84" t="s">
        <v>4267</v>
      </c>
      <c r="G129" s="84" t="b">
        <v>0</v>
      </c>
      <c r="H129" s="84" t="b">
        <v>0</v>
      </c>
      <c r="I129" s="84" t="b">
        <v>0</v>
      </c>
      <c r="J129" s="84" t="b">
        <v>0</v>
      </c>
      <c r="K129" s="84" t="b">
        <v>0</v>
      </c>
      <c r="L129" s="84" t="b">
        <v>0</v>
      </c>
    </row>
    <row r="130" spans="1:12" ht="15">
      <c r="A130" s="84" t="s">
        <v>340</v>
      </c>
      <c r="B130" s="84" t="s">
        <v>4123</v>
      </c>
      <c r="C130" s="84">
        <v>3</v>
      </c>
      <c r="D130" s="118">
        <v>0.0015654338946709688</v>
      </c>
      <c r="E130" s="118">
        <v>1.8506462351830666</v>
      </c>
      <c r="F130" s="84" t="s">
        <v>4267</v>
      </c>
      <c r="G130" s="84" t="b">
        <v>0</v>
      </c>
      <c r="H130" s="84" t="b">
        <v>0</v>
      </c>
      <c r="I130" s="84" t="b">
        <v>0</v>
      </c>
      <c r="J130" s="84" t="b">
        <v>0</v>
      </c>
      <c r="K130" s="84" t="b">
        <v>0</v>
      </c>
      <c r="L130" s="84" t="b">
        <v>0</v>
      </c>
    </row>
    <row r="131" spans="1:12" ht="15">
      <c r="A131" s="84" t="s">
        <v>4123</v>
      </c>
      <c r="B131" s="84" t="s">
        <v>3598</v>
      </c>
      <c r="C131" s="84">
        <v>3</v>
      </c>
      <c r="D131" s="118">
        <v>0.0015654338946709688</v>
      </c>
      <c r="E131" s="118">
        <v>2.5496162395190853</v>
      </c>
      <c r="F131" s="84" t="s">
        <v>4267</v>
      </c>
      <c r="G131" s="84" t="b">
        <v>0</v>
      </c>
      <c r="H131" s="84" t="b">
        <v>0</v>
      </c>
      <c r="I131" s="84" t="b">
        <v>0</v>
      </c>
      <c r="J131" s="84" t="b">
        <v>0</v>
      </c>
      <c r="K131" s="84" t="b">
        <v>0</v>
      </c>
      <c r="L131" s="84" t="b">
        <v>0</v>
      </c>
    </row>
    <row r="132" spans="1:12" ht="15">
      <c r="A132" s="84" t="s">
        <v>3598</v>
      </c>
      <c r="B132" s="84" t="s">
        <v>4078</v>
      </c>
      <c r="C132" s="84">
        <v>3</v>
      </c>
      <c r="D132" s="118">
        <v>0.0015654338946709688</v>
      </c>
      <c r="E132" s="118">
        <v>2.4704349934714607</v>
      </c>
      <c r="F132" s="84" t="s">
        <v>4267</v>
      </c>
      <c r="G132" s="84" t="b">
        <v>0</v>
      </c>
      <c r="H132" s="84" t="b">
        <v>0</v>
      </c>
      <c r="I132" s="84" t="b">
        <v>0</v>
      </c>
      <c r="J132" s="84" t="b">
        <v>1</v>
      </c>
      <c r="K132" s="84" t="b">
        <v>0</v>
      </c>
      <c r="L132" s="84" t="b">
        <v>0</v>
      </c>
    </row>
    <row r="133" spans="1:12" ht="15">
      <c r="A133" s="84" t="s">
        <v>4052</v>
      </c>
      <c r="B133" s="84" t="s">
        <v>4124</v>
      </c>
      <c r="C133" s="84">
        <v>3</v>
      </c>
      <c r="D133" s="118">
        <v>0.0015654338946709688</v>
      </c>
      <c r="E133" s="118">
        <v>2.7045181995048284</v>
      </c>
      <c r="F133" s="84" t="s">
        <v>4267</v>
      </c>
      <c r="G133" s="84" t="b">
        <v>0</v>
      </c>
      <c r="H133" s="84" t="b">
        <v>0</v>
      </c>
      <c r="I133" s="84" t="b">
        <v>0</v>
      </c>
      <c r="J133" s="84" t="b">
        <v>0</v>
      </c>
      <c r="K133" s="84" t="b">
        <v>0</v>
      </c>
      <c r="L133" s="84" t="b">
        <v>0</v>
      </c>
    </row>
    <row r="134" spans="1:12" ht="15">
      <c r="A134" s="84" t="s">
        <v>4125</v>
      </c>
      <c r="B134" s="84" t="s">
        <v>4047</v>
      </c>
      <c r="C134" s="84">
        <v>3</v>
      </c>
      <c r="D134" s="118">
        <v>0.0015654338946709688</v>
      </c>
      <c r="E134" s="118">
        <v>2.646526252527142</v>
      </c>
      <c r="F134" s="84" t="s">
        <v>4267</v>
      </c>
      <c r="G134" s="84" t="b">
        <v>0</v>
      </c>
      <c r="H134" s="84" t="b">
        <v>0</v>
      </c>
      <c r="I134" s="84" t="b">
        <v>0</v>
      </c>
      <c r="J134" s="84" t="b">
        <v>0</v>
      </c>
      <c r="K134" s="84" t="b">
        <v>0</v>
      </c>
      <c r="L134" s="84" t="b">
        <v>0</v>
      </c>
    </row>
    <row r="135" spans="1:12" ht="15">
      <c r="A135" s="84" t="s">
        <v>4047</v>
      </c>
      <c r="B135" s="84" t="s">
        <v>4126</v>
      </c>
      <c r="C135" s="84">
        <v>3</v>
      </c>
      <c r="D135" s="118">
        <v>0.0015654338946709688</v>
      </c>
      <c r="E135" s="118">
        <v>2.646526252527142</v>
      </c>
      <c r="F135" s="84" t="s">
        <v>4267</v>
      </c>
      <c r="G135" s="84" t="b">
        <v>0</v>
      </c>
      <c r="H135" s="84" t="b">
        <v>0</v>
      </c>
      <c r="I135" s="84" t="b">
        <v>0</v>
      </c>
      <c r="J135" s="84" t="b">
        <v>0</v>
      </c>
      <c r="K135" s="84" t="b">
        <v>0</v>
      </c>
      <c r="L135" s="84" t="b">
        <v>0</v>
      </c>
    </row>
    <row r="136" spans="1:12" ht="15">
      <c r="A136" s="84" t="s">
        <v>4126</v>
      </c>
      <c r="B136" s="84" t="s">
        <v>3552</v>
      </c>
      <c r="C136" s="84">
        <v>3</v>
      </c>
      <c r="D136" s="118">
        <v>0.0015654338946709688</v>
      </c>
      <c r="E136" s="118">
        <v>2.118252475360098</v>
      </c>
      <c r="F136" s="84" t="s">
        <v>4267</v>
      </c>
      <c r="G136" s="84" t="b">
        <v>0</v>
      </c>
      <c r="H136" s="84" t="b">
        <v>0</v>
      </c>
      <c r="I136" s="84" t="b">
        <v>0</v>
      </c>
      <c r="J136" s="84" t="b">
        <v>0</v>
      </c>
      <c r="K136" s="84" t="b">
        <v>1</v>
      </c>
      <c r="L136" s="84" t="b">
        <v>0</v>
      </c>
    </row>
    <row r="137" spans="1:12" ht="15">
      <c r="A137" s="84" t="s">
        <v>3552</v>
      </c>
      <c r="B137" s="84" t="s">
        <v>4127</v>
      </c>
      <c r="C137" s="84">
        <v>3</v>
      </c>
      <c r="D137" s="118">
        <v>0.0015654338946709688</v>
      </c>
      <c r="E137" s="118">
        <v>2.118252475360098</v>
      </c>
      <c r="F137" s="84" t="s">
        <v>4267</v>
      </c>
      <c r="G137" s="84" t="b">
        <v>0</v>
      </c>
      <c r="H137" s="84" t="b">
        <v>1</v>
      </c>
      <c r="I137" s="84" t="b">
        <v>0</v>
      </c>
      <c r="J137" s="84" t="b">
        <v>1</v>
      </c>
      <c r="K137" s="84" t="b">
        <v>0</v>
      </c>
      <c r="L137" s="84" t="b">
        <v>0</v>
      </c>
    </row>
    <row r="138" spans="1:12" ht="15">
      <c r="A138" s="84" t="s">
        <v>4127</v>
      </c>
      <c r="B138" s="84" t="s">
        <v>4079</v>
      </c>
      <c r="C138" s="84">
        <v>3</v>
      </c>
      <c r="D138" s="118">
        <v>0.0015654338946709688</v>
      </c>
      <c r="E138" s="118">
        <v>2.8506462351830666</v>
      </c>
      <c r="F138" s="84" t="s">
        <v>4267</v>
      </c>
      <c r="G138" s="84" t="b">
        <v>1</v>
      </c>
      <c r="H138" s="84" t="b">
        <v>0</v>
      </c>
      <c r="I138" s="84" t="b">
        <v>0</v>
      </c>
      <c r="J138" s="84" t="b">
        <v>0</v>
      </c>
      <c r="K138" s="84" t="b">
        <v>0</v>
      </c>
      <c r="L138" s="84" t="b">
        <v>0</v>
      </c>
    </row>
    <row r="139" spans="1:12" ht="15">
      <c r="A139" s="84" t="s">
        <v>4080</v>
      </c>
      <c r="B139" s="84" t="s">
        <v>4039</v>
      </c>
      <c r="C139" s="84">
        <v>3</v>
      </c>
      <c r="D139" s="118">
        <v>0.0015654338946709688</v>
      </c>
      <c r="E139" s="118">
        <v>2.2138241375958922</v>
      </c>
      <c r="F139" s="84" t="s">
        <v>4267</v>
      </c>
      <c r="G139" s="84" t="b">
        <v>0</v>
      </c>
      <c r="H139" s="84" t="b">
        <v>0</v>
      </c>
      <c r="I139" s="84" t="b">
        <v>0</v>
      </c>
      <c r="J139" s="84" t="b">
        <v>0</v>
      </c>
      <c r="K139" s="84" t="b">
        <v>0</v>
      </c>
      <c r="L139" s="84" t="b">
        <v>0</v>
      </c>
    </row>
    <row r="140" spans="1:12" ht="15">
      <c r="A140" s="84" t="s">
        <v>340</v>
      </c>
      <c r="B140" s="84" t="s">
        <v>349</v>
      </c>
      <c r="C140" s="84">
        <v>3</v>
      </c>
      <c r="D140" s="118">
        <v>0.0015654338946709688</v>
      </c>
      <c r="E140" s="118">
        <v>0.5718926342302375</v>
      </c>
      <c r="F140" s="84" t="s">
        <v>4267</v>
      </c>
      <c r="G140" s="84" t="b">
        <v>0</v>
      </c>
      <c r="H140" s="84" t="b">
        <v>0</v>
      </c>
      <c r="I140" s="84" t="b">
        <v>0</v>
      </c>
      <c r="J140" s="84" t="b">
        <v>0</v>
      </c>
      <c r="K140" s="84" t="b">
        <v>0</v>
      </c>
      <c r="L140" s="84" t="b">
        <v>0</v>
      </c>
    </row>
    <row r="141" spans="1:12" ht="15">
      <c r="A141" s="84" t="s">
        <v>4111</v>
      </c>
      <c r="B141" s="84" t="s">
        <v>480</v>
      </c>
      <c r="C141" s="84">
        <v>3</v>
      </c>
      <c r="D141" s="118">
        <v>0.0015654338946709688</v>
      </c>
      <c r="E141" s="118">
        <v>2.947556248191123</v>
      </c>
      <c r="F141" s="84" t="s">
        <v>4267</v>
      </c>
      <c r="G141" s="84" t="b">
        <v>0</v>
      </c>
      <c r="H141" s="84" t="b">
        <v>0</v>
      </c>
      <c r="I141" s="84" t="b">
        <v>0</v>
      </c>
      <c r="J141" s="84" t="b">
        <v>0</v>
      </c>
      <c r="K141" s="84" t="b">
        <v>0</v>
      </c>
      <c r="L141" s="84" t="b">
        <v>0</v>
      </c>
    </row>
    <row r="142" spans="1:12" ht="15">
      <c r="A142" s="84" t="s">
        <v>480</v>
      </c>
      <c r="B142" s="84" t="s">
        <v>479</v>
      </c>
      <c r="C142" s="84">
        <v>3</v>
      </c>
      <c r="D142" s="118">
        <v>0.0015654338946709688</v>
      </c>
      <c r="E142" s="118">
        <v>3.0724949847994227</v>
      </c>
      <c r="F142" s="84" t="s">
        <v>4267</v>
      </c>
      <c r="G142" s="84" t="b">
        <v>0</v>
      </c>
      <c r="H142" s="84" t="b">
        <v>0</v>
      </c>
      <c r="I142" s="84" t="b">
        <v>0</v>
      </c>
      <c r="J142" s="84" t="b">
        <v>0</v>
      </c>
      <c r="K142" s="84" t="b">
        <v>0</v>
      </c>
      <c r="L142" s="84" t="b">
        <v>0</v>
      </c>
    </row>
    <row r="143" spans="1:12" ht="15">
      <c r="A143" s="84" t="s">
        <v>479</v>
      </c>
      <c r="B143" s="84" t="s">
        <v>478</v>
      </c>
      <c r="C143" s="84">
        <v>3</v>
      </c>
      <c r="D143" s="118">
        <v>0.0015654338946709688</v>
      </c>
      <c r="E143" s="118">
        <v>3.0724949847994227</v>
      </c>
      <c r="F143" s="84" t="s">
        <v>4267</v>
      </c>
      <c r="G143" s="84" t="b">
        <v>0</v>
      </c>
      <c r="H143" s="84" t="b">
        <v>0</v>
      </c>
      <c r="I143" s="84" t="b">
        <v>0</v>
      </c>
      <c r="J143" s="84" t="b">
        <v>0</v>
      </c>
      <c r="K143" s="84" t="b">
        <v>0</v>
      </c>
      <c r="L143" s="84" t="b">
        <v>0</v>
      </c>
    </row>
    <row r="144" spans="1:12" ht="15">
      <c r="A144" s="84" t="s">
        <v>478</v>
      </c>
      <c r="B144" s="84" t="s">
        <v>477</v>
      </c>
      <c r="C144" s="84">
        <v>3</v>
      </c>
      <c r="D144" s="118">
        <v>0.0015654338946709688</v>
      </c>
      <c r="E144" s="118">
        <v>3.0724949847994227</v>
      </c>
      <c r="F144" s="84" t="s">
        <v>4267</v>
      </c>
      <c r="G144" s="84" t="b">
        <v>0</v>
      </c>
      <c r="H144" s="84" t="b">
        <v>0</v>
      </c>
      <c r="I144" s="84" t="b">
        <v>0</v>
      </c>
      <c r="J144" s="84" t="b">
        <v>0</v>
      </c>
      <c r="K144" s="84" t="b">
        <v>0</v>
      </c>
      <c r="L144" s="84" t="b">
        <v>0</v>
      </c>
    </row>
    <row r="145" spans="1:12" ht="15">
      <c r="A145" s="84" t="s">
        <v>477</v>
      </c>
      <c r="B145" s="84" t="s">
        <v>476</v>
      </c>
      <c r="C145" s="84">
        <v>3</v>
      </c>
      <c r="D145" s="118">
        <v>0.0015654338946709688</v>
      </c>
      <c r="E145" s="118">
        <v>3.0724949847994227</v>
      </c>
      <c r="F145" s="84" t="s">
        <v>4267</v>
      </c>
      <c r="G145" s="84" t="b">
        <v>0</v>
      </c>
      <c r="H145" s="84" t="b">
        <v>0</v>
      </c>
      <c r="I145" s="84" t="b">
        <v>0</v>
      </c>
      <c r="J145" s="84" t="b">
        <v>0</v>
      </c>
      <c r="K145" s="84" t="b">
        <v>0</v>
      </c>
      <c r="L145" s="84" t="b">
        <v>0</v>
      </c>
    </row>
    <row r="146" spans="1:12" ht="15">
      <c r="A146" s="84" t="s">
        <v>476</v>
      </c>
      <c r="B146" s="84" t="s">
        <v>475</v>
      </c>
      <c r="C146" s="84">
        <v>3</v>
      </c>
      <c r="D146" s="118">
        <v>0.0015654338946709688</v>
      </c>
      <c r="E146" s="118">
        <v>3.0724949847994227</v>
      </c>
      <c r="F146" s="84" t="s">
        <v>4267</v>
      </c>
      <c r="G146" s="84" t="b">
        <v>0</v>
      </c>
      <c r="H146" s="84" t="b">
        <v>0</v>
      </c>
      <c r="I146" s="84" t="b">
        <v>0</v>
      </c>
      <c r="J146" s="84" t="b">
        <v>0</v>
      </c>
      <c r="K146" s="84" t="b">
        <v>0</v>
      </c>
      <c r="L146" s="84" t="b">
        <v>0</v>
      </c>
    </row>
    <row r="147" spans="1:12" ht="15">
      <c r="A147" s="84" t="s">
        <v>475</v>
      </c>
      <c r="B147" s="84" t="s">
        <v>474</v>
      </c>
      <c r="C147" s="84">
        <v>3</v>
      </c>
      <c r="D147" s="118">
        <v>0.0015654338946709688</v>
      </c>
      <c r="E147" s="118">
        <v>3.0724949847994227</v>
      </c>
      <c r="F147" s="84" t="s">
        <v>4267</v>
      </c>
      <c r="G147" s="84" t="b">
        <v>0</v>
      </c>
      <c r="H147" s="84" t="b">
        <v>0</v>
      </c>
      <c r="I147" s="84" t="b">
        <v>0</v>
      </c>
      <c r="J147" s="84" t="b">
        <v>0</v>
      </c>
      <c r="K147" s="84" t="b">
        <v>0</v>
      </c>
      <c r="L147" s="84" t="b">
        <v>0</v>
      </c>
    </row>
    <row r="148" spans="1:12" ht="15">
      <c r="A148" s="84" t="s">
        <v>474</v>
      </c>
      <c r="B148" s="84" t="s">
        <v>473</v>
      </c>
      <c r="C148" s="84">
        <v>3</v>
      </c>
      <c r="D148" s="118">
        <v>0.0015654338946709688</v>
      </c>
      <c r="E148" s="118">
        <v>3.0724949847994227</v>
      </c>
      <c r="F148" s="84" t="s">
        <v>4267</v>
      </c>
      <c r="G148" s="84" t="b">
        <v>0</v>
      </c>
      <c r="H148" s="84" t="b">
        <v>0</v>
      </c>
      <c r="I148" s="84" t="b">
        <v>0</v>
      </c>
      <c r="J148" s="84" t="b">
        <v>0</v>
      </c>
      <c r="K148" s="84" t="b">
        <v>0</v>
      </c>
      <c r="L148" s="84" t="b">
        <v>0</v>
      </c>
    </row>
    <row r="149" spans="1:12" ht="15">
      <c r="A149" s="84" t="s">
        <v>4112</v>
      </c>
      <c r="B149" s="84" t="s">
        <v>4133</v>
      </c>
      <c r="C149" s="84">
        <v>3</v>
      </c>
      <c r="D149" s="118">
        <v>0.0015654338946709688</v>
      </c>
      <c r="E149" s="118">
        <v>2.947556248191123</v>
      </c>
      <c r="F149" s="84" t="s">
        <v>4267</v>
      </c>
      <c r="G149" s="84" t="b">
        <v>0</v>
      </c>
      <c r="H149" s="84" t="b">
        <v>0</v>
      </c>
      <c r="I149" s="84" t="b">
        <v>0</v>
      </c>
      <c r="J149" s="84" t="b">
        <v>0</v>
      </c>
      <c r="K149" s="84" t="b">
        <v>0</v>
      </c>
      <c r="L149" s="84" t="b">
        <v>0</v>
      </c>
    </row>
    <row r="150" spans="1:12" ht="15">
      <c r="A150" s="84" t="s">
        <v>4133</v>
      </c>
      <c r="B150" s="84" t="s">
        <v>449</v>
      </c>
      <c r="C150" s="84">
        <v>3</v>
      </c>
      <c r="D150" s="118">
        <v>0.0015654338946709688</v>
      </c>
      <c r="E150" s="118">
        <v>1.442406269871217</v>
      </c>
      <c r="F150" s="84" t="s">
        <v>4267</v>
      </c>
      <c r="G150" s="84" t="b">
        <v>0</v>
      </c>
      <c r="H150" s="84" t="b">
        <v>0</v>
      </c>
      <c r="I150" s="84" t="b">
        <v>0</v>
      </c>
      <c r="J150" s="84" t="b">
        <v>0</v>
      </c>
      <c r="K150" s="84" t="b">
        <v>0</v>
      </c>
      <c r="L150" s="84" t="b">
        <v>0</v>
      </c>
    </row>
    <row r="151" spans="1:12" ht="15">
      <c r="A151" s="84" t="s">
        <v>393</v>
      </c>
      <c r="B151" s="84" t="s">
        <v>3573</v>
      </c>
      <c r="C151" s="84">
        <v>3</v>
      </c>
      <c r="D151" s="118">
        <v>0.0015654338946709688</v>
      </c>
      <c r="E151" s="118">
        <v>1.3592845413487937</v>
      </c>
      <c r="F151" s="84" t="s">
        <v>4267</v>
      </c>
      <c r="G151" s="84" t="b">
        <v>0</v>
      </c>
      <c r="H151" s="84" t="b">
        <v>0</v>
      </c>
      <c r="I151" s="84" t="b">
        <v>0</v>
      </c>
      <c r="J151" s="84" t="b">
        <v>0</v>
      </c>
      <c r="K151" s="84" t="b">
        <v>0</v>
      </c>
      <c r="L151" s="84" t="b">
        <v>0</v>
      </c>
    </row>
    <row r="152" spans="1:12" ht="15">
      <c r="A152" s="84" t="s">
        <v>3573</v>
      </c>
      <c r="B152" s="84" t="s">
        <v>4134</v>
      </c>
      <c r="C152" s="84">
        <v>3</v>
      </c>
      <c r="D152" s="118">
        <v>0.0015654338946709688</v>
      </c>
      <c r="E152" s="118">
        <v>1.3592845413487937</v>
      </c>
      <c r="F152" s="84" t="s">
        <v>4267</v>
      </c>
      <c r="G152" s="84" t="b">
        <v>0</v>
      </c>
      <c r="H152" s="84" t="b">
        <v>0</v>
      </c>
      <c r="I152" s="84" t="b">
        <v>0</v>
      </c>
      <c r="J152" s="84" t="b">
        <v>0</v>
      </c>
      <c r="K152" s="84" t="b">
        <v>0</v>
      </c>
      <c r="L152" s="84" t="b">
        <v>0</v>
      </c>
    </row>
    <row r="153" spans="1:12" ht="15">
      <c r="A153" s="84" t="s">
        <v>4134</v>
      </c>
      <c r="B153" s="84" t="s">
        <v>3614</v>
      </c>
      <c r="C153" s="84">
        <v>3</v>
      </c>
      <c r="D153" s="118">
        <v>0.0015654338946709688</v>
      </c>
      <c r="E153" s="118">
        <v>2.3191673181408112</v>
      </c>
      <c r="F153" s="84" t="s">
        <v>4267</v>
      </c>
      <c r="G153" s="84" t="b">
        <v>0</v>
      </c>
      <c r="H153" s="84" t="b">
        <v>0</v>
      </c>
      <c r="I153" s="84" t="b">
        <v>0</v>
      </c>
      <c r="J153" s="84" t="b">
        <v>0</v>
      </c>
      <c r="K153" s="84" t="b">
        <v>0</v>
      </c>
      <c r="L153" s="84" t="b">
        <v>0</v>
      </c>
    </row>
    <row r="154" spans="1:12" ht="15">
      <c r="A154" s="84" t="s">
        <v>4085</v>
      </c>
      <c r="B154" s="84" t="s">
        <v>3596</v>
      </c>
      <c r="C154" s="84">
        <v>3</v>
      </c>
      <c r="D154" s="118">
        <v>0.0015654338946709688</v>
      </c>
      <c r="E154" s="118">
        <v>2.151676230847048</v>
      </c>
      <c r="F154" s="84" t="s">
        <v>4267</v>
      </c>
      <c r="G154" s="84" t="b">
        <v>0</v>
      </c>
      <c r="H154" s="84" t="b">
        <v>0</v>
      </c>
      <c r="I154" s="84" t="b">
        <v>0</v>
      </c>
      <c r="J154" s="84" t="b">
        <v>0</v>
      </c>
      <c r="K154" s="84" t="b">
        <v>0</v>
      </c>
      <c r="L154" s="84" t="b">
        <v>0</v>
      </c>
    </row>
    <row r="155" spans="1:12" ht="15">
      <c r="A155" s="84" t="s">
        <v>3596</v>
      </c>
      <c r="B155" s="84" t="s">
        <v>4042</v>
      </c>
      <c r="C155" s="84">
        <v>3</v>
      </c>
      <c r="D155" s="118">
        <v>0.0015654338946709688</v>
      </c>
      <c r="E155" s="118">
        <v>1.8392167734022846</v>
      </c>
      <c r="F155" s="84" t="s">
        <v>4267</v>
      </c>
      <c r="G155" s="84" t="b">
        <v>0</v>
      </c>
      <c r="H155" s="84" t="b">
        <v>0</v>
      </c>
      <c r="I155" s="84" t="b">
        <v>0</v>
      </c>
      <c r="J155" s="84" t="b">
        <v>0</v>
      </c>
      <c r="K155" s="84" t="b">
        <v>0</v>
      </c>
      <c r="L155" s="84" t="b">
        <v>0</v>
      </c>
    </row>
    <row r="156" spans="1:12" ht="15">
      <c r="A156" s="84" t="s">
        <v>4042</v>
      </c>
      <c r="B156" s="84" t="s">
        <v>3593</v>
      </c>
      <c r="C156" s="84">
        <v>3</v>
      </c>
      <c r="D156" s="118">
        <v>0.0015654338946709688</v>
      </c>
      <c r="E156" s="118">
        <v>1.7257074985747665</v>
      </c>
      <c r="F156" s="84" t="s">
        <v>4267</v>
      </c>
      <c r="G156" s="84" t="b">
        <v>0</v>
      </c>
      <c r="H156" s="84" t="b">
        <v>0</v>
      </c>
      <c r="I156" s="84" t="b">
        <v>0</v>
      </c>
      <c r="J156" s="84" t="b">
        <v>1</v>
      </c>
      <c r="K156" s="84" t="b">
        <v>0</v>
      </c>
      <c r="L156" s="84" t="b">
        <v>0</v>
      </c>
    </row>
    <row r="157" spans="1:12" ht="15">
      <c r="A157" s="84" t="s">
        <v>4135</v>
      </c>
      <c r="B157" s="84" t="s">
        <v>349</v>
      </c>
      <c r="C157" s="84">
        <v>3</v>
      </c>
      <c r="D157" s="118">
        <v>0.0015654338946709688</v>
      </c>
      <c r="E157" s="118">
        <v>1.7937413838465939</v>
      </c>
      <c r="F157" s="84" t="s">
        <v>4267</v>
      </c>
      <c r="G157" s="84" t="b">
        <v>0</v>
      </c>
      <c r="H157" s="84" t="b">
        <v>0</v>
      </c>
      <c r="I157" s="84" t="b">
        <v>0</v>
      </c>
      <c r="J157" s="84" t="b">
        <v>0</v>
      </c>
      <c r="K157" s="84" t="b">
        <v>0</v>
      </c>
      <c r="L157" s="84" t="b">
        <v>0</v>
      </c>
    </row>
    <row r="158" spans="1:12" ht="15">
      <c r="A158" s="84" t="s">
        <v>349</v>
      </c>
      <c r="B158" s="84" t="s">
        <v>482</v>
      </c>
      <c r="C158" s="84">
        <v>3</v>
      </c>
      <c r="D158" s="118">
        <v>0.0015654338946709688</v>
      </c>
      <c r="E158" s="118">
        <v>1.7434362655351983</v>
      </c>
      <c r="F158" s="84" t="s">
        <v>4267</v>
      </c>
      <c r="G158" s="84" t="b">
        <v>0</v>
      </c>
      <c r="H158" s="84" t="b">
        <v>0</v>
      </c>
      <c r="I158" s="84" t="b">
        <v>0</v>
      </c>
      <c r="J158" s="84" t="b">
        <v>0</v>
      </c>
      <c r="K158" s="84" t="b">
        <v>0</v>
      </c>
      <c r="L158" s="84" t="b">
        <v>0</v>
      </c>
    </row>
    <row r="159" spans="1:12" ht="15">
      <c r="A159" s="84" t="s">
        <v>482</v>
      </c>
      <c r="B159" s="84" t="s">
        <v>4086</v>
      </c>
      <c r="C159" s="84">
        <v>3</v>
      </c>
      <c r="D159" s="118">
        <v>0.0015654338946709688</v>
      </c>
      <c r="E159" s="118">
        <v>2.8506462351830666</v>
      </c>
      <c r="F159" s="84" t="s">
        <v>4267</v>
      </c>
      <c r="G159" s="84" t="b">
        <v>0</v>
      </c>
      <c r="H159" s="84" t="b">
        <v>0</v>
      </c>
      <c r="I159" s="84" t="b">
        <v>0</v>
      </c>
      <c r="J159" s="84" t="b">
        <v>0</v>
      </c>
      <c r="K159" s="84" t="b">
        <v>0</v>
      </c>
      <c r="L159" s="84" t="b">
        <v>0</v>
      </c>
    </row>
    <row r="160" spans="1:12" ht="15">
      <c r="A160" s="84" t="s">
        <v>4086</v>
      </c>
      <c r="B160" s="84" t="s">
        <v>3553</v>
      </c>
      <c r="C160" s="84">
        <v>3</v>
      </c>
      <c r="D160" s="118">
        <v>0.0015654338946709688</v>
      </c>
      <c r="E160" s="118">
        <v>1.2943437344157793</v>
      </c>
      <c r="F160" s="84" t="s">
        <v>4267</v>
      </c>
      <c r="G160" s="84" t="b">
        <v>0</v>
      </c>
      <c r="H160" s="84" t="b">
        <v>0</v>
      </c>
      <c r="I160" s="84" t="b">
        <v>0</v>
      </c>
      <c r="J160" s="84" t="b">
        <v>0</v>
      </c>
      <c r="K160" s="84" t="b">
        <v>0</v>
      </c>
      <c r="L160" s="84" t="b">
        <v>0</v>
      </c>
    </row>
    <row r="161" spans="1:12" ht="15">
      <c r="A161" s="84" t="s">
        <v>3553</v>
      </c>
      <c r="B161" s="84" t="s">
        <v>4136</v>
      </c>
      <c r="C161" s="84">
        <v>3</v>
      </c>
      <c r="D161" s="118">
        <v>0.0015654338946709688</v>
      </c>
      <c r="E161" s="118">
        <v>1.5202324618338758</v>
      </c>
      <c r="F161" s="84" t="s">
        <v>4267</v>
      </c>
      <c r="G161" s="84" t="b">
        <v>0</v>
      </c>
      <c r="H161" s="84" t="b">
        <v>0</v>
      </c>
      <c r="I161" s="84" t="b">
        <v>0</v>
      </c>
      <c r="J161" s="84" t="b">
        <v>0</v>
      </c>
      <c r="K161" s="84" t="b">
        <v>0</v>
      </c>
      <c r="L161" s="84" t="b">
        <v>0</v>
      </c>
    </row>
    <row r="162" spans="1:12" ht="15">
      <c r="A162" s="84" t="s">
        <v>4136</v>
      </c>
      <c r="B162" s="84" t="s">
        <v>4137</v>
      </c>
      <c r="C162" s="84">
        <v>3</v>
      </c>
      <c r="D162" s="118">
        <v>0.0015654338946709688</v>
      </c>
      <c r="E162" s="118">
        <v>3.0724949847994227</v>
      </c>
      <c r="F162" s="84" t="s">
        <v>4267</v>
      </c>
      <c r="G162" s="84" t="b">
        <v>0</v>
      </c>
      <c r="H162" s="84" t="b">
        <v>0</v>
      </c>
      <c r="I162" s="84" t="b">
        <v>0</v>
      </c>
      <c r="J162" s="84" t="b">
        <v>0</v>
      </c>
      <c r="K162" s="84" t="b">
        <v>0</v>
      </c>
      <c r="L162" s="84" t="b">
        <v>0</v>
      </c>
    </row>
    <row r="163" spans="1:12" ht="15">
      <c r="A163" s="84" t="s">
        <v>4137</v>
      </c>
      <c r="B163" s="84" t="s">
        <v>4138</v>
      </c>
      <c r="C163" s="84">
        <v>3</v>
      </c>
      <c r="D163" s="118">
        <v>0.0015654338946709688</v>
      </c>
      <c r="E163" s="118">
        <v>3.0724949847994227</v>
      </c>
      <c r="F163" s="84" t="s">
        <v>4267</v>
      </c>
      <c r="G163" s="84" t="b">
        <v>0</v>
      </c>
      <c r="H163" s="84" t="b">
        <v>0</v>
      </c>
      <c r="I163" s="84" t="b">
        <v>0</v>
      </c>
      <c r="J163" s="84" t="b">
        <v>0</v>
      </c>
      <c r="K163" s="84" t="b">
        <v>0</v>
      </c>
      <c r="L163" s="84" t="b">
        <v>0</v>
      </c>
    </row>
    <row r="164" spans="1:12" ht="15">
      <c r="A164" s="84" t="s">
        <v>4138</v>
      </c>
      <c r="B164" s="84" t="s">
        <v>4032</v>
      </c>
      <c r="C164" s="84">
        <v>3</v>
      </c>
      <c r="D164" s="118">
        <v>0.0015654338946709688</v>
      </c>
      <c r="E164" s="118">
        <v>1.5410160677571678</v>
      </c>
      <c r="F164" s="84" t="s">
        <v>4267</v>
      </c>
      <c r="G164" s="84" t="b">
        <v>0</v>
      </c>
      <c r="H164" s="84" t="b">
        <v>0</v>
      </c>
      <c r="I164" s="84" t="b">
        <v>0</v>
      </c>
      <c r="J164" s="84" t="b">
        <v>1</v>
      </c>
      <c r="K164" s="84" t="b">
        <v>0</v>
      </c>
      <c r="L164" s="84" t="b">
        <v>0</v>
      </c>
    </row>
    <row r="165" spans="1:12" ht="15">
      <c r="A165" s="84" t="s">
        <v>449</v>
      </c>
      <c r="B165" s="84" t="s">
        <v>3595</v>
      </c>
      <c r="C165" s="84">
        <v>3</v>
      </c>
      <c r="D165" s="118">
        <v>0.0015654338946709688</v>
      </c>
      <c r="E165" s="118">
        <v>0.6953101977180047</v>
      </c>
      <c r="F165" s="84" t="s">
        <v>4267</v>
      </c>
      <c r="G165" s="84" t="b">
        <v>0</v>
      </c>
      <c r="H165" s="84" t="b">
        <v>0</v>
      </c>
      <c r="I165" s="84" t="b">
        <v>0</v>
      </c>
      <c r="J165" s="84" t="b">
        <v>0</v>
      </c>
      <c r="K165" s="84" t="b">
        <v>0</v>
      </c>
      <c r="L165" s="84" t="b">
        <v>0</v>
      </c>
    </row>
    <row r="166" spans="1:12" ht="15">
      <c r="A166" s="84" t="s">
        <v>3595</v>
      </c>
      <c r="B166" s="84" t="s">
        <v>481</v>
      </c>
      <c r="C166" s="84">
        <v>3</v>
      </c>
      <c r="D166" s="118">
        <v>0.0015654338946709688</v>
      </c>
      <c r="E166" s="118">
        <v>2.373524980463404</v>
      </c>
      <c r="F166" s="84" t="s">
        <v>4267</v>
      </c>
      <c r="G166" s="84" t="b">
        <v>0</v>
      </c>
      <c r="H166" s="84" t="b">
        <v>0</v>
      </c>
      <c r="I166" s="84" t="b">
        <v>0</v>
      </c>
      <c r="J166" s="84" t="b">
        <v>0</v>
      </c>
      <c r="K166" s="84" t="b">
        <v>0</v>
      </c>
      <c r="L166" s="84" t="b">
        <v>0</v>
      </c>
    </row>
    <row r="167" spans="1:12" ht="15">
      <c r="A167" s="84" t="s">
        <v>4038</v>
      </c>
      <c r="B167" s="84" t="s">
        <v>449</v>
      </c>
      <c r="C167" s="84">
        <v>3</v>
      </c>
      <c r="D167" s="118">
        <v>0.0015654338946709688</v>
      </c>
      <c r="E167" s="118">
        <v>0.7733994889126414</v>
      </c>
      <c r="F167" s="84" t="s">
        <v>4267</v>
      </c>
      <c r="G167" s="84" t="b">
        <v>0</v>
      </c>
      <c r="H167" s="84" t="b">
        <v>0</v>
      </c>
      <c r="I167" s="84" t="b">
        <v>0</v>
      </c>
      <c r="J167" s="84" t="b">
        <v>0</v>
      </c>
      <c r="K167" s="84" t="b">
        <v>0</v>
      </c>
      <c r="L167" s="84" t="b">
        <v>0</v>
      </c>
    </row>
    <row r="168" spans="1:12" ht="15">
      <c r="A168" s="84" t="s">
        <v>449</v>
      </c>
      <c r="B168" s="84" t="s">
        <v>4113</v>
      </c>
      <c r="C168" s="84">
        <v>3</v>
      </c>
      <c r="D168" s="118">
        <v>0.0015654338946709688</v>
      </c>
      <c r="E168" s="118">
        <v>1.3942802020540235</v>
      </c>
      <c r="F168" s="84" t="s">
        <v>4267</v>
      </c>
      <c r="G168" s="84" t="b">
        <v>0</v>
      </c>
      <c r="H168" s="84" t="b">
        <v>0</v>
      </c>
      <c r="I168" s="84" t="b">
        <v>0</v>
      </c>
      <c r="J168" s="84" t="b">
        <v>0</v>
      </c>
      <c r="K168" s="84" t="b">
        <v>0</v>
      </c>
      <c r="L168" s="84" t="b">
        <v>0</v>
      </c>
    </row>
    <row r="169" spans="1:12" ht="15">
      <c r="A169" s="84" t="s">
        <v>4113</v>
      </c>
      <c r="B169" s="84" t="s">
        <v>3593</v>
      </c>
      <c r="C169" s="84">
        <v>3</v>
      </c>
      <c r="D169" s="118">
        <v>0.0015654338946709688</v>
      </c>
      <c r="E169" s="118">
        <v>2.123647507246804</v>
      </c>
      <c r="F169" s="84" t="s">
        <v>4267</v>
      </c>
      <c r="G169" s="84" t="b">
        <v>0</v>
      </c>
      <c r="H169" s="84" t="b">
        <v>0</v>
      </c>
      <c r="I169" s="84" t="b">
        <v>0</v>
      </c>
      <c r="J169" s="84" t="b">
        <v>1</v>
      </c>
      <c r="K169" s="84" t="b">
        <v>0</v>
      </c>
      <c r="L169" s="84" t="b">
        <v>0</v>
      </c>
    </row>
    <row r="170" spans="1:12" ht="15">
      <c r="A170" s="84" t="s">
        <v>3593</v>
      </c>
      <c r="B170" s="84" t="s">
        <v>4139</v>
      </c>
      <c r="C170" s="84">
        <v>3</v>
      </c>
      <c r="D170" s="118">
        <v>0.0015654338946709688</v>
      </c>
      <c r="E170" s="118">
        <v>2.2273969447851663</v>
      </c>
      <c r="F170" s="84" t="s">
        <v>4267</v>
      </c>
      <c r="G170" s="84" t="b">
        <v>1</v>
      </c>
      <c r="H170" s="84" t="b">
        <v>0</v>
      </c>
      <c r="I170" s="84" t="b">
        <v>0</v>
      </c>
      <c r="J170" s="84" t="b">
        <v>0</v>
      </c>
      <c r="K170" s="84" t="b">
        <v>0</v>
      </c>
      <c r="L170" s="84" t="b">
        <v>0</v>
      </c>
    </row>
    <row r="171" spans="1:12" ht="15">
      <c r="A171" s="84" t="s">
        <v>4139</v>
      </c>
      <c r="B171" s="84" t="s">
        <v>4140</v>
      </c>
      <c r="C171" s="84">
        <v>3</v>
      </c>
      <c r="D171" s="118">
        <v>0.0015654338946709688</v>
      </c>
      <c r="E171" s="118">
        <v>3.0724949847994227</v>
      </c>
      <c r="F171" s="84" t="s">
        <v>4267</v>
      </c>
      <c r="G171" s="84" t="b">
        <v>0</v>
      </c>
      <c r="H171" s="84" t="b">
        <v>0</v>
      </c>
      <c r="I171" s="84" t="b">
        <v>0</v>
      </c>
      <c r="J171" s="84" t="b">
        <v>0</v>
      </c>
      <c r="K171" s="84" t="b">
        <v>0</v>
      </c>
      <c r="L171" s="84" t="b">
        <v>0</v>
      </c>
    </row>
    <row r="172" spans="1:12" ht="15">
      <c r="A172" s="84" t="s">
        <v>4140</v>
      </c>
      <c r="B172" s="84" t="s">
        <v>4141</v>
      </c>
      <c r="C172" s="84">
        <v>3</v>
      </c>
      <c r="D172" s="118">
        <v>0.0015654338946709688</v>
      </c>
      <c r="E172" s="118">
        <v>3.0724949847994227</v>
      </c>
      <c r="F172" s="84" t="s">
        <v>4267</v>
      </c>
      <c r="G172" s="84" t="b">
        <v>0</v>
      </c>
      <c r="H172" s="84" t="b">
        <v>0</v>
      </c>
      <c r="I172" s="84" t="b">
        <v>0</v>
      </c>
      <c r="J172" s="84" t="b">
        <v>0</v>
      </c>
      <c r="K172" s="84" t="b">
        <v>0</v>
      </c>
      <c r="L172" s="84" t="b">
        <v>0</v>
      </c>
    </row>
    <row r="173" spans="1:12" ht="15">
      <c r="A173" s="84" t="s">
        <v>4141</v>
      </c>
      <c r="B173" s="84" t="s">
        <v>3552</v>
      </c>
      <c r="C173" s="84">
        <v>3</v>
      </c>
      <c r="D173" s="118">
        <v>0.0015654338946709688</v>
      </c>
      <c r="E173" s="118">
        <v>2.118252475360098</v>
      </c>
      <c r="F173" s="84" t="s">
        <v>4267</v>
      </c>
      <c r="G173" s="84" t="b">
        <v>0</v>
      </c>
      <c r="H173" s="84" t="b">
        <v>0</v>
      </c>
      <c r="I173" s="84" t="b">
        <v>0</v>
      </c>
      <c r="J173" s="84" t="b">
        <v>0</v>
      </c>
      <c r="K173" s="84" t="b">
        <v>1</v>
      </c>
      <c r="L173" s="84" t="b">
        <v>0</v>
      </c>
    </row>
    <row r="174" spans="1:12" ht="15">
      <c r="A174" s="84" t="s">
        <v>3594</v>
      </c>
      <c r="B174" s="84" t="s">
        <v>4142</v>
      </c>
      <c r="C174" s="84">
        <v>3</v>
      </c>
      <c r="D174" s="118">
        <v>0.0015654338946709688</v>
      </c>
      <c r="E174" s="118">
        <v>2.435672887212249</v>
      </c>
      <c r="F174" s="84" t="s">
        <v>4267</v>
      </c>
      <c r="G174" s="84" t="b">
        <v>0</v>
      </c>
      <c r="H174" s="84" t="b">
        <v>0</v>
      </c>
      <c r="I174" s="84" t="b">
        <v>0</v>
      </c>
      <c r="J174" s="84" t="b">
        <v>0</v>
      </c>
      <c r="K174" s="84" t="b">
        <v>0</v>
      </c>
      <c r="L174" s="84" t="b">
        <v>0</v>
      </c>
    </row>
    <row r="175" spans="1:12" ht="15">
      <c r="A175" s="84" t="s">
        <v>4142</v>
      </c>
      <c r="B175" s="84" t="s">
        <v>4039</v>
      </c>
      <c r="C175" s="84">
        <v>3</v>
      </c>
      <c r="D175" s="118">
        <v>0.0015654338946709688</v>
      </c>
      <c r="E175" s="118">
        <v>2.435672887212249</v>
      </c>
      <c r="F175" s="84" t="s">
        <v>4267</v>
      </c>
      <c r="G175" s="84" t="b">
        <v>0</v>
      </c>
      <c r="H175" s="84" t="b">
        <v>0</v>
      </c>
      <c r="I175" s="84" t="b">
        <v>0</v>
      </c>
      <c r="J175" s="84" t="b">
        <v>0</v>
      </c>
      <c r="K175" s="84" t="b">
        <v>0</v>
      </c>
      <c r="L175" s="84" t="b">
        <v>0</v>
      </c>
    </row>
    <row r="176" spans="1:12" ht="15">
      <c r="A176" s="84" t="s">
        <v>4036</v>
      </c>
      <c r="B176" s="84" t="s">
        <v>3614</v>
      </c>
      <c r="C176" s="84">
        <v>3</v>
      </c>
      <c r="D176" s="118">
        <v>0.0015654338946709688</v>
      </c>
      <c r="E176" s="118">
        <v>1.592168590204549</v>
      </c>
      <c r="F176" s="84" t="s">
        <v>4267</v>
      </c>
      <c r="G176" s="84" t="b">
        <v>0</v>
      </c>
      <c r="H176" s="84" t="b">
        <v>0</v>
      </c>
      <c r="I176" s="84" t="b">
        <v>0</v>
      </c>
      <c r="J176" s="84" t="b">
        <v>0</v>
      </c>
      <c r="K176" s="84" t="b">
        <v>0</v>
      </c>
      <c r="L176" s="84" t="b">
        <v>0</v>
      </c>
    </row>
    <row r="177" spans="1:12" ht="15">
      <c r="A177" s="84" t="s">
        <v>3592</v>
      </c>
      <c r="B177" s="84" t="s">
        <v>4038</v>
      </c>
      <c r="C177" s="84">
        <v>3</v>
      </c>
      <c r="D177" s="118">
        <v>0.0015654338946709688</v>
      </c>
      <c r="E177" s="118">
        <v>1.5703714611097048</v>
      </c>
      <c r="F177" s="84" t="s">
        <v>4267</v>
      </c>
      <c r="G177" s="84" t="b">
        <v>0</v>
      </c>
      <c r="H177" s="84" t="b">
        <v>0</v>
      </c>
      <c r="I177" s="84" t="b">
        <v>0</v>
      </c>
      <c r="J177" s="84" t="b">
        <v>0</v>
      </c>
      <c r="K177" s="84" t="b">
        <v>0</v>
      </c>
      <c r="L177" s="84" t="b">
        <v>0</v>
      </c>
    </row>
    <row r="178" spans="1:12" ht="15">
      <c r="A178" s="84" t="s">
        <v>4053</v>
      </c>
      <c r="B178" s="84" t="s">
        <v>4117</v>
      </c>
      <c r="C178" s="84">
        <v>3</v>
      </c>
      <c r="D178" s="118">
        <v>0.0015654338946709688</v>
      </c>
      <c r="E178" s="118">
        <v>2.646526252527142</v>
      </c>
      <c r="F178" s="84" t="s">
        <v>4267</v>
      </c>
      <c r="G178" s="84" t="b">
        <v>0</v>
      </c>
      <c r="H178" s="84" t="b">
        <v>0</v>
      </c>
      <c r="I178" s="84" t="b">
        <v>0</v>
      </c>
      <c r="J178" s="84" t="b">
        <v>0</v>
      </c>
      <c r="K178" s="84" t="b">
        <v>0</v>
      </c>
      <c r="L178" s="84" t="b">
        <v>0</v>
      </c>
    </row>
    <row r="179" spans="1:12" ht="15">
      <c r="A179" s="84" t="s">
        <v>389</v>
      </c>
      <c r="B179" s="84" t="s">
        <v>449</v>
      </c>
      <c r="C179" s="84">
        <v>3</v>
      </c>
      <c r="D179" s="118">
        <v>0.0015654338946709688</v>
      </c>
      <c r="E179" s="118">
        <v>0.8055841722840427</v>
      </c>
      <c r="F179" s="84" t="s">
        <v>4267</v>
      </c>
      <c r="G179" s="84" t="b">
        <v>0</v>
      </c>
      <c r="H179" s="84" t="b">
        <v>0</v>
      </c>
      <c r="I179" s="84" t="b">
        <v>0</v>
      </c>
      <c r="J179" s="84" t="b">
        <v>0</v>
      </c>
      <c r="K179" s="84" t="b">
        <v>0</v>
      </c>
      <c r="L179" s="84" t="b">
        <v>0</v>
      </c>
    </row>
    <row r="180" spans="1:12" ht="15">
      <c r="A180" s="84" t="s">
        <v>340</v>
      </c>
      <c r="B180" s="84" t="s">
        <v>3592</v>
      </c>
      <c r="C180" s="84">
        <v>3</v>
      </c>
      <c r="D180" s="118">
        <v>0.0015654338946709688</v>
      </c>
      <c r="E180" s="118">
        <v>1.0724949847994227</v>
      </c>
      <c r="F180" s="84" t="s">
        <v>4267</v>
      </c>
      <c r="G180" s="84" t="b">
        <v>0</v>
      </c>
      <c r="H180" s="84" t="b">
        <v>0</v>
      </c>
      <c r="I180" s="84" t="b">
        <v>0</v>
      </c>
      <c r="J180" s="84" t="b">
        <v>0</v>
      </c>
      <c r="K180" s="84" t="b">
        <v>0</v>
      </c>
      <c r="L180" s="84" t="b">
        <v>0</v>
      </c>
    </row>
    <row r="181" spans="1:12" ht="15">
      <c r="A181" s="84" t="s">
        <v>4152</v>
      </c>
      <c r="B181" s="84" t="s">
        <v>4153</v>
      </c>
      <c r="C181" s="84">
        <v>3</v>
      </c>
      <c r="D181" s="118">
        <v>0.0015654338946709688</v>
      </c>
      <c r="E181" s="118">
        <v>3.0724949847994227</v>
      </c>
      <c r="F181" s="84" t="s">
        <v>4267</v>
      </c>
      <c r="G181" s="84" t="b">
        <v>0</v>
      </c>
      <c r="H181" s="84" t="b">
        <v>0</v>
      </c>
      <c r="I181" s="84" t="b">
        <v>0</v>
      </c>
      <c r="J181" s="84" t="b">
        <v>0</v>
      </c>
      <c r="K181" s="84" t="b">
        <v>0</v>
      </c>
      <c r="L181" s="84" t="b">
        <v>0</v>
      </c>
    </row>
    <row r="182" spans="1:12" ht="15">
      <c r="A182" s="84" t="s">
        <v>4153</v>
      </c>
      <c r="B182" s="84" t="s">
        <v>4154</v>
      </c>
      <c r="C182" s="84">
        <v>3</v>
      </c>
      <c r="D182" s="118">
        <v>0.0015654338946709688</v>
      </c>
      <c r="E182" s="118">
        <v>3.0724949847994227</v>
      </c>
      <c r="F182" s="84" t="s">
        <v>4267</v>
      </c>
      <c r="G182" s="84" t="b">
        <v>0</v>
      </c>
      <c r="H182" s="84" t="b">
        <v>0</v>
      </c>
      <c r="I182" s="84" t="b">
        <v>0</v>
      </c>
      <c r="J182" s="84" t="b">
        <v>0</v>
      </c>
      <c r="K182" s="84" t="b">
        <v>0</v>
      </c>
      <c r="L182" s="84" t="b">
        <v>0</v>
      </c>
    </row>
    <row r="183" spans="1:12" ht="15">
      <c r="A183" s="84" t="s">
        <v>4154</v>
      </c>
      <c r="B183" s="84" t="s">
        <v>4155</v>
      </c>
      <c r="C183" s="84">
        <v>3</v>
      </c>
      <c r="D183" s="118">
        <v>0.0015654338946709688</v>
      </c>
      <c r="E183" s="118">
        <v>3.0724949847994227</v>
      </c>
      <c r="F183" s="84" t="s">
        <v>4267</v>
      </c>
      <c r="G183" s="84" t="b">
        <v>0</v>
      </c>
      <c r="H183" s="84" t="b">
        <v>0</v>
      </c>
      <c r="I183" s="84" t="b">
        <v>0</v>
      </c>
      <c r="J183" s="84" t="b">
        <v>0</v>
      </c>
      <c r="K183" s="84" t="b">
        <v>0</v>
      </c>
      <c r="L183" s="84" t="b">
        <v>0</v>
      </c>
    </row>
    <row r="184" spans="1:12" ht="15">
      <c r="A184" s="84" t="s">
        <v>4155</v>
      </c>
      <c r="B184" s="84" t="s">
        <v>449</v>
      </c>
      <c r="C184" s="84">
        <v>3</v>
      </c>
      <c r="D184" s="118">
        <v>0.0015654338946709688</v>
      </c>
      <c r="E184" s="118">
        <v>1.442406269871217</v>
      </c>
      <c r="F184" s="84" t="s">
        <v>4267</v>
      </c>
      <c r="G184" s="84" t="b">
        <v>0</v>
      </c>
      <c r="H184" s="84" t="b">
        <v>0</v>
      </c>
      <c r="I184" s="84" t="b">
        <v>0</v>
      </c>
      <c r="J184" s="84" t="b">
        <v>0</v>
      </c>
      <c r="K184" s="84" t="b">
        <v>0</v>
      </c>
      <c r="L184" s="84" t="b">
        <v>0</v>
      </c>
    </row>
    <row r="185" spans="1:12" ht="15">
      <c r="A185" s="84" t="s">
        <v>4049</v>
      </c>
      <c r="B185" s="84" t="s">
        <v>4156</v>
      </c>
      <c r="C185" s="84">
        <v>3</v>
      </c>
      <c r="D185" s="118">
        <v>0.0015654338946709688</v>
      </c>
      <c r="E185" s="118">
        <v>2.7045181995048284</v>
      </c>
      <c r="F185" s="84" t="s">
        <v>4267</v>
      </c>
      <c r="G185" s="84" t="b">
        <v>0</v>
      </c>
      <c r="H185" s="84" t="b">
        <v>0</v>
      </c>
      <c r="I185" s="84" t="b">
        <v>0</v>
      </c>
      <c r="J185" s="84" t="b">
        <v>0</v>
      </c>
      <c r="K185" s="84" t="b">
        <v>1</v>
      </c>
      <c r="L185" s="84" t="b">
        <v>0</v>
      </c>
    </row>
    <row r="186" spans="1:12" ht="15">
      <c r="A186" s="84" t="s">
        <v>4156</v>
      </c>
      <c r="B186" s="84" t="s">
        <v>4157</v>
      </c>
      <c r="C186" s="84">
        <v>3</v>
      </c>
      <c r="D186" s="118">
        <v>0.0015654338946709688</v>
      </c>
      <c r="E186" s="118">
        <v>3.0724949847994227</v>
      </c>
      <c r="F186" s="84" t="s">
        <v>4267</v>
      </c>
      <c r="G186" s="84" t="b">
        <v>0</v>
      </c>
      <c r="H186" s="84" t="b">
        <v>1</v>
      </c>
      <c r="I186" s="84" t="b">
        <v>0</v>
      </c>
      <c r="J186" s="84" t="b">
        <v>1</v>
      </c>
      <c r="K186" s="84" t="b">
        <v>0</v>
      </c>
      <c r="L186" s="84" t="b">
        <v>0</v>
      </c>
    </row>
    <row r="187" spans="1:12" ht="15">
      <c r="A187" s="84" t="s">
        <v>4157</v>
      </c>
      <c r="B187" s="84" t="s">
        <v>3598</v>
      </c>
      <c r="C187" s="84">
        <v>3</v>
      </c>
      <c r="D187" s="118">
        <v>0.0015654338946709688</v>
      </c>
      <c r="E187" s="118">
        <v>2.5496162395190853</v>
      </c>
      <c r="F187" s="84" t="s">
        <v>4267</v>
      </c>
      <c r="G187" s="84" t="b">
        <v>1</v>
      </c>
      <c r="H187" s="84" t="b">
        <v>0</v>
      </c>
      <c r="I187" s="84" t="b">
        <v>0</v>
      </c>
      <c r="J187" s="84" t="b">
        <v>0</v>
      </c>
      <c r="K187" s="84" t="b">
        <v>0</v>
      </c>
      <c r="L187" s="84" t="b">
        <v>0</v>
      </c>
    </row>
    <row r="188" spans="1:12" ht="15">
      <c r="A188" s="84" t="s">
        <v>3598</v>
      </c>
      <c r="B188" s="84" t="s">
        <v>4158</v>
      </c>
      <c r="C188" s="84">
        <v>3</v>
      </c>
      <c r="D188" s="118">
        <v>0.0015654338946709688</v>
      </c>
      <c r="E188" s="118">
        <v>2.5953737300797606</v>
      </c>
      <c r="F188" s="84" t="s">
        <v>4267</v>
      </c>
      <c r="G188" s="84" t="b">
        <v>0</v>
      </c>
      <c r="H188" s="84" t="b">
        <v>0</v>
      </c>
      <c r="I188" s="84" t="b">
        <v>0</v>
      </c>
      <c r="J188" s="84" t="b">
        <v>0</v>
      </c>
      <c r="K188" s="84" t="b">
        <v>0</v>
      </c>
      <c r="L188" s="84" t="b">
        <v>0</v>
      </c>
    </row>
    <row r="189" spans="1:12" ht="15">
      <c r="A189" s="84" t="s">
        <v>4158</v>
      </c>
      <c r="B189" s="84" t="s">
        <v>4159</v>
      </c>
      <c r="C189" s="84">
        <v>3</v>
      </c>
      <c r="D189" s="118">
        <v>0.0015654338946709688</v>
      </c>
      <c r="E189" s="118">
        <v>3.0724949847994227</v>
      </c>
      <c r="F189" s="84" t="s">
        <v>4267</v>
      </c>
      <c r="G189" s="84" t="b">
        <v>0</v>
      </c>
      <c r="H189" s="84" t="b">
        <v>0</v>
      </c>
      <c r="I189" s="84" t="b">
        <v>0</v>
      </c>
      <c r="J189" s="84" t="b">
        <v>0</v>
      </c>
      <c r="K189" s="84" t="b">
        <v>0</v>
      </c>
      <c r="L189" s="84" t="b">
        <v>0</v>
      </c>
    </row>
    <row r="190" spans="1:12" ht="15">
      <c r="A190" s="84" t="s">
        <v>4159</v>
      </c>
      <c r="B190" s="84" t="s">
        <v>4090</v>
      </c>
      <c r="C190" s="84">
        <v>3</v>
      </c>
      <c r="D190" s="118">
        <v>0.0015654338946709688</v>
      </c>
      <c r="E190" s="118">
        <v>2.8506462351830666</v>
      </c>
      <c r="F190" s="84" t="s">
        <v>4267</v>
      </c>
      <c r="G190" s="84" t="b">
        <v>0</v>
      </c>
      <c r="H190" s="84" t="b">
        <v>0</v>
      </c>
      <c r="I190" s="84" t="b">
        <v>0</v>
      </c>
      <c r="J190" s="84" t="b">
        <v>1</v>
      </c>
      <c r="K190" s="84" t="b">
        <v>0</v>
      </c>
      <c r="L190" s="84" t="b">
        <v>0</v>
      </c>
    </row>
    <row r="191" spans="1:12" ht="15">
      <c r="A191" s="84" t="s">
        <v>4161</v>
      </c>
      <c r="B191" s="84" t="s">
        <v>4162</v>
      </c>
      <c r="C191" s="84">
        <v>3</v>
      </c>
      <c r="D191" s="118">
        <v>0.0015654338946709688</v>
      </c>
      <c r="E191" s="118">
        <v>3.0724949847994227</v>
      </c>
      <c r="F191" s="84" t="s">
        <v>4267</v>
      </c>
      <c r="G191" s="84" t="b">
        <v>0</v>
      </c>
      <c r="H191" s="84" t="b">
        <v>0</v>
      </c>
      <c r="I191" s="84" t="b">
        <v>0</v>
      </c>
      <c r="J191" s="84" t="b">
        <v>0</v>
      </c>
      <c r="K191" s="84" t="b">
        <v>0</v>
      </c>
      <c r="L191" s="84" t="b">
        <v>0</v>
      </c>
    </row>
    <row r="192" spans="1:12" ht="15">
      <c r="A192" s="84" t="s">
        <v>4038</v>
      </c>
      <c r="B192" s="84" t="s">
        <v>3593</v>
      </c>
      <c r="C192" s="84">
        <v>3</v>
      </c>
      <c r="D192" s="118">
        <v>0.0015654338946709688</v>
      </c>
      <c r="E192" s="118">
        <v>1.5795794628965285</v>
      </c>
      <c r="F192" s="84" t="s">
        <v>4267</v>
      </c>
      <c r="G192" s="84" t="b">
        <v>0</v>
      </c>
      <c r="H192" s="84" t="b">
        <v>0</v>
      </c>
      <c r="I192" s="84" t="b">
        <v>0</v>
      </c>
      <c r="J192" s="84" t="b">
        <v>1</v>
      </c>
      <c r="K192" s="84" t="b">
        <v>0</v>
      </c>
      <c r="L192" s="84" t="b">
        <v>0</v>
      </c>
    </row>
    <row r="193" spans="1:12" ht="15">
      <c r="A193" s="84" t="s">
        <v>4058</v>
      </c>
      <c r="B193" s="84" t="s">
        <v>4167</v>
      </c>
      <c r="C193" s="84">
        <v>3</v>
      </c>
      <c r="D193" s="118">
        <v>0.0015654338946709688</v>
      </c>
      <c r="E193" s="118">
        <v>2.7045181995048284</v>
      </c>
      <c r="F193" s="84" t="s">
        <v>4267</v>
      </c>
      <c r="G193" s="84" t="b">
        <v>0</v>
      </c>
      <c r="H193" s="84" t="b">
        <v>0</v>
      </c>
      <c r="I193" s="84" t="b">
        <v>0</v>
      </c>
      <c r="J193" s="84" t="b">
        <v>0</v>
      </c>
      <c r="K193" s="84" t="b">
        <v>0</v>
      </c>
      <c r="L193" s="84" t="b">
        <v>0</v>
      </c>
    </row>
    <row r="194" spans="1:12" ht="15">
      <c r="A194" s="84" t="s">
        <v>4167</v>
      </c>
      <c r="B194" s="84" t="s">
        <v>4046</v>
      </c>
      <c r="C194" s="84">
        <v>3</v>
      </c>
      <c r="D194" s="118">
        <v>0.0015654338946709688</v>
      </c>
      <c r="E194" s="118">
        <v>2.646526252527142</v>
      </c>
      <c r="F194" s="84" t="s">
        <v>4267</v>
      </c>
      <c r="G194" s="84" t="b">
        <v>0</v>
      </c>
      <c r="H194" s="84" t="b">
        <v>0</v>
      </c>
      <c r="I194" s="84" t="b">
        <v>0</v>
      </c>
      <c r="J194" s="84" t="b">
        <v>0</v>
      </c>
      <c r="K194" s="84" t="b">
        <v>0</v>
      </c>
      <c r="L194" s="84" t="b">
        <v>0</v>
      </c>
    </row>
    <row r="195" spans="1:12" ht="15">
      <c r="A195" s="84" t="s">
        <v>4046</v>
      </c>
      <c r="B195" s="84" t="s">
        <v>3595</v>
      </c>
      <c r="C195" s="84">
        <v>3</v>
      </c>
      <c r="D195" s="118">
        <v>0.0015654338946709688</v>
      </c>
      <c r="E195" s="118">
        <v>2.0055481951688097</v>
      </c>
      <c r="F195" s="84" t="s">
        <v>4267</v>
      </c>
      <c r="G195" s="84" t="b">
        <v>0</v>
      </c>
      <c r="H195" s="84" t="b">
        <v>0</v>
      </c>
      <c r="I195" s="84" t="b">
        <v>0</v>
      </c>
      <c r="J195" s="84" t="b">
        <v>0</v>
      </c>
      <c r="K195" s="84" t="b">
        <v>0</v>
      </c>
      <c r="L195" s="84" t="b">
        <v>0</v>
      </c>
    </row>
    <row r="196" spans="1:12" ht="15">
      <c r="A196" s="84" t="s">
        <v>3595</v>
      </c>
      <c r="B196" s="84" t="s">
        <v>3608</v>
      </c>
      <c r="C196" s="84">
        <v>3</v>
      </c>
      <c r="D196" s="118">
        <v>0.0015654338946709688</v>
      </c>
      <c r="E196" s="118">
        <v>1.7367028828762299</v>
      </c>
      <c r="F196" s="84" t="s">
        <v>4267</v>
      </c>
      <c r="G196" s="84" t="b">
        <v>0</v>
      </c>
      <c r="H196" s="84" t="b">
        <v>0</v>
      </c>
      <c r="I196" s="84" t="b">
        <v>0</v>
      </c>
      <c r="J196" s="84" t="b">
        <v>0</v>
      </c>
      <c r="K196" s="84" t="b">
        <v>0</v>
      </c>
      <c r="L196" s="84" t="b">
        <v>0</v>
      </c>
    </row>
    <row r="197" spans="1:12" ht="15">
      <c r="A197" s="84" t="s">
        <v>3609</v>
      </c>
      <c r="B197" s="84" t="s">
        <v>4037</v>
      </c>
      <c r="C197" s="84">
        <v>3</v>
      </c>
      <c r="D197" s="118">
        <v>0.0015654338946709688</v>
      </c>
      <c r="E197" s="118">
        <v>1.7086741592759862</v>
      </c>
      <c r="F197" s="84" t="s">
        <v>4267</v>
      </c>
      <c r="G197" s="84" t="b">
        <v>0</v>
      </c>
      <c r="H197" s="84" t="b">
        <v>0</v>
      </c>
      <c r="I197" s="84" t="b">
        <v>0</v>
      </c>
      <c r="J197" s="84" t="b">
        <v>0</v>
      </c>
      <c r="K197" s="84" t="b">
        <v>0</v>
      </c>
      <c r="L197" s="84" t="b">
        <v>0</v>
      </c>
    </row>
    <row r="198" spans="1:12" ht="15">
      <c r="A198" s="84" t="s">
        <v>4037</v>
      </c>
      <c r="B198" s="84" t="s">
        <v>4119</v>
      </c>
      <c r="C198" s="84">
        <v>3</v>
      </c>
      <c r="D198" s="118">
        <v>0.0015654338946709688</v>
      </c>
      <c r="E198" s="118">
        <v>2.3832848177525605</v>
      </c>
      <c r="F198" s="84" t="s">
        <v>4267</v>
      </c>
      <c r="G198" s="84" t="b">
        <v>0</v>
      </c>
      <c r="H198" s="84" t="b">
        <v>0</v>
      </c>
      <c r="I198" s="84" t="b">
        <v>0</v>
      </c>
      <c r="J198" s="84" t="b">
        <v>0</v>
      </c>
      <c r="K198" s="84" t="b">
        <v>0</v>
      </c>
      <c r="L198" s="84" t="b">
        <v>0</v>
      </c>
    </row>
    <row r="199" spans="1:12" ht="15">
      <c r="A199" s="84" t="s">
        <v>4119</v>
      </c>
      <c r="B199" s="84" t="s">
        <v>389</v>
      </c>
      <c r="C199" s="84">
        <v>3</v>
      </c>
      <c r="D199" s="118">
        <v>0.0015654338946709688</v>
      </c>
      <c r="E199" s="118">
        <v>2.5215875159188417</v>
      </c>
      <c r="F199" s="84" t="s">
        <v>4267</v>
      </c>
      <c r="G199" s="84" t="b">
        <v>0</v>
      </c>
      <c r="H199" s="84" t="b">
        <v>0</v>
      </c>
      <c r="I199" s="84" t="b">
        <v>0</v>
      </c>
      <c r="J199" s="84" t="b">
        <v>0</v>
      </c>
      <c r="K199" s="84" t="b">
        <v>0</v>
      </c>
      <c r="L199" s="84" t="b">
        <v>0</v>
      </c>
    </row>
    <row r="200" spans="1:12" ht="15">
      <c r="A200" s="84" t="s">
        <v>389</v>
      </c>
      <c r="B200" s="84" t="s">
        <v>4168</v>
      </c>
      <c r="C200" s="84">
        <v>3</v>
      </c>
      <c r="D200" s="118">
        <v>0.0015654338946709688</v>
      </c>
      <c r="E200" s="118">
        <v>2.435672887212249</v>
      </c>
      <c r="F200" s="84" t="s">
        <v>4267</v>
      </c>
      <c r="G200" s="84" t="b">
        <v>0</v>
      </c>
      <c r="H200" s="84" t="b">
        <v>0</v>
      </c>
      <c r="I200" s="84" t="b">
        <v>0</v>
      </c>
      <c r="J200" s="84" t="b">
        <v>0</v>
      </c>
      <c r="K200" s="84" t="b">
        <v>0</v>
      </c>
      <c r="L200" s="84" t="b">
        <v>0</v>
      </c>
    </row>
    <row r="201" spans="1:12" ht="15">
      <c r="A201" s="84" t="s">
        <v>4168</v>
      </c>
      <c r="B201" s="84" t="s">
        <v>449</v>
      </c>
      <c r="C201" s="84">
        <v>3</v>
      </c>
      <c r="D201" s="118">
        <v>0.0015654338946709688</v>
      </c>
      <c r="E201" s="118">
        <v>1.442406269871217</v>
      </c>
      <c r="F201" s="84" t="s">
        <v>4267</v>
      </c>
      <c r="G201" s="84" t="b">
        <v>0</v>
      </c>
      <c r="H201" s="84" t="b">
        <v>0</v>
      </c>
      <c r="I201" s="84" t="b">
        <v>0</v>
      </c>
      <c r="J201" s="84" t="b">
        <v>0</v>
      </c>
      <c r="K201" s="84" t="b">
        <v>0</v>
      </c>
      <c r="L201" s="84" t="b">
        <v>0</v>
      </c>
    </row>
    <row r="202" spans="1:12" ht="15">
      <c r="A202" s="84" t="s">
        <v>349</v>
      </c>
      <c r="B202" s="84" t="s">
        <v>4099</v>
      </c>
      <c r="C202" s="84">
        <v>3</v>
      </c>
      <c r="D202" s="118">
        <v>0.0015654338946709688</v>
      </c>
      <c r="E202" s="118">
        <v>1.6184975289268984</v>
      </c>
      <c r="F202" s="84" t="s">
        <v>4267</v>
      </c>
      <c r="G202" s="84" t="b">
        <v>0</v>
      </c>
      <c r="H202" s="84" t="b">
        <v>0</v>
      </c>
      <c r="I202" s="84" t="b">
        <v>0</v>
      </c>
      <c r="J202" s="84" t="b">
        <v>0</v>
      </c>
      <c r="K202" s="84" t="b">
        <v>0</v>
      </c>
      <c r="L202" s="84" t="b">
        <v>0</v>
      </c>
    </row>
    <row r="203" spans="1:12" ht="15">
      <c r="A203" s="84" t="s">
        <v>4099</v>
      </c>
      <c r="B203" s="84" t="s">
        <v>4169</v>
      </c>
      <c r="C203" s="84">
        <v>3</v>
      </c>
      <c r="D203" s="118">
        <v>0.0015654338946709688</v>
      </c>
      <c r="E203" s="118">
        <v>2.947556248191123</v>
      </c>
      <c r="F203" s="84" t="s">
        <v>4267</v>
      </c>
      <c r="G203" s="84" t="b">
        <v>0</v>
      </c>
      <c r="H203" s="84" t="b">
        <v>0</v>
      </c>
      <c r="I203" s="84" t="b">
        <v>0</v>
      </c>
      <c r="J203" s="84" t="b">
        <v>1</v>
      </c>
      <c r="K203" s="84" t="b">
        <v>0</v>
      </c>
      <c r="L203" s="84" t="b">
        <v>0</v>
      </c>
    </row>
    <row r="204" spans="1:12" ht="15">
      <c r="A204" s="84" t="s">
        <v>449</v>
      </c>
      <c r="B204" s="84" t="s">
        <v>502</v>
      </c>
      <c r="C204" s="84">
        <v>2</v>
      </c>
      <c r="D204" s="118">
        <v>0.0011350510798614772</v>
      </c>
      <c r="E204" s="118">
        <v>1.3942802020540237</v>
      </c>
      <c r="F204" s="84" t="s">
        <v>4267</v>
      </c>
      <c r="G204" s="84" t="b">
        <v>0</v>
      </c>
      <c r="H204" s="84" t="b">
        <v>0</v>
      </c>
      <c r="I204" s="84" t="b">
        <v>0</v>
      </c>
      <c r="J204" s="84" t="b">
        <v>0</v>
      </c>
      <c r="K204" s="84" t="b">
        <v>0</v>
      </c>
      <c r="L204" s="84" t="b">
        <v>0</v>
      </c>
    </row>
    <row r="205" spans="1:12" ht="15">
      <c r="A205" s="84" t="s">
        <v>502</v>
      </c>
      <c r="B205" s="84" t="s">
        <v>501</v>
      </c>
      <c r="C205" s="84">
        <v>2</v>
      </c>
      <c r="D205" s="118">
        <v>0.0011350510798614772</v>
      </c>
      <c r="E205" s="118">
        <v>3.248586243855104</v>
      </c>
      <c r="F205" s="84" t="s">
        <v>4267</v>
      </c>
      <c r="G205" s="84" t="b">
        <v>0</v>
      </c>
      <c r="H205" s="84" t="b">
        <v>0</v>
      </c>
      <c r="I205" s="84" t="b">
        <v>0</v>
      </c>
      <c r="J205" s="84" t="b">
        <v>0</v>
      </c>
      <c r="K205" s="84" t="b">
        <v>0</v>
      </c>
      <c r="L205" s="84" t="b">
        <v>0</v>
      </c>
    </row>
    <row r="206" spans="1:12" ht="15">
      <c r="A206" s="84" t="s">
        <v>4177</v>
      </c>
      <c r="B206" s="84" t="s">
        <v>4178</v>
      </c>
      <c r="C206" s="84">
        <v>2</v>
      </c>
      <c r="D206" s="118">
        <v>0.0011350510798614772</v>
      </c>
      <c r="E206" s="118">
        <v>3.248586243855104</v>
      </c>
      <c r="F206" s="84" t="s">
        <v>4267</v>
      </c>
      <c r="G206" s="84" t="b">
        <v>0</v>
      </c>
      <c r="H206" s="84" t="b">
        <v>0</v>
      </c>
      <c r="I206" s="84" t="b">
        <v>0</v>
      </c>
      <c r="J206" s="84" t="b">
        <v>0</v>
      </c>
      <c r="K206" s="84" t="b">
        <v>0</v>
      </c>
      <c r="L206" s="84" t="b">
        <v>0</v>
      </c>
    </row>
    <row r="207" spans="1:12" ht="15">
      <c r="A207" s="84" t="s">
        <v>4178</v>
      </c>
      <c r="B207" s="84" t="s">
        <v>449</v>
      </c>
      <c r="C207" s="84">
        <v>2</v>
      </c>
      <c r="D207" s="118">
        <v>0.0011350510798614772</v>
      </c>
      <c r="E207" s="118">
        <v>1.442406269871217</v>
      </c>
      <c r="F207" s="84" t="s">
        <v>4267</v>
      </c>
      <c r="G207" s="84" t="b">
        <v>0</v>
      </c>
      <c r="H207" s="84" t="b">
        <v>0</v>
      </c>
      <c r="I207" s="84" t="b">
        <v>0</v>
      </c>
      <c r="J207" s="84" t="b">
        <v>0</v>
      </c>
      <c r="K207" s="84" t="b">
        <v>0</v>
      </c>
      <c r="L207" s="84" t="b">
        <v>0</v>
      </c>
    </row>
    <row r="208" spans="1:12" ht="15">
      <c r="A208" s="84" t="s">
        <v>449</v>
      </c>
      <c r="B208" s="84" t="s">
        <v>4059</v>
      </c>
      <c r="C208" s="84">
        <v>2</v>
      </c>
      <c r="D208" s="118">
        <v>0.0011350510798614772</v>
      </c>
      <c r="E208" s="118">
        <v>0.9171589473343611</v>
      </c>
      <c r="F208" s="84" t="s">
        <v>4267</v>
      </c>
      <c r="G208" s="84" t="b">
        <v>0</v>
      </c>
      <c r="H208" s="84" t="b">
        <v>0</v>
      </c>
      <c r="I208" s="84" t="b">
        <v>0</v>
      </c>
      <c r="J208" s="84" t="b">
        <v>0</v>
      </c>
      <c r="K208" s="84" t="b">
        <v>0</v>
      </c>
      <c r="L208" s="84" t="b">
        <v>0</v>
      </c>
    </row>
    <row r="209" spans="1:12" ht="15">
      <c r="A209" s="84" t="s">
        <v>390</v>
      </c>
      <c r="B209" s="84" t="s">
        <v>449</v>
      </c>
      <c r="C209" s="84">
        <v>2</v>
      </c>
      <c r="D209" s="118">
        <v>0.0011350510798614772</v>
      </c>
      <c r="E209" s="118">
        <v>1.442406269871217</v>
      </c>
      <c r="F209" s="84" t="s">
        <v>4267</v>
      </c>
      <c r="G209" s="84" t="b">
        <v>0</v>
      </c>
      <c r="H209" s="84" t="b">
        <v>0</v>
      </c>
      <c r="I209" s="84" t="b">
        <v>0</v>
      </c>
      <c r="J209" s="84" t="b">
        <v>0</v>
      </c>
      <c r="K209" s="84" t="b">
        <v>0</v>
      </c>
      <c r="L209" s="84" t="b">
        <v>0</v>
      </c>
    </row>
    <row r="210" spans="1:12" ht="15">
      <c r="A210" s="84" t="s">
        <v>340</v>
      </c>
      <c r="B210" s="84" t="s">
        <v>3608</v>
      </c>
      <c r="C210" s="84">
        <v>2</v>
      </c>
      <c r="D210" s="118">
        <v>0.0011350510798614772</v>
      </c>
      <c r="E210" s="118">
        <v>1.037732878540211</v>
      </c>
      <c r="F210" s="84" t="s">
        <v>4267</v>
      </c>
      <c r="G210" s="84" t="b">
        <v>0</v>
      </c>
      <c r="H210" s="84" t="b">
        <v>0</v>
      </c>
      <c r="I210" s="84" t="b">
        <v>0</v>
      </c>
      <c r="J210" s="84" t="b">
        <v>0</v>
      </c>
      <c r="K210" s="84" t="b">
        <v>0</v>
      </c>
      <c r="L210" s="84" t="b">
        <v>0</v>
      </c>
    </row>
    <row r="211" spans="1:12" ht="15">
      <c r="A211" s="84" t="s">
        <v>4124</v>
      </c>
      <c r="B211" s="84" t="s">
        <v>449</v>
      </c>
      <c r="C211" s="84">
        <v>2</v>
      </c>
      <c r="D211" s="118">
        <v>0.0011350510798614772</v>
      </c>
      <c r="E211" s="118">
        <v>1.442406269871217</v>
      </c>
      <c r="F211" s="84" t="s">
        <v>4267</v>
      </c>
      <c r="G211" s="84" t="b">
        <v>0</v>
      </c>
      <c r="H211" s="84" t="b">
        <v>0</v>
      </c>
      <c r="I211" s="84" t="b">
        <v>0</v>
      </c>
      <c r="J211" s="84" t="b">
        <v>0</v>
      </c>
      <c r="K211" s="84" t="b">
        <v>0</v>
      </c>
      <c r="L211" s="84" t="b">
        <v>0</v>
      </c>
    </row>
    <row r="212" spans="1:12" ht="15">
      <c r="A212" s="84" t="s">
        <v>4051</v>
      </c>
      <c r="B212" s="84" t="s">
        <v>4125</v>
      </c>
      <c r="C212" s="84">
        <v>2</v>
      </c>
      <c r="D212" s="118">
        <v>0.0011350510798614772</v>
      </c>
      <c r="E212" s="118">
        <v>2.528426940449147</v>
      </c>
      <c r="F212" s="84" t="s">
        <v>4267</v>
      </c>
      <c r="G212" s="84" t="b">
        <v>0</v>
      </c>
      <c r="H212" s="84" t="b">
        <v>0</v>
      </c>
      <c r="I212" s="84" t="b">
        <v>0</v>
      </c>
      <c r="J212" s="84" t="b">
        <v>0</v>
      </c>
      <c r="K212" s="84" t="b">
        <v>0</v>
      </c>
      <c r="L212" s="84" t="b">
        <v>0</v>
      </c>
    </row>
    <row r="213" spans="1:12" ht="15">
      <c r="A213" s="84" t="s">
        <v>345</v>
      </c>
      <c r="B213" s="84" t="s">
        <v>4111</v>
      </c>
      <c r="C213" s="84">
        <v>2</v>
      </c>
      <c r="D213" s="118">
        <v>0.0011350510798614772</v>
      </c>
      <c r="E213" s="118">
        <v>3.0724949847994227</v>
      </c>
      <c r="F213" s="84" t="s">
        <v>4267</v>
      </c>
      <c r="G213" s="84" t="b">
        <v>0</v>
      </c>
      <c r="H213" s="84" t="b">
        <v>0</v>
      </c>
      <c r="I213" s="84" t="b">
        <v>0</v>
      </c>
      <c r="J213" s="84" t="b">
        <v>0</v>
      </c>
      <c r="K213" s="84" t="b">
        <v>0</v>
      </c>
      <c r="L213" s="84" t="b">
        <v>0</v>
      </c>
    </row>
    <row r="214" spans="1:12" ht="15">
      <c r="A214" s="84" t="s">
        <v>473</v>
      </c>
      <c r="B214" s="84" t="s">
        <v>472</v>
      </c>
      <c r="C214" s="84">
        <v>2</v>
      </c>
      <c r="D214" s="118">
        <v>0.0011350510798614772</v>
      </c>
      <c r="E214" s="118">
        <v>3.0724949847994227</v>
      </c>
      <c r="F214" s="84" t="s">
        <v>4267</v>
      </c>
      <c r="G214" s="84" t="b">
        <v>0</v>
      </c>
      <c r="H214" s="84" t="b">
        <v>0</v>
      </c>
      <c r="I214" s="84" t="b">
        <v>0</v>
      </c>
      <c r="J214" s="84" t="b">
        <v>0</v>
      </c>
      <c r="K214" s="84" t="b">
        <v>0</v>
      </c>
      <c r="L214" s="84" t="b">
        <v>0</v>
      </c>
    </row>
    <row r="215" spans="1:12" ht="15">
      <c r="A215" s="84" t="s">
        <v>4131</v>
      </c>
      <c r="B215" s="84" t="s">
        <v>4102</v>
      </c>
      <c r="C215" s="84">
        <v>2</v>
      </c>
      <c r="D215" s="118">
        <v>0.0011350510798614772</v>
      </c>
      <c r="E215" s="118">
        <v>2.771464989135442</v>
      </c>
      <c r="F215" s="84" t="s">
        <v>4267</v>
      </c>
      <c r="G215" s="84" t="b">
        <v>0</v>
      </c>
      <c r="H215" s="84" t="b">
        <v>1</v>
      </c>
      <c r="I215" s="84" t="b">
        <v>0</v>
      </c>
      <c r="J215" s="84" t="b">
        <v>0</v>
      </c>
      <c r="K215" s="84" t="b">
        <v>0</v>
      </c>
      <c r="L215" s="84" t="b">
        <v>0</v>
      </c>
    </row>
    <row r="216" spans="1:12" ht="15">
      <c r="A216" s="84" t="s">
        <v>4102</v>
      </c>
      <c r="B216" s="84" t="s">
        <v>4132</v>
      </c>
      <c r="C216" s="84">
        <v>2</v>
      </c>
      <c r="D216" s="118">
        <v>0.0011350510798614772</v>
      </c>
      <c r="E216" s="118">
        <v>2.771464989135442</v>
      </c>
      <c r="F216" s="84" t="s">
        <v>4267</v>
      </c>
      <c r="G216" s="84" t="b">
        <v>0</v>
      </c>
      <c r="H216" s="84" t="b">
        <v>0</v>
      </c>
      <c r="I216" s="84" t="b">
        <v>0</v>
      </c>
      <c r="J216" s="84" t="b">
        <v>0</v>
      </c>
      <c r="K216" s="84" t="b">
        <v>0</v>
      </c>
      <c r="L216" s="84" t="b">
        <v>0</v>
      </c>
    </row>
    <row r="217" spans="1:12" ht="15">
      <c r="A217" s="84" t="s">
        <v>4132</v>
      </c>
      <c r="B217" s="84" t="s">
        <v>4032</v>
      </c>
      <c r="C217" s="84">
        <v>2</v>
      </c>
      <c r="D217" s="118">
        <v>0.0011350510798614772</v>
      </c>
      <c r="E217" s="118">
        <v>1.5410160677571678</v>
      </c>
      <c r="F217" s="84" t="s">
        <v>4267</v>
      </c>
      <c r="G217" s="84" t="b">
        <v>0</v>
      </c>
      <c r="H217" s="84" t="b">
        <v>0</v>
      </c>
      <c r="I217" s="84" t="b">
        <v>0</v>
      </c>
      <c r="J217" s="84" t="b">
        <v>1</v>
      </c>
      <c r="K217" s="84" t="b">
        <v>0</v>
      </c>
      <c r="L217" s="84" t="b">
        <v>0</v>
      </c>
    </row>
    <row r="218" spans="1:12" ht="15">
      <c r="A218" s="84" t="s">
        <v>4188</v>
      </c>
      <c r="B218" s="84" t="s">
        <v>4189</v>
      </c>
      <c r="C218" s="84">
        <v>2</v>
      </c>
      <c r="D218" s="118">
        <v>0.001291349104609131</v>
      </c>
      <c r="E218" s="118">
        <v>3.248586243855104</v>
      </c>
      <c r="F218" s="84" t="s">
        <v>4267</v>
      </c>
      <c r="G218" s="84" t="b">
        <v>0</v>
      </c>
      <c r="H218" s="84" t="b">
        <v>0</v>
      </c>
      <c r="I218" s="84" t="b">
        <v>0</v>
      </c>
      <c r="J218" s="84" t="b">
        <v>0</v>
      </c>
      <c r="K218" s="84" t="b">
        <v>0</v>
      </c>
      <c r="L218" s="84" t="b">
        <v>0</v>
      </c>
    </row>
    <row r="219" spans="1:12" ht="15">
      <c r="A219" s="84" t="s">
        <v>3614</v>
      </c>
      <c r="B219" s="84" t="s">
        <v>3598</v>
      </c>
      <c r="C219" s="84">
        <v>2</v>
      </c>
      <c r="D219" s="118">
        <v>0.0011350510798614772</v>
      </c>
      <c r="E219" s="118">
        <v>1.6465262525271418</v>
      </c>
      <c r="F219" s="84" t="s">
        <v>4267</v>
      </c>
      <c r="G219" s="84" t="b">
        <v>0</v>
      </c>
      <c r="H219" s="84" t="b">
        <v>0</v>
      </c>
      <c r="I219" s="84" t="b">
        <v>0</v>
      </c>
      <c r="J219" s="84" t="b">
        <v>0</v>
      </c>
      <c r="K219" s="84" t="b">
        <v>0</v>
      </c>
      <c r="L219" s="84" t="b">
        <v>0</v>
      </c>
    </row>
    <row r="220" spans="1:12" ht="15">
      <c r="A220" s="84" t="s">
        <v>3596</v>
      </c>
      <c r="B220" s="84" t="s">
        <v>4081</v>
      </c>
      <c r="C220" s="84">
        <v>2</v>
      </c>
      <c r="D220" s="118">
        <v>0.0011350510798614772</v>
      </c>
      <c r="E220" s="118">
        <v>2.0055481951688097</v>
      </c>
      <c r="F220" s="84" t="s">
        <v>4267</v>
      </c>
      <c r="G220" s="84" t="b">
        <v>0</v>
      </c>
      <c r="H220" s="84" t="b">
        <v>0</v>
      </c>
      <c r="I220" s="84" t="b">
        <v>0</v>
      </c>
      <c r="J220" s="84" t="b">
        <v>0</v>
      </c>
      <c r="K220" s="84" t="b">
        <v>0</v>
      </c>
      <c r="L220" s="84" t="b">
        <v>0</v>
      </c>
    </row>
    <row r="221" spans="1:12" ht="15">
      <c r="A221" s="84" t="s">
        <v>4081</v>
      </c>
      <c r="B221" s="84" t="s">
        <v>393</v>
      </c>
      <c r="C221" s="84">
        <v>2</v>
      </c>
      <c r="D221" s="118">
        <v>0.0011350510798614772</v>
      </c>
      <c r="E221" s="118">
        <v>2.6745549761273852</v>
      </c>
      <c r="F221" s="84" t="s">
        <v>4267</v>
      </c>
      <c r="G221" s="84" t="b">
        <v>0</v>
      </c>
      <c r="H221" s="84" t="b">
        <v>0</v>
      </c>
      <c r="I221" s="84" t="b">
        <v>0</v>
      </c>
      <c r="J221" s="84" t="b">
        <v>0</v>
      </c>
      <c r="K221" s="84" t="b">
        <v>0</v>
      </c>
      <c r="L221" s="84" t="b">
        <v>0</v>
      </c>
    </row>
    <row r="222" spans="1:12" ht="15">
      <c r="A222" s="84" t="s">
        <v>349</v>
      </c>
      <c r="B222" s="84" t="s">
        <v>4060</v>
      </c>
      <c r="C222" s="84">
        <v>2</v>
      </c>
      <c r="D222" s="118">
        <v>0.0011350510798614772</v>
      </c>
      <c r="E222" s="118">
        <v>1.567345006479517</v>
      </c>
      <c r="F222" s="84" t="s">
        <v>4267</v>
      </c>
      <c r="G222" s="84" t="b">
        <v>0</v>
      </c>
      <c r="H222" s="84" t="b">
        <v>0</v>
      </c>
      <c r="I222" s="84" t="b">
        <v>0</v>
      </c>
      <c r="J222" s="84" t="b">
        <v>0</v>
      </c>
      <c r="K222" s="84" t="b">
        <v>0</v>
      </c>
      <c r="L222" s="84" t="b">
        <v>0</v>
      </c>
    </row>
    <row r="223" spans="1:12" ht="15">
      <c r="A223" s="84" t="s">
        <v>3594</v>
      </c>
      <c r="B223" s="84" t="s">
        <v>4191</v>
      </c>
      <c r="C223" s="84">
        <v>2</v>
      </c>
      <c r="D223" s="118">
        <v>0.0011350510798614772</v>
      </c>
      <c r="E223" s="118">
        <v>2.435672887212249</v>
      </c>
      <c r="F223" s="84" t="s">
        <v>4267</v>
      </c>
      <c r="G223" s="84" t="b">
        <v>0</v>
      </c>
      <c r="H223" s="84" t="b">
        <v>0</v>
      </c>
      <c r="I223" s="84" t="b">
        <v>0</v>
      </c>
      <c r="J223" s="84" t="b">
        <v>0</v>
      </c>
      <c r="K223" s="84" t="b">
        <v>0</v>
      </c>
      <c r="L223" s="84" t="b">
        <v>0</v>
      </c>
    </row>
    <row r="224" spans="1:12" ht="15">
      <c r="A224" s="84" t="s">
        <v>340</v>
      </c>
      <c r="B224" s="84" t="s">
        <v>4054</v>
      </c>
      <c r="C224" s="84">
        <v>2</v>
      </c>
      <c r="D224" s="118">
        <v>0.0011350510798614772</v>
      </c>
      <c r="E224" s="118">
        <v>1.4527062265110289</v>
      </c>
      <c r="F224" s="84" t="s">
        <v>4267</v>
      </c>
      <c r="G224" s="84" t="b">
        <v>0</v>
      </c>
      <c r="H224" s="84" t="b">
        <v>0</v>
      </c>
      <c r="I224" s="84" t="b">
        <v>0</v>
      </c>
      <c r="J224" s="84" t="b">
        <v>0</v>
      </c>
      <c r="K224" s="84" t="b">
        <v>0</v>
      </c>
      <c r="L224" s="84" t="b">
        <v>0</v>
      </c>
    </row>
    <row r="225" spans="1:12" ht="15">
      <c r="A225" s="84" t="s">
        <v>349</v>
      </c>
      <c r="B225" s="84" t="s">
        <v>4135</v>
      </c>
      <c r="C225" s="84">
        <v>2</v>
      </c>
      <c r="D225" s="118">
        <v>0.0011350510798614772</v>
      </c>
      <c r="E225" s="118">
        <v>1.7434362655351983</v>
      </c>
      <c r="F225" s="84" t="s">
        <v>4267</v>
      </c>
      <c r="G225" s="84" t="b">
        <v>0</v>
      </c>
      <c r="H225" s="84" t="b">
        <v>0</v>
      </c>
      <c r="I225" s="84" t="b">
        <v>0</v>
      </c>
      <c r="J225" s="84" t="b">
        <v>0</v>
      </c>
      <c r="K225" s="84" t="b">
        <v>0</v>
      </c>
      <c r="L225" s="84" t="b">
        <v>0</v>
      </c>
    </row>
    <row r="226" spans="1:12" ht="15">
      <c r="A226" s="84" t="s">
        <v>392</v>
      </c>
      <c r="B226" s="84" t="s">
        <v>4038</v>
      </c>
      <c r="C226" s="84">
        <v>2</v>
      </c>
      <c r="D226" s="118">
        <v>0.0011350510798614772</v>
      </c>
      <c r="E226" s="118">
        <v>1.891604842861973</v>
      </c>
      <c r="F226" s="84" t="s">
        <v>4267</v>
      </c>
      <c r="G226" s="84" t="b">
        <v>0</v>
      </c>
      <c r="H226" s="84" t="b">
        <v>0</v>
      </c>
      <c r="I226" s="84" t="b">
        <v>0</v>
      </c>
      <c r="J226" s="84" t="b">
        <v>0</v>
      </c>
      <c r="K226" s="84" t="b">
        <v>0</v>
      </c>
      <c r="L226" s="84" t="b">
        <v>0</v>
      </c>
    </row>
    <row r="227" spans="1:12" ht="15">
      <c r="A227" s="84" t="s">
        <v>3614</v>
      </c>
      <c r="B227" s="84" t="s">
        <v>340</v>
      </c>
      <c r="C227" s="84">
        <v>2</v>
      </c>
      <c r="D227" s="118">
        <v>0.0011350510798614772</v>
      </c>
      <c r="E227" s="118">
        <v>1.0554616455006425</v>
      </c>
      <c r="F227" s="84" t="s">
        <v>4267</v>
      </c>
      <c r="G227" s="84" t="b">
        <v>0</v>
      </c>
      <c r="H227" s="84" t="b">
        <v>0</v>
      </c>
      <c r="I227" s="84" t="b">
        <v>0</v>
      </c>
      <c r="J227" s="84" t="b">
        <v>0</v>
      </c>
      <c r="K227" s="84" t="b">
        <v>0</v>
      </c>
      <c r="L227" s="84" t="b">
        <v>0</v>
      </c>
    </row>
    <row r="228" spans="1:12" ht="15">
      <c r="A228" s="84" t="s">
        <v>3594</v>
      </c>
      <c r="B228" s="84" t="s">
        <v>3614</v>
      </c>
      <c r="C228" s="84">
        <v>2</v>
      </c>
      <c r="D228" s="118">
        <v>0.0011350510798614772</v>
      </c>
      <c r="E228" s="118">
        <v>1.5062539614979558</v>
      </c>
      <c r="F228" s="84" t="s">
        <v>4267</v>
      </c>
      <c r="G228" s="84" t="b">
        <v>0</v>
      </c>
      <c r="H228" s="84" t="b">
        <v>0</v>
      </c>
      <c r="I228" s="84" t="b">
        <v>0</v>
      </c>
      <c r="J228" s="84" t="b">
        <v>0</v>
      </c>
      <c r="K228" s="84" t="b">
        <v>0</v>
      </c>
      <c r="L228" s="84" t="b">
        <v>0</v>
      </c>
    </row>
    <row r="229" spans="1:12" ht="15">
      <c r="A229" s="84" t="s">
        <v>340</v>
      </c>
      <c r="B229" s="84" t="s">
        <v>4039</v>
      </c>
      <c r="C229" s="84">
        <v>2</v>
      </c>
      <c r="D229" s="118">
        <v>0.0011350510798614772</v>
      </c>
      <c r="E229" s="118">
        <v>1.037732878540211</v>
      </c>
      <c r="F229" s="84" t="s">
        <v>4267</v>
      </c>
      <c r="G229" s="84" t="b">
        <v>0</v>
      </c>
      <c r="H229" s="84" t="b">
        <v>0</v>
      </c>
      <c r="I229" s="84" t="b">
        <v>0</v>
      </c>
      <c r="J229" s="84" t="b">
        <v>0</v>
      </c>
      <c r="K229" s="84" t="b">
        <v>0</v>
      </c>
      <c r="L229" s="84" t="b">
        <v>0</v>
      </c>
    </row>
    <row r="230" spans="1:12" ht="15">
      <c r="A230" s="84" t="s">
        <v>349</v>
      </c>
      <c r="B230" s="84" t="s">
        <v>4044</v>
      </c>
      <c r="C230" s="84">
        <v>2</v>
      </c>
      <c r="D230" s="118">
        <v>0.0011350510798614772</v>
      </c>
      <c r="E230" s="118">
        <v>1.1413762742072358</v>
      </c>
      <c r="F230" s="84" t="s">
        <v>4267</v>
      </c>
      <c r="G230" s="84" t="b">
        <v>0</v>
      </c>
      <c r="H230" s="84" t="b">
        <v>0</v>
      </c>
      <c r="I230" s="84" t="b">
        <v>0</v>
      </c>
      <c r="J230" s="84" t="b">
        <v>0</v>
      </c>
      <c r="K230" s="84" t="b">
        <v>0</v>
      </c>
      <c r="L230" s="84" t="b">
        <v>0</v>
      </c>
    </row>
    <row r="231" spans="1:12" ht="15">
      <c r="A231" s="84" t="s">
        <v>4085</v>
      </c>
      <c r="B231" s="84" t="s">
        <v>470</v>
      </c>
      <c r="C231" s="84">
        <v>2</v>
      </c>
      <c r="D231" s="118">
        <v>0.0011350510798614772</v>
      </c>
      <c r="E231" s="118">
        <v>2.8506462351830666</v>
      </c>
      <c r="F231" s="84" t="s">
        <v>4267</v>
      </c>
      <c r="G231" s="84" t="b">
        <v>0</v>
      </c>
      <c r="H231" s="84" t="b">
        <v>0</v>
      </c>
      <c r="I231" s="84" t="b">
        <v>0</v>
      </c>
      <c r="J231" s="84" t="b">
        <v>0</v>
      </c>
      <c r="K231" s="84" t="b">
        <v>0</v>
      </c>
      <c r="L231" s="84" t="b">
        <v>0</v>
      </c>
    </row>
    <row r="232" spans="1:12" ht="15">
      <c r="A232" s="84" t="s">
        <v>470</v>
      </c>
      <c r="B232" s="84" t="s">
        <v>4087</v>
      </c>
      <c r="C232" s="84">
        <v>2</v>
      </c>
      <c r="D232" s="118">
        <v>0.0011350510798614772</v>
      </c>
      <c r="E232" s="118">
        <v>2.8506462351830666</v>
      </c>
      <c r="F232" s="84" t="s">
        <v>4267</v>
      </c>
      <c r="G232" s="84" t="b">
        <v>0</v>
      </c>
      <c r="H232" s="84" t="b">
        <v>0</v>
      </c>
      <c r="I232" s="84" t="b">
        <v>0</v>
      </c>
      <c r="J232" s="84" t="b">
        <v>0</v>
      </c>
      <c r="K232" s="84" t="b">
        <v>0</v>
      </c>
      <c r="L232" s="84" t="b">
        <v>0</v>
      </c>
    </row>
    <row r="233" spans="1:12" ht="15">
      <c r="A233" s="84" t="s">
        <v>4087</v>
      </c>
      <c r="B233" s="84" t="s">
        <v>3596</v>
      </c>
      <c r="C233" s="84">
        <v>2</v>
      </c>
      <c r="D233" s="118">
        <v>0.0011350510798614772</v>
      </c>
      <c r="E233" s="118">
        <v>1.9755849717913665</v>
      </c>
      <c r="F233" s="84" t="s">
        <v>4267</v>
      </c>
      <c r="G233" s="84" t="b">
        <v>0</v>
      </c>
      <c r="H233" s="84" t="b">
        <v>0</v>
      </c>
      <c r="I233" s="84" t="b">
        <v>0</v>
      </c>
      <c r="J233" s="84" t="b">
        <v>0</v>
      </c>
      <c r="K233" s="84" t="b">
        <v>0</v>
      </c>
      <c r="L233" s="84" t="b">
        <v>0</v>
      </c>
    </row>
    <row r="234" spans="1:12" ht="15">
      <c r="A234" s="84" t="s">
        <v>3596</v>
      </c>
      <c r="B234" s="84" t="s">
        <v>3552</v>
      </c>
      <c r="C234" s="84">
        <v>2</v>
      </c>
      <c r="D234" s="118">
        <v>0.0011350510798614772</v>
      </c>
      <c r="E234" s="118">
        <v>1.2731544353458413</v>
      </c>
      <c r="F234" s="84" t="s">
        <v>4267</v>
      </c>
      <c r="G234" s="84" t="b">
        <v>0</v>
      </c>
      <c r="H234" s="84" t="b">
        <v>0</v>
      </c>
      <c r="I234" s="84" t="b">
        <v>0</v>
      </c>
      <c r="J234" s="84" t="b">
        <v>0</v>
      </c>
      <c r="K234" s="84" t="b">
        <v>1</v>
      </c>
      <c r="L234" s="84" t="b">
        <v>0</v>
      </c>
    </row>
    <row r="235" spans="1:12" ht="15">
      <c r="A235" s="84" t="s">
        <v>453</v>
      </c>
      <c r="B235" s="84" t="s">
        <v>340</v>
      </c>
      <c r="C235" s="84">
        <v>2</v>
      </c>
      <c r="D235" s="118">
        <v>0.0011350510798614772</v>
      </c>
      <c r="E235" s="118">
        <v>1.1456382758497305</v>
      </c>
      <c r="F235" s="84" t="s">
        <v>4267</v>
      </c>
      <c r="G235" s="84" t="b">
        <v>0</v>
      </c>
      <c r="H235" s="84" t="b">
        <v>0</v>
      </c>
      <c r="I235" s="84" t="b">
        <v>0</v>
      </c>
      <c r="J235" s="84" t="b">
        <v>0</v>
      </c>
      <c r="K235" s="84" t="b">
        <v>0</v>
      </c>
      <c r="L235" s="84" t="b">
        <v>0</v>
      </c>
    </row>
    <row r="236" spans="1:12" ht="15">
      <c r="A236" s="84" t="s">
        <v>340</v>
      </c>
      <c r="B236" s="84" t="s">
        <v>455</v>
      </c>
      <c r="C236" s="84">
        <v>2</v>
      </c>
      <c r="D236" s="118">
        <v>0.0011350510798614772</v>
      </c>
      <c r="E236" s="118">
        <v>1.4527062265110289</v>
      </c>
      <c r="F236" s="84" t="s">
        <v>4267</v>
      </c>
      <c r="G236" s="84" t="b">
        <v>0</v>
      </c>
      <c r="H236" s="84" t="b">
        <v>0</v>
      </c>
      <c r="I236" s="84" t="b">
        <v>0</v>
      </c>
      <c r="J236" s="84" t="b">
        <v>0</v>
      </c>
      <c r="K236" s="84" t="b">
        <v>0</v>
      </c>
      <c r="L236" s="84" t="b">
        <v>0</v>
      </c>
    </row>
    <row r="237" spans="1:12" ht="15">
      <c r="A237" s="84" t="s">
        <v>348</v>
      </c>
      <c r="B237" s="84" t="s">
        <v>340</v>
      </c>
      <c r="C237" s="84">
        <v>2</v>
      </c>
      <c r="D237" s="118">
        <v>0.0011350510798614772</v>
      </c>
      <c r="E237" s="118">
        <v>1.9585516324925862</v>
      </c>
      <c r="F237" s="84" t="s">
        <v>4267</v>
      </c>
      <c r="G237" s="84" t="b">
        <v>0</v>
      </c>
      <c r="H237" s="84" t="b">
        <v>0</v>
      </c>
      <c r="I237" s="84" t="b">
        <v>0</v>
      </c>
      <c r="J237" s="84" t="b">
        <v>0</v>
      </c>
      <c r="K237" s="84" t="b">
        <v>0</v>
      </c>
      <c r="L237" s="84" t="b">
        <v>0</v>
      </c>
    </row>
    <row r="238" spans="1:12" ht="15">
      <c r="A238" s="84" t="s">
        <v>453</v>
      </c>
      <c r="B238" s="84" t="s">
        <v>4150</v>
      </c>
      <c r="C238" s="84">
        <v>2</v>
      </c>
      <c r="D238" s="118">
        <v>0.0011350510798614772</v>
      </c>
      <c r="E238" s="118">
        <v>2.2595816281565675</v>
      </c>
      <c r="F238" s="84" t="s">
        <v>4267</v>
      </c>
      <c r="G238" s="84" t="b">
        <v>0</v>
      </c>
      <c r="H238" s="84" t="b">
        <v>0</v>
      </c>
      <c r="I238" s="84" t="b">
        <v>0</v>
      </c>
      <c r="J238" s="84" t="b">
        <v>0</v>
      </c>
      <c r="K238" s="84" t="b">
        <v>0</v>
      </c>
      <c r="L238" s="84" t="b">
        <v>0</v>
      </c>
    </row>
    <row r="239" spans="1:12" ht="15">
      <c r="A239" s="84" t="s">
        <v>349</v>
      </c>
      <c r="B239" s="84" t="s">
        <v>453</v>
      </c>
      <c r="C239" s="84">
        <v>2</v>
      </c>
      <c r="D239" s="118">
        <v>0.0011350510798614772</v>
      </c>
      <c r="E239" s="118">
        <v>0.9305229088923427</v>
      </c>
      <c r="F239" s="84" t="s">
        <v>4267</v>
      </c>
      <c r="G239" s="84" t="b">
        <v>0</v>
      </c>
      <c r="H239" s="84" t="b">
        <v>0</v>
      </c>
      <c r="I239" s="84" t="b">
        <v>0</v>
      </c>
      <c r="J239" s="84" t="b">
        <v>0</v>
      </c>
      <c r="K239" s="84" t="b">
        <v>0</v>
      </c>
      <c r="L239" s="84" t="b">
        <v>0</v>
      </c>
    </row>
    <row r="240" spans="1:12" ht="15">
      <c r="A240" s="84" t="s">
        <v>4077</v>
      </c>
      <c r="B240" s="84" t="s">
        <v>4209</v>
      </c>
      <c r="C240" s="84">
        <v>2</v>
      </c>
      <c r="D240" s="118">
        <v>0.0011350510798614772</v>
      </c>
      <c r="E240" s="118">
        <v>2.771464989135442</v>
      </c>
      <c r="F240" s="84" t="s">
        <v>4267</v>
      </c>
      <c r="G240" s="84" t="b">
        <v>0</v>
      </c>
      <c r="H240" s="84" t="b">
        <v>0</v>
      </c>
      <c r="I240" s="84" t="b">
        <v>0</v>
      </c>
      <c r="J240" s="84" t="b">
        <v>0</v>
      </c>
      <c r="K240" s="84" t="b">
        <v>0</v>
      </c>
      <c r="L240" s="84" t="b">
        <v>0</v>
      </c>
    </row>
    <row r="241" spans="1:12" ht="15">
      <c r="A241" s="84" t="s">
        <v>389</v>
      </c>
      <c r="B241" s="84" t="s">
        <v>3592</v>
      </c>
      <c r="C241" s="84">
        <v>2</v>
      </c>
      <c r="D241" s="118">
        <v>0.0011350510798614772</v>
      </c>
      <c r="E241" s="118">
        <v>1.4814303777729236</v>
      </c>
      <c r="F241" s="84" t="s">
        <v>4267</v>
      </c>
      <c r="G241" s="84" t="b">
        <v>0</v>
      </c>
      <c r="H241" s="84" t="b">
        <v>0</v>
      </c>
      <c r="I241" s="84" t="b">
        <v>0</v>
      </c>
      <c r="J241" s="84" t="b">
        <v>0</v>
      </c>
      <c r="K241" s="84" t="b">
        <v>0</v>
      </c>
      <c r="L241" s="84" t="b">
        <v>0</v>
      </c>
    </row>
    <row r="242" spans="1:12" ht="15">
      <c r="A242" s="84" t="s">
        <v>347</v>
      </c>
      <c r="B242" s="84" t="s">
        <v>4152</v>
      </c>
      <c r="C242" s="84">
        <v>2</v>
      </c>
      <c r="D242" s="118">
        <v>0.0011350510798614772</v>
      </c>
      <c r="E242" s="118">
        <v>2.947556248191123</v>
      </c>
      <c r="F242" s="84" t="s">
        <v>4267</v>
      </c>
      <c r="G242" s="84" t="b">
        <v>0</v>
      </c>
      <c r="H242" s="84" t="b">
        <v>0</v>
      </c>
      <c r="I242" s="84" t="b">
        <v>0</v>
      </c>
      <c r="J242" s="84" t="b">
        <v>0</v>
      </c>
      <c r="K242" s="84" t="b">
        <v>0</v>
      </c>
      <c r="L242" s="84" t="b">
        <v>0</v>
      </c>
    </row>
    <row r="243" spans="1:12" ht="15">
      <c r="A243" s="84" t="s">
        <v>4090</v>
      </c>
      <c r="B243" s="84" t="s">
        <v>4215</v>
      </c>
      <c r="C243" s="84">
        <v>2</v>
      </c>
      <c r="D243" s="118">
        <v>0.0011350510798614772</v>
      </c>
      <c r="E243" s="118">
        <v>2.8506462351830666</v>
      </c>
      <c r="F243" s="84" t="s">
        <v>4267</v>
      </c>
      <c r="G243" s="84" t="b">
        <v>1</v>
      </c>
      <c r="H243" s="84" t="b">
        <v>0</v>
      </c>
      <c r="I243" s="84" t="b">
        <v>0</v>
      </c>
      <c r="J243" s="84" t="b">
        <v>0</v>
      </c>
      <c r="K243" s="84" t="b">
        <v>0</v>
      </c>
      <c r="L243" s="84" t="b">
        <v>0</v>
      </c>
    </row>
    <row r="244" spans="1:12" ht="15">
      <c r="A244" s="84" t="s">
        <v>4095</v>
      </c>
      <c r="B244" s="84" t="s">
        <v>4042</v>
      </c>
      <c r="C244" s="84">
        <v>2</v>
      </c>
      <c r="D244" s="118">
        <v>0.0011350510798614772</v>
      </c>
      <c r="E244" s="118">
        <v>2.207193558696879</v>
      </c>
      <c r="F244" s="84" t="s">
        <v>4267</v>
      </c>
      <c r="G244" s="84" t="b">
        <v>0</v>
      </c>
      <c r="H244" s="84" t="b">
        <v>0</v>
      </c>
      <c r="I244" s="84" t="b">
        <v>0</v>
      </c>
      <c r="J244" s="84" t="b">
        <v>0</v>
      </c>
      <c r="K244" s="84" t="b">
        <v>0</v>
      </c>
      <c r="L244" s="84" t="b">
        <v>0</v>
      </c>
    </row>
    <row r="245" spans="1:12" ht="15">
      <c r="A245" s="84" t="s">
        <v>445</v>
      </c>
      <c r="B245" s="84" t="s">
        <v>4087</v>
      </c>
      <c r="C245" s="84">
        <v>2</v>
      </c>
      <c r="D245" s="118">
        <v>0.0011350510798614772</v>
      </c>
      <c r="E245" s="118">
        <v>1.3191673181408115</v>
      </c>
      <c r="F245" s="84" t="s">
        <v>4267</v>
      </c>
      <c r="G245" s="84" t="b">
        <v>0</v>
      </c>
      <c r="H245" s="84" t="b">
        <v>0</v>
      </c>
      <c r="I245" s="84" t="b">
        <v>0</v>
      </c>
      <c r="J245" s="84" t="b">
        <v>0</v>
      </c>
      <c r="K245" s="84" t="b">
        <v>0</v>
      </c>
      <c r="L245" s="84" t="b">
        <v>0</v>
      </c>
    </row>
    <row r="246" spans="1:12" ht="15">
      <c r="A246" s="84" t="s">
        <v>4055</v>
      </c>
      <c r="B246" s="84" t="s">
        <v>4058</v>
      </c>
      <c r="C246" s="84">
        <v>2</v>
      </c>
      <c r="D246" s="118">
        <v>0.001291349104609131</v>
      </c>
      <c r="E246" s="118">
        <v>2.2273969447851663</v>
      </c>
      <c r="F246" s="84" t="s">
        <v>4267</v>
      </c>
      <c r="G246" s="84" t="b">
        <v>0</v>
      </c>
      <c r="H246" s="84" t="b">
        <v>0</v>
      </c>
      <c r="I246" s="84" t="b">
        <v>0</v>
      </c>
      <c r="J246" s="84" t="b">
        <v>0</v>
      </c>
      <c r="K246" s="84" t="b">
        <v>0</v>
      </c>
      <c r="L246" s="84" t="b">
        <v>0</v>
      </c>
    </row>
    <row r="247" spans="1:12" ht="15">
      <c r="A247" s="84" t="s">
        <v>4038</v>
      </c>
      <c r="B247" s="84" t="s">
        <v>4161</v>
      </c>
      <c r="C247" s="84">
        <v>2</v>
      </c>
      <c r="D247" s="118">
        <v>0.0011350510798614772</v>
      </c>
      <c r="E247" s="118">
        <v>2.2273969447851663</v>
      </c>
      <c r="F247" s="84" t="s">
        <v>4267</v>
      </c>
      <c r="G247" s="84" t="b">
        <v>0</v>
      </c>
      <c r="H247" s="84" t="b">
        <v>0</v>
      </c>
      <c r="I247" s="84" t="b">
        <v>0</v>
      </c>
      <c r="J247" s="84" t="b">
        <v>0</v>
      </c>
      <c r="K247" s="84" t="b">
        <v>0</v>
      </c>
      <c r="L247" s="84" t="b">
        <v>0</v>
      </c>
    </row>
    <row r="248" spans="1:12" ht="15">
      <c r="A248" s="84" t="s">
        <v>449</v>
      </c>
      <c r="B248" s="84" t="s">
        <v>4224</v>
      </c>
      <c r="C248" s="84">
        <v>2</v>
      </c>
      <c r="D248" s="118">
        <v>0.0011350510798614772</v>
      </c>
      <c r="E248" s="118">
        <v>1.3942802020540237</v>
      </c>
      <c r="F248" s="84" t="s">
        <v>4267</v>
      </c>
      <c r="G248" s="84" t="b">
        <v>0</v>
      </c>
      <c r="H248" s="84" t="b">
        <v>0</v>
      </c>
      <c r="I248" s="84" t="b">
        <v>0</v>
      </c>
      <c r="J248" s="84" t="b">
        <v>0</v>
      </c>
      <c r="K248" s="84" t="b">
        <v>1</v>
      </c>
      <c r="L248" s="84" t="b">
        <v>0</v>
      </c>
    </row>
    <row r="249" spans="1:12" ht="15">
      <c r="A249" s="84" t="s">
        <v>4224</v>
      </c>
      <c r="B249" s="84" t="s">
        <v>4146</v>
      </c>
      <c r="C249" s="84">
        <v>2</v>
      </c>
      <c r="D249" s="118">
        <v>0.0011350510798614772</v>
      </c>
      <c r="E249" s="118">
        <v>3.0724949847994227</v>
      </c>
      <c r="F249" s="84" t="s">
        <v>4267</v>
      </c>
      <c r="G249" s="84" t="b">
        <v>0</v>
      </c>
      <c r="H249" s="84" t="b">
        <v>1</v>
      </c>
      <c r="I249" s="84" t="b">
        <v>0</v>
      </c>
      <c r="J249" s="84" t="b">
        <v>0</v>
      </c>
      <c r="K249" s="84" t="b">
        <v>0</v>
      </c>
      <c r="L249" s="84" t="b">
        <v>0</v>
      </c>
    </row>
    <row r="250" spans="1:12" ht="15">
      <c r="A250" s="84" t="s">
        <v>4225</v>
      </c>
      <c r="B250" s="84" t="s">
        <v>4226</v>
      </c>
      <c r="C250" s="84">
        <v>2</v>
      </c>
      <c r="D250" s="118">
        <v>0.0011350510798614772</v>
      </c>
      <c r="E250" s="118">
        <v>3.248586243855104</v>
      </c>
      <c r="F250" s="84" t="s">
        <v>4267</v>
      </c>
      <c r="G250" s="84" t="b">
        <v>0</v>
      </c>
      <c r="H250" s="84" t="b">
        <v>0</v>
      </c>
      <c r="I250" s="84" t="b">
        <v>0</v>
      </c>
      <c r="J250" s="84" t="b">
        <v>0</v>
      </c>
      <c r="K250" s="84" t="b">
        <v>0</v>
      </c>
      <c r="L250" s="84" t="b">
        <v>0</v>
      </c>
    </row>
    <row r="251" spans="1:12" ht="15">
      <c r="A251" s="84" t="s">
        <v>4226</v>
      </c>
      <c r="B251" s="84" t="s">
        <v>4036</v>
      </c>
      <c r="C251" s="84">
        <v>2</v>
      </c>
      <c r="D251" s="118">
        <v>0.0011350510798614772</v>
      </c>
      <c r="E251" s="118">
        <v>2.373524980463404</v>
      </c>
      <c r="F251" s="84" t="s">
        <v>4267</v>
      </c>
      <c r="G251" s="84" t="b">
        <v>0</v>
      </c>
      <c r="H251" s="84" t="b">
        <v>0</v>
      </c>
      <c r="I251" s="84" t="b">
        <v>0</v>
      </c>
      <c r="J251" s="84" t="b">
        <v>0</v>
      </c>
      <c r="K251" s="84" t="b">
        <v>0</v>
      </c>
      <c r="L251" s="84" t="b">
        <v>0</v>
      </c>
    </row>
    <row r="252" spans="1:12" ht="15">
      <c r="A252" s="84" t="s">
        <v>3614</v>
      </c>
      <c r="B252" s="84" t="s">
        <v>4148</v>
      </c>
      <c r="C252" s="84">
        <v>2</v>
      </c>
      <c r="D252" s="118">
        <v>0.0011350510798614772</v>
      </c>
      <c r="E252" s="118">
        <v>2.1694049978074794</v>
      </c>
      <c r="F252" s="84" t="s">
        <v>4267</v>
      </c>
      <c r="G252" s="84" t="b">
        <v>0</v>
      </c>
      <c r="H252" s="84" t="b">
        <v>0</v>
      </c>
      <c r="I252" s="84" t="b">
        <v>0</v>
      </c>
      <c r="J252" s="84" t="b">
        <v>1</v>
      </c>
      <c r="K252" s="84" t="b">
        <v>0</v>
      </c>
      <c r="L252" s="84" t="b">
        <v>0</v>
      </c>
    </row>
    <row r="253" spans="1:12" ht="15">
      <c r="A253" s="84" t="s">
        <v>3598</v>
      </c>
      <c r="B253" s="84" t="s">
        <v>4227</v>
      </c>
      <c r="C253" s="84">
        <v>2</v>
      </c>
      <c r="D253" s="118">
        <v>0.0011350510798614772</v>
      </c>
      <c r="E253" s="118">
        <v>2.5953737300797606</v>
      </c>
      <c r="F253" s="84" t="s">
        <v>4267</v>
      </c>
      <c r="G253" s="84" t="b">
        <v>0</v>
      </c>
      <c r="H253" s="84" t="b">
        <v>0</v>
      </c>
      <c r="I253" s="84" t="b">
        <v>0</v>
      </c>
      <c r="J253" s="84" t="b">
        <v>1</v>
      </c>
      <c r="K253" s="84" t="b">
        <v>0</v>
      </c>
      <c r="L253" s="84" t="b">
        <v>0</v>
      </c>
    </row>
    <row r="254" spans="1:12" ht="15">
      <c r="A254" s="84" t="s">
        <v>4227</v>
      </c>
      <c r="B254" s="84" t="s">
        <v>4047</v>
      </c>
      <c r="C254" s="84">
        <v>2</v>
      </c>
      <c r="D254" s="118">
        <v>0.0011350510798614772</v>
      </c>
      <c r="E254" s="118">
        <v>2.646526252527142</v>
      </c>
      <c r="F254" s="84" t="s">
        <v>4267</v>
      </c>
      <c r="G254" s="84" t="b">
        <v>1</v>
      </c>
      <c r="H254" s="84" t="b">
        <v>0</v>
      </c>
      <c r="I254" s="84" t="b">
        <v>0</v>
      </c>
      <c r="J254" s="84" t="b">
        <v>0</v>
      </c>
      <c r="K254" s="84" t="b">
        <v>0</v>
      </c>
      <c r="L254" s="84" t="b">
        <v>0</v>
      </c>
    </row>
    <row r="255" spans="1:12" ht="15">
      <c r="A255" s="84" t="s">
        <v>4047</v>
      </c>
      <c r="B255" s="84" t="s">
        <v>4044</v>
      </c>
      <c r="C255" s="84">
        <v>2</v>
      </c>
      <c r="D255" s="118">
        <v>0.0011350510798614772</v>
      </c>
      <c r="E255" s="118">
        <v>2.0444662611991795</v>
      </c>
      <c r="F255" s="84" t="s">
        <v>4267</v>
      </c>
      <c r="G255" s="84" t="b">
        <v>0</v>
      </c>
      <c r="H255" s="84" t="b">
        <v>0</v>
      </c>
      <c r="I255" s="84" t="b">
        <v>0</v>
      </c>
      <c r="J255" s="84" t="b">
        <v>0</v>
      </c>
      <c r="K255" s="84" t="b">
        <v>0</v>
      </c>
      <c r="L255" s="84" t="b">
        <v>0</v>
      </c>
    </row>
    <row r="256" spans="1:12" ht="15">
      <c r="A256" s="84" t="s">
        <v>4044</v>
      </c>
      <c r="B256" s="84" t="s">
        <v>449</v>
      </c>
      <c r="C256" s="84">
        <v>2</v>
      </c>
      <c r="D256" s="118">
        <v>0.0011350510798614772</v>
      </c>
      <c r="E256" s="118">
        <v>0.7891937560958733</v>
      </c>
      <c r="F256" s="84" t="s">
        <v>4267</v>
      </c>
      <c r="G256" s="84" t="b">
        <v>0</v>
      </c>
      <c r="H256" s="84" t="b">
        <v>0</v>
      </c>
      <c r="I256" s="84" t="b">
        <v>0</v>
      </c>
      <c r="J256" s="84" t="b">
        <v>0</v>
      </c>
      <c r="K256" s="84" t="b">
        <v>0</v>
      </c>
      <c r="L256" s="84" t="b">
        <v>0</v>
      </c>
    </row>
    <row r="257" spans="1:12" ht="15">
      <c r="A257" s="84" t="s">
        <v>449</v>
      </c>
      <c r="B257" s="84" t="s">
        <v>4228</v>
      </c>
      <c r="C257" s="84">
        <v>2</v>
      </c>
      <c r="D257" s="118">
        <v>0.0011350510798614772</v>
      </c>
      <c r="E257" s="118">
        <v>1.3942802020540237</v>
      </c>
      <c r="F257" s="84" t="s">
        <v>4267</v>
      </c>
      <c r="G257" s="84" t="b">
        <v>0</v>
      </c>
      <c r="H257" s="84" t="b">
        <v>0</v>
      </c>
      <c r="I257" s="84" t="b">
        <v>0</v>
      </c>
      <c r="J257" s="84" t="b">
        <v>0</v>
      </c>
      <c r="K257" s="84" t="b">
        <v>0</v>
      </c>
      <c r="L257" s="84" t="b">
        <v>0</v>
      </c>
    </row>
    <row r="258" spans="1:12" ht="15">
      <c r="A258" s="84" t="s">
        <v>4228</v>
      </c>
      <c r="B258" s="84" t="s">
        <v>4229</v>
      </c>
      <c r="C258" s="84">
        <v>2</v>
      </c>
      <c r="D258" s="118">
        <v>0.0011350510798614772</v>
      </c>
      <c r="E258" s="118">
        <v>3.248586243855104</v>
      </c>
      <c r="F258" s="84" t="s">
        <v>4267</v>
      </c>
      <c r="G258" s="84" t="b">
        <v>0</v>
      </c>
      <c r="H258" s="84" t="b">
        <v>0</v>
      </c>
      <c r="I258" s="84" t="b">
        <v>0</v>
      </c>
      <c r="J258" s="84" t="b">
        <v>0</v>
      </c>
      <c r="K258" s="84" t="b">
        <v>0</v>
      </c>
      <c r="L258" s="84" t="b">
        <v>0</v>
      </c>
    </row>
    <row r="259" spans="1:12" ht="15">
      <c r="A259" s="84" t="s">
        <v>4229</v>
      </c>
      <c r="B259" s="84" t="s">
        <v>4164</v>
      </c>
      <c r="C259" s="84">
        <v>2</v>
      </c>
      <c r="D259" s="118">
        <v>0.0011350510798614772</v>
      </c>
      <c r="E259" s="118">
        <v>3.0724949847994227</v>
      </c>
      <c r="F259" s="84" t="s">
        <v>4267</v>
      </c>
      <c r="G259" s="84" t="b">
        <v>0</v>
      </c>
      <c r="H259" s="84" t="b">
        <v>0</v>
      </c>
      <c r="I259" s="84" t="b">
        <v>0</v>
      </c>
      <c r="J259" s="84" t="b">
        <v>0</v>
      </c>
      <c r="K259" s="84" t="b">
        <v>0</v>
      </c>
      <c r="L259" s="84" t="b">
        <v>0</v>
      </c>
    </row>
    <row r="260" spans="1:12" ht="15">
      <c r="A260" s="84" t="s">
        <v>4164</v>
      </c>
      <c r="B260" s="84" t="s">
        <v>4230</v>
      </c>
      <c r="C260" s="84">
        <v>2</v>
      </c>
      <c r="D260" s="118">
        <v>0.0011350510798614772</v>
      </c>
      <c r="E260" s="118">
        <v>3.0724949847994227</v>
      </c>
      <c r="F260" s="84" t="s">
        <v>4267</v>
      </c>
      <c r="G260" s="84" t="b">
        <v>0</v>
      </c>
      <c r="H260" s="84" t="b">
        <v>0</v>
      </c>
      <c r="I260" s="84" t="b">
        <v>0</v>
      </c>
      <c r="J260" s="84" t="b">
        <v>0</v>
      </c>
      <c r="K260" s="84" t="b">
        <v>0</v>
      </c>
      <c r="L260" s="84" t="b">
        <v>0</v>
      </c>
    </row>
    <row r="261" spans="1:12" ht="15">
      <c r="A261" s="84" t="s">
        <v>4230</v>
      </c>
      <c r="B261" s="84" t="s">
        <v>4231</v>
      </c>
      <c r="C261" s="84">
        <v>2</v>
      </c>
      <c r="D261" s="118">
        <v>0.0011350510798614772</v>
      </c>
      <c r="E261" s="118">
        <v>3.248586243855104</v>
      </c>
      <c r="F261" s="84" t="s">
        <v>4267</v>
      </c>
      <c r="G261" s="84" t="b">
        <v>0</v>
      </c>
      <c r="H261" s="84" t="b">
        <v>0</v>
      </c>
      <c r="I261" s="84" t="b">
        <v>0</v>
      </c>
      <c r="J261" s="84" t="b">
        <v>0</v>
      </c>
      <c r="K261" s="84" t="b">
        <v>0</v>
      </c>
      <c r="L261" s="84" t="b">
        <v>0</v>
      </c>
    </row>
    <row r="262" spans="1:12" ht="15">
      <c r="A262" s="84" t="s">
        <v>4231</v>
      </c>
      <c r="B262" s="84" t="s">
        <v>4163</v>
      </c>
      <c r="C262" s="84">
        <v>2</v>
      </c>
      <c r="D262" s="118">
        <v>0.0011350510798614772</v>
      </c>
      <c r="E262" s="118">
        <v>3.248586243855104</v>
      </c>
      <c r="F262" s="84" t="s">
        <v>4267</v>
      </c>
      <c r="G262" s="84" t="b">
        <v>0</v>
      </c>
      <c r="H262" s="84" t="b">
        <v>0</v>
      </c>
      <c r="I262" s="84" t="b">
        <v>0</v>
      </c>
      <c r="J262" s="84" t="b">
        <v>0</v>
      </c>
      <c r="K262" s="84" t="b">
        <v>0</v>
      </c>
      <c r="L262" s="84" t="b">
        <v>0</v>
      </c>
    </row>
    <row r="263" spans="1:12" ht="15">
      <c r="A263" s="84" t="s">
        <v>4163</v>
      </c>
      <c r="B263" s="84" t="s">
        <v>4145</v>
      </c>
      <c r="C263" s="84">
        <v>2</v>
      </c>
      <c r="D263" s="118">
        <v>0.0011350510798614772</v>
      </c>
      <c r="E263" s="118">
        <v>2.896403725743742</v>
      </c>
      <c r="F263" s="84" t="s">
        <v>4267</v>
      </c>
      <c r="G263" s="84" t="b">
        <v>0</v>
      </c>
      <c r="H263" s="84" t="b">
        <v>0</v>
      </c>
      <c r="I263" s="84" t="b">
        <v>0</v>
      </c>
      <c r="J263" s="84" t="b">
        <v>0</v>
      </c>
      <c r="K263" s="84" t="b">
        <v>0</v>
      </c>
      <c r="L263" s="84" t="b">
        <v>0</v>
      </c>
    </row>
    <row r="264" spans="1:12" ht="15">
      <c r="A264" s="84" t="s">
        <v>4145</v>
      </c>
      <c r="B264" s="84" t="s">
        <v>4042</v>
      </c>
      <c r="C264" s="84">
        <v>2</v>
      </c>
      <c r="D264" s="118">
        <v>0.0011350510798614772</v>
      </c>
      <c r="E264" s="118">
        <v>2.332132295305179</v>
      </c>
      <c r="F264" s="84" t="s">
        <v>4267</v>
      </c>
      <c r="G264" s="84" t="b">
        <v>0</v>
      </c>
      <c r="H264" s="84" t="b">
        <v>0</v>
      </c>
      <c r="I264" s="84" t="b">
        <v>0</v>
      </c>
      <c r="J264" s="84" t="b">
        <v>0</v>
      </c>
      <c r="K264" s="84" t="b">
        <v>0</v>
      </c>
      <c r="L264" s="84" t="b">
        <v>0</v>
      </c>
    </row>
    <row r="265" spans="1:12" ht="15">
      <c r="A265" s="84" t="s">
        <v>4233</v>
      </c>
      <c r="B265" s="84" t="s">
        <v>4098</v>
      </c>
      <c r="C265" s="84">
        <v>2</v>
      </c>
      <c r="D265" s="118">
        <v>0.0011350510798614772</v>
      </c>
      <c r="E265" s="118">
        <v>2.947556248191123</v>
      </c>
      <c r="F265" s="84" t="s">
        <v>4267</v>
      </c>
      <c r="G265" s="84" t="b">
        <v>0</v>
      </c>
      <c r="H265" s="84" t="b">
        <v>0</v>
      </c>
      <c r="I265" s="84" t="b">
        <v>0</v>
      </c>
      <c r="J265" s="84" t="b">
        <v>0</v>
      </c>
      <c r="K265" s="84" t="b">
        <v>0</v>
      </c>
      <c r="L265" s="84" t="b">
        <v>0</v>
      </c>
    </row>
    <row r="266" spans="1:12" ht="15">
      <c r="A266" s="84" t="s">
        <v>4098</v>
      </c>
      <c r="B266" s="84" t="s">
        <v>4165</v>
      </c>
      <c r="C266" s="84">
        <v>2</v>
      </c>
      <c r="D266" s="118">
        <v>0.0011350510798614772</v>
      </c>
      <c r="E266" s="118">
        <v>2.896403725743742</v>
      </c>
      <c r="F266" s="84" t="s">
        <v>4267</v>
      </c>
      <c r="G266" s="84" t="b">
        <v>0</v>
      </c>
      <c r="H266" s="84" t="b">
        <v>0</v>
      </c>
      <c r="I266" s="84" t="b">
        <v>0</v>
      </c>
      <c r="J266" s="84" t="b">
        <v>0</v>
      </c>
      <c r="K266" s="84" t="b">
        <v>0</v>
      </c>
      <c r="L266" s="84" t="b">
        <v>0</v>
      </c>
    </row>
    <row r="267" spans="1:12" ht="15">
      <c r="A267" s="84" t="s">
        <v>4165</v>
      </c>
      <c r="B267" s="84" t="s">
        <v>3552</v>
      </c>
      <c r="C267" s="84">
        <v>2</v>
      </c>
      <c r="D267" s="118">
        <v>0.0011350510798614772</v>
      </c>
      <c r="E267" s="118">
        <v>1.9421612163044168</v>
      </c>
      <c r="F267" s="84" t="s">
        <v>4267</v>
      </c>
      <c r="G267" s="84" t="b">
        <v>0</v>
      </c>
      <c r="H267" s="84" t="b">
        <v>0</v>
      </c>
      <c r="I267" s="84" t="b">
        <v>0</v>
      </c>
      <c r="J267" s="84" t="b">
        <v>0</v>
      </c>
      <c r="K267" s="84" t="b">
        <v>1</v>
      </c>
      <c r="L267" s="84" t="b">
        <v>0</v>
      </c>
    </row>
    <row r="268" spans="1:12" ht="15">
      <c r="A268" s="84" t="s">
        <v>3552</v>
      </c>
      <c r="B268" s="84" t="s">
        <v>3574</v>
      </c>
      <c r="C268" s="84">
        <v>2</v>
      </c>
      <c r="D268" s="118">
        <v>0.0011350510798614772</v>
      </c>
      <c r="E268" s="118">
        <v>0.393976605759309</v>
      </c>
      <c r="F268" s="84" t="s">
        <v>4267</v>
      </c>
      <c r="G268" s="84" t="b">
        <v>0</v>
      </c>
      <c r="H268" s="84" t="b">
        <v>1</v>
      </c>
      <c r="I268" s="84" t="b">
        <v>0</v>
      </c>
      <c r="J268" s="84" t="b">
        <v>0</v>
      </c>
      <c r="K268" s="84" t="b">
        <v>0</v>
      </c>
      <c r="L268" s="84" t="b">
        <v>0</v>
      </c>
    </row>
    <row r="269" spans="1:12" ht="15">
      <c r="A269" s="84" t="s">
        <v>3574</v>
      </c>
      <c r="B269" s="84" t="s">
        <v>4107</v>
      </c>
      <c r="C269" s="84">
        <v>2</v>
      </c>
      <c r="D269" s="118">
        <v>0.0011350510798614772</v>
      </c>
      <c r="E269" s="118">
        <v>1.223280378590334</v>
      </c>
      <c r="F269" s="84" t="s">
        <v>4267</v>
      </c>
      <c r="G269" s="84" t="b">
        <v>0</v>
      </c>
      <c r="H269" s="84" t="b">
        <v>0</v>
      </c>
      <c r="I269" s="84" t="b">
        <v>0</v>
      </c>
      <c r="J269" s="84" t="b">
        <v>0</v>
      </c>
      <c r="K269" s="84" t="b">
        <v>0</v>
      </c>
      <c r="L269" s="84" t="b">
        <v>0</v>
      </c>
    </row>
    <row r="270" spans="1:12" ht="15">
      <c r="A270" s="84" t="s">
        <v>4107</v>
      </c>
      <c r="B270" s="84" t="s">
        <v>4160</v>
      </c>
      <c r="C270" s="84">
        <v>2</v>
      </c>
      <c r="D270" s="118">
        <v>0.0011350510798614772</v>
      </c>
      <c r="E270" s="118">
        <v>2.771464989135442</v>
      </c>
      <c r="F270" s="84" t="s">
        <v>4267</v>
      </c>
      <c r="G270" s="84" t="b">
        <v>0</v>
      </c>
      <c r="H270" s="84" t="b">
        <v>0</v>
      </c>
      <c r="I270" s="84" t="b">
        <v>0</v>
      </c>
      <c r="J270" s="84" t="b">
        <v>0</v>
      </c>
      <c r="K270" s="84" t="b">
        <v>0</v>
      </c>
      <c r="L270" s="84" t="b">
        <v>0</v>
      </c>
    </row>
    <row r="271" spans="1:12" ht="15">
      <c r="A271" s="84" t="s">
        <v>4160</v>
      </c>
      <c r="B271" s="84" t="s">
        <v>3608</v>
      </c>
      <c r="C271" s="84">
        <v>2</v>
      </c>
      <c r="D271" s="118">
        <v>0.0011350510798614772</v>
      </c>
      <c r="E271" s="118">
        <v>2.2595816281565675</v>
      </c>
      <c r="F271" s="84" t="s">
        <v>4267</v>
      </c>
      <c r="G271" s="84" t="b">
        <v>0</v>
      </c>
      <c r="H271" s="84" t="b">
        <v>0</v>
      </c>
      <c r="I271" s="84" t="b">
        <v>0</v>
      </c>
      <c r="J271" s="84" t="b">
        <v>0</v>
      </c>
      <c r="K271" s="84" t="b">
        <v>0</v>
      </c>
      <c r="L271" s="84" t="b">
        <v>0</v>
      </c>
    </row>
    <row r="272" spans="1:12" ht="15">
      <c r="A272" s="84" t="s">
        <v>4050</v>
      </c>
      <c r="B272" s="84" t="s">
        <v>3593</v>
      </c>
      <c r="C272" s="84">
        <v>2</v>
      </c>
      <c r="D272" s="118">
        <v>0.0011350510798614772</v>
      </c>
      <c r="E272" s="118">
        <v>1.7045181995048284</v>
      </c>
      <c r="F272" s="84" t="s">
        <v>4267</v>
      </c>
      <c r="G272" s="84" t="b">
        <v>0</v>
      </c>
      <c r="H272" s="84" t="b">
        <v>0</v>
      </c>
      <c r="I272" s="84" t="b">
        <v>0</v>
      </c>
      <c r="J272" s="84" t="b">
        <v>1</v>
      </c>
      <c r="K272" s="84" t="b">
        <v>0</v>
      </c>
      <c r="L272" s="84" t="b">
        <v>0</v>
      </c>
    </row>
    <row r="273" spans="1:12" ht="15">
      <c r="A273" s="84" t="s">
        <v>3594</v>
      </c>
      <c r="B273" s="84" t="s">
        <v>3595</v>
      </c>
      <c r="C273" s="84">
        <v>2</v>
      </c>
      <c r="D273" s="118">
        <v>0.0011350510798614772</v>
      </c>
      <c r="E273" s="118">
        <v>1.5606116238205485</v>
      </c>
      <c r="F273" s="84" t="s">
        <v>4267</v>
      </c>
      <c r="G273" s="84" t="b">
        <v>0</v>
      </c>
      <c r="H273" s="84" t="b">
        <v>0</v>
      </c>
      <c r="I273" s="84" t="b">
        <v>0</v>
      </c>
      <c r="J273" s="84" t="b">
        <v>0</v>
      </c>
      <c r="K273" s="84" t="b">
        <v>0</v>
      </c>
      <c r="L273" s="84" t="b">
        <v>0</v>
      </c>
    </row>
    <row r="274" spans="1:12" ht="15">
      <c r="A274" s="84" t="s">
        <v>3595</v>
      </c>
      <c r="B274" s="84" t="s">
        <v>4045</v>
      </c>
      <c r="C274" s="84">
        <v>2</v>
      </c>
      <c r="D274" s="118">
        <v>0.0011350510798614772</v>
      </c>
      <c r="E274" s="118">
        <v>1.7203124666880605</v>
      </c>
      <c r="F274" s="84" t="s">
        <v>4267</v>
      </c>
      <c r="G274" s="84" t="b">
        <v>0</v>
      </c>
      <c r="H274" s="84" t="b">
        <v>0</v>
      </c>
      <c r="I274" s="84" t="b">
        <v>0</v>
      </c>
      <c r="J274" s="84" t="b">
        <v>0</v>
      </c>
      <c r="K274" s="84" t="b">
        <v>0</v>
      </c>
      <c r="L274" s="84" t="b">
        <v>0</v>
      </c>
    </row>
    <row r="275" spans="1:12" ht="15">
      <c r="A275" s="84" t="s">
        <v>349</v>
      </c>
      <c r="B275" s="84" t="s">
        <v>4091</v>
      </c>
      <c r="C275" s="84">
        <v>2</v>
      </c>
      <c r="D275" s="118">
        <v>0.0011350510798614772</v>
      </c>
      <c r="E275" s="118">
        <v>1.3454962568631605</v>
      </c>
      <c r="F275" s="84" t="s">
        <v>4267</v>
      </c>
      <c r="G275" s="84" t="b">
        <v>0</v>
      </c>
      <c r="H275" s="84" t="b">
        <v>0</v>
      </c>
      <c r="I275" s="84" t="b">
        <v>0</v>
      </c>
      <c r="J275" s="84" t="b">
        <v>0</v>
      </c>
      <c r="K275" s="84" t="b">
        <v>0</v>
      </c>
      <c r="L275" s="84" t="b">
        <v>0</v>
      </c>
    </row>
    <row r="276" spans="1:12" ht="15">
      <c r="A276" s="84" t="s">
        <v>4091</v>
      </c>
      <c r="B276" s="84" t="s">
        <v>4234</v>
      </c>
      <c r="C276" s="84">
        <v>2</v>
      </c>
      <c r="D276" s="118">
        <v>0.0011350510798614772</v>
      </c>
      <c r="E276" s="118">
        <v>2.8506462351830666</v>
      </c>
      <c r="F276" s="84" t="s">
        <v>4267</v>
      </c>
      <c r="G276" s="84" t="b">
        <v>0</v>
      </c>
      <c r="H276" s="84" t="b">
        <v>0</v>
      </c>
      <c r="I276" s="84" t="b">
        <v>0</v>
      </c>
      <c r="J276" s="84" t="b">
        <v>0</v>
      </c>
      <c r="K276" s="84" t="b">
        <v>0</v>
      </c>
      <c r="L276" s="84" t="b">
        <v>0</v>
      </c>
    </row>
    <row r="277" spans="1:12" ht="15">
      <c r="A277" s="84" t="s">
        <v>4234</v>
      </c>
      <c r="B277" s="84" t="s">
        <v>4235</v>
      </c>
      <c r="C277" s="84">
        <v>2</v>
      </c>
      <c r="D277" s="118">
        <v>0.0011350510798614772</v>
      </c>
      <c r="E277" s="118">
        <v>3.248586243855104</v>
      </c>
      <c r="F277" s="84" t="s">
        <v>4267</v>
      </c>
      <c r="G277" s="84" t="b">
        <v>0</v>
      </c>
      <c r="H277" s="84" t="b">
        <v>0</v>
      </c>
      <c r="I277" s="84" t="b">
        <v>0</v>
      </c>
      <c r="J277" s="84" t="b">
        <v>0</v>
      </c>
      <c r="K277" s="84" t="b">
        <v>0</v>
      </c>
      <c r="L277" s="84" t="b">
        <v>0</v>
      </c>
    </row>
    <row r="278" spans="1:12" ht="15">
      <c r="A278" s="84" t="s">
        <v>4235</v>
      </c>
      <c r="B278" s="84" t="s">
        <v>3614</v>
      </c>
      <c r="C278" s="84">
        <v>2</v>
      </c>
      <c r="D278" s="118">
        <v>0.0011350510798614772</v>
      </c>
      <c r="E278" s="118">
        <v>2.3191673181408112</v>
      </c>
      <c r="F278" s="84" t="s">
        <v>4267</v>
      </c>
      <c r="G278" s="84" t="b">
        <v>0</v>
      </c>
      <c r="H278" s="84" t="b">
        <v>0</v>
      </c>
      <c r="I278" s="84" t="b">
        <v>0</v>
      </c>
      <c r="J278" s="84" t="b">
        <v>0</v>
      </c>
      <c r="K278" s="84" t="b">
        <v>0</v>
      </c>
      <c r="L278" s="84" t="b">
        <v>0</v>
      </c>
    </row>
    <row r="279" spans="1:12" ht="15">
      <c r="A279" s="84" t="s">
        <v>3614</v>
      </c>
      <c r="B279" s="84" t="s">
        <v>4236</v>
      </c>
      <c r="C279" s="84">
        <v>2</v>
      </c>
      <c r="D279" s="118">
        <v>0.0011350510798614772</v>
      </c>
      <c r="E279" s="118">
        <v>2.3454962568631608</v>
      </c>
      <c r="F279" s="84" t="s">
        <v>4267</v>
      </c>
      <c r="G279" s="84" t="b">
        <v>0</v>
      </c>
      <c r="H279" s="84" t="b">
        <v>0</v>
      </c>
      <c r="I279" s="84" t="b">
        <v>0</v>
      </c>
      <c r="J279" s="84" t="b">
        <v>0</v>
      </c>
      <c r="K279" s="84" t="b">
        <v>0</v>
      </c>
      <c r="L279" s="84" t="b">
        <v>0</v>
      </c>
    </row>
    <row r="280" spans="1:12" ht="15">
      <c r="A280" s="84" t="s">
        <v>4239</v>
      </c>
      <c r="B280" s="84" t="s">
        <v>4240</v>
      </c>
      <c r="C280" s="84">
        <v>2</v>
      </c>
      <c r="D280" s="118">
        <v>0.001291349104609131</v>
      </c>
      <c r="E280" s="118">
        <v>3.248586243855104</v>
      </c>
      <c r="F280" s="84" t="s">
        <v>4267</v>
      </c>
      <c r="G280" s="84" t="b">
        <v>0</v>
      </c>
      <c r="H280" s="84" t="b">
        <v>0</v>
      </c>
      <c r="I280" s="84" t="b">
        <v>0</v>
      </c>
      <c r="J280" s="84" t="b">
        <v>0</v>
      </c>
      <c r="K280" s="84" t="b">
        <v>0</v>
      </c>
      <c r="L280" s="84" t="b">
        <v>0</v>
      </c>
    </row>
    <row r="281" spans="1:12" ht="15">
      <c r="A281" s="84" t="s">
        <v>340</v>
      </c>
      <c r="B281" s="84" t="s">
        <v>4058</v>
      </c>
      <c r="C281" s="84">
        <v>2</v>
      </c>
      <c r="D281" s="118">
        <v>0.0011350510798614772</v>
      </c>
      <c r="E281" s="118">
        <v>1.373524980463404</v>
      </c>
      <c r="F281" s="84" t="s">
        <v>4267</v>
      </c>
      <c r="G281" s="84" t="b">
        <v>0</v>
      </c>
      <c r="H281" s="84" t="b">
        <v>0</v>
      </c>
      <c r="I281" s="84" t="b">
        <v>0</v>
      </c>
      <c r="J281" s="84" t="b">
        <v>0</v>
      </c>
      <c r="K281" s="84" t="b">
        <v>0</v>
      </c>
      <c r="L281" s="84" t="b">
        <v>0</v>
      </c>
    </row>
    <row r="282" spans="1:12" ht="15">
      <c r="A282" s="84" t="s">
        <v>4169</v>
      </c>
      <c r="B282" s="84" t="s">
        <v>4241</v>
      </c>
      <c r="C282" s="84">
        <v>2</v>
      </c>
      <c r="D282" s="118">
        <v>0.0011350510798614772</v>
      </c>
      <c r="E282" s="118">
        <v>3.0724949847994227</v>
      </c>
      <c r="F282" s="84" t="s">
        <v>4267</v>
      </c>
      <c r="G282" s="84" t="b">
        <v>1</v>
      </c>
      <c r="H282" s="84" t="b">
        <v>0</v>
      </c>
      <c r="I282" s="84" t="b">
        <v>0</v>
      </c>
      <c r="J282" s="84" t="b">
        <v>0</v>
      </c>
      <c r="K282" s="84" t="b">
        <v>0</v>
      </c>
      <c r="L282" s="84" t="b">
        <v>0</v>
      </c>
    </row>
    <row r="283" spans="1:12" ht="15">
      <c r="A283" s="84" t="s">
        <v>3609</v>
      </c>
      <c r="B283" s="84" t="s">
        <v>3610</v>
      </c>
      <c r="C283" s="84">
        <v>2</v>
      </c>
      <c r="D283" s="118">
        <v>0.0011350510798614772</v>
      </c>
      <c r="E283" s="118">
        <v>2.435672887212249</v>
      </c>
      <c r="F283" s="84" t="s">
        <v>4267</v>
      </c>
      <c r="G283" s="84" t="b">
        <v>0</v>
      </c>
      <c r="H283" s="84" t="b">
        <v>0</v>
      </c>
      <c r="I283" s="84" t="b">
        <v>0</v>
      </c>
      <c r="J283" s="84" t="b">
        <v>0</v>
      </c>
      <c r="K283" s="84" t="b">
        <v>0</v>
      </c>
      <c r="L283" s="84" t="b">
        <v>0</v>
      </c>
    </row>
    <row r="284" spans="1:12" ht="15">
      <c r="A284" s="84" t="s">
        <v>3610</v>
      </c>
      <c r="B284" s="84" t="s">
        <v>3611</v>
      </c>
      <c r="C284" s="84">
        <v>2</v>
      </c>
      <c r="D284" s="118">
        <v>0.0011350510798614772</v>
      </c>
      <c r="E284" s="118">
        <v>2.3454962568631608</v>
      </c>
      <c r="F284" s="84" t="s">
        <v>4267</v>
      </c>
      <c r="G284" s="84" t="b">
        <v>0</v>
      </c>
      <c r="H284" s="84" t="b">
        <v>0</v>
      </c>
      <c r="I284" s="84" t="b">
        <v>0</v>
      </c>
      <c r="J284" s="84" t="b">
        <v>0</v>
      </c>
      <c r="K284" s="84" t="b">
        <v>0</v>
      </c>
      <c r="L284" s="84" t="b">
        <v>0</v>
      </c>
    </row>
    <row r="285" spans="1:12" ht="15">
      <c r="A285" s="84" t="s">
        <v>3611</v>
      </c>
      <c r="B285" s="84" t="s">
        <v>3612</v>
      </c>
      <c r="C285" s="84">
        <v>2</v>
      </c>
      <c r="D285" s="118">
        <v>0.0011350510798614772</v>
      </c>
      <c r="E285" s="118">
        <v>2.373524980463404</v>
      </c>
      <c r="F285" s="84" t="s">
        <v>4267</v>
      </c>
      <c r="G285" s="84" t="b">
        <v>0</v>
      </c>
      <c r="H285" s="84" t="b">
        <v>0</v>
      </c>
      <c r="I285" s="84" t="b">
        <v>0</v>
      </c>
      <c r="J285" s="84" t="b">
        <v>0</v>
      </c>
      <c r="K285" s="84" t="b">
        <v>0</v>
      </c>
      <c r="L285" s="84" t="b">
        <v>0</v>
      </c>
    </row>
    <row r="286" spans="1:12" ht="15">
      <c r="A286" s="84" t="s">
        <v>3612</v>
      </c>
      <c r="B286" s="84" t="s">
        <v>3613</v>
      </c>
      <c r="C286" s="84">
        <v>2</v>
      </c>
      <c r="D286" s="118">
        <v>0.0011350510798614772</v>
      </c>
      <c r="E286" s="118">
        <v>3.248586243855104</v>
      </c>
      <c r="F286" s="84" t="s">
        <v>4267</v>
      </c>
      <c r="G286" s="84" t="b">
        <v>0</v>
      </c>
      <c r="H286" s="84" t="b">
        <v>0</v>
      </c>
      <c r="I286" s="84" t="b">
        <v>0</v>
      </c>
      <c r="J286" s="84" t="b">
        <v>0</v>
      </c>
      <c r="K286" s="84" t="b">
        <v>0</v>
      </c>
      <c r="L286" s="84" t="b">
        <v>0</v>
      </c>
    </row>
    <row r="287" spans="1:12" ht="15">
      <c r="A287" s="84" t="s">
        <v>3613</v>
      </c>
      <c r="B287" s="84" t="s">
        <v>3614</v>
      </c>
      <c r="C287" s="84">
        <v>2</v>
      </c>
      <c r="D287" s="118">
        <v>0.0011350510798614772</v>
      </c>
      <c r="E287" s="118">
        <v>2.3191673181408112</v>
      </c>
      <c r="F287" s="84" t="s">
        <v>4267</v>
      </c>
      <c r="G287" s="84" t="b">
        <v>0</v>
      </c>
      <c r="H287" s="84" t="b">
        <v>0</v>
      </c>
      <c r="I287" s="84" t="b">
        <v>0</v>
      </c>
      <c r="J287" s="84" t="b">
        <v>0</v>
      </c>
      <c r="K287" s="84" t="b">
        <v>0</v>
      </c>
      <c r="L287" s="84" t="b">
        <v>0</v>
      </c>
    </row>
    <row r="288" spans="1:12" ht="15">
      <c r="A288" s="84" t="s">
        <v>3614</v>
      </c>
      <c r="B288" s="84" t="s">
        <v>3615</v>
      </c>
      <c r="C288" s="84">
        <v>2</v>
      </c>
      <c r="D288" s="118">
        <v>0.0011350510798614772</v>
      </c>
      <c r="E288" s="118">
        <v>2.3454962568631608</v>
      </c>
      <c r="F288" s="84" t="s">
        <v>4267</v>
      </c>
      <c r="G288" s="84" t="b">
        <v>0</v>
      </c>
      <c r="H288" s="84" t="b">
        <v>0</v>
      </c>
      <c r="I288" s="84" t="b">
        <v>0</v>
      </c>
      <c r="J288" s="84" t="b">
        <v>0</v>
      </c>
      <c r="K288" s="84" t="b">
        <v>0</v>
      </c>
      <c r="L288" s="84" t="b">
        <v>0</v>
      </c>
    </row>
    <row r="289" spans="1:12" ht="15">
      <c r="A289" s="84" t="s">
        <v>3615</v>
      </c>
      <c r="B289" s="84" t="s">
        <v>3616</v>
      </c>
      <c r="C289" s="84">
        <v>2</v>
      </c>
      <c r="D289" s="118">
        <v>0.0011350510798614772</v>
      </c>
      <c r="E289" s="118">
        <v>3.248586243855104</v>
      </c>
      <c r="F289" s="84" t="s">
        <v>4267</v>
      </c>
      <c r="G289" s="84" t="b">
        <v>0</v>
      </c>
      <c r="H289" s="84" t="b">
        <v>0</v>
      </c>
      <c r="I289" s="84" t="b">
        <v>0</v>
      </c>
      <c r="J289" s="84" t="b">
        <v>0</v>
      </c>
      <c r="K289" s="84" t="b">
        <v>0</v>
      </c>
      <c r="L289" s="84" t="b">
        <v>0</v>
      </c>
    </row>
    <row r="290" spans="1:12" ht="15">
      <c r="A290" s="84" t="s">
        <v>3616</v>
      </c>
      <c r="B290" s="84" t="s">
        <v>3617</v>
      </c>
      <c r="C290" s="84">
        <v>2</v>
      </c>
      <c r="D290" s="118">
        <v>0.0011350510798614772</v>
      </c>
      <c r="E290" s="118">
        <v>3.0724949847994227</v>
      </c>
      <c r="F290" s="84" t="s">
        <v>4267</v>
      </c>
      <c r="G290" s="84" t="b">
        <v>0</v>
      </c>
      <c r="H290" s="84" t="b">
        <v>0</v>
      </c>
      <c r="I290" s="84" t="b">
        <v>0</v>
      </c>
      <c r="J290" s="84" t="b">
        <v>0</v>
      </c>
      <c r="K290" s="84" t="b">
        <v>0</v>
      </c>
      <c r="L290" s="84" t="b">
        <v>0</v>
      </c>
    </row>
    <row r="291" spans="1:12" ht="15">
      <c r="A291" s="84" t="s">
        <v>3617</v>
      </c>
      <c r="B291" s="84" t="s">
        <v>4048</v>
      </c>
      <c r="C291" s="84">
        <v>2</v>
      </c>
      <c r="D291" s="118">
        <v>0.0011350510798614772</v>
      </c>
      <c r="E291" s="118">
        <v>2.528426940449147</v>
      </c>
      <c r="F291" s="84" t="s">
        <v>4267</v>
      </c>
      <c r="G291" s="84" t="b">
        <v>0</v>
      </c>
      <c r="H291" s="84" t="b">
        <v>0</v>
      </c>
      <c r="I291" s="84" t="b">
        <v>0</v>
      </c>
      <c r="J291" s="84" t="b">
        <v>0</v>
      </c>
      <c r="K291" s="84" t="b">
        <v>0</v>
      </c>
      <c r="L291" s="84" t="b">
        <v>0</v>
      </c>
    </row>
    <row r="292" spans="1:12" ht="15">
      <c r="A292" s="84" t="s">
        <v>4048</v>
      </c>
      <c r="B292" s="84" t="s">
        <v>454</v>
      </c>
      <c r="C292" s="84">
        <v>2</v>
      </c>
      <c r="D292" s="118">
        <v>0.0011350510798614772</v>
      </c>
      <c r="E292" s="118">
        <v>2.7045181995048284</v>
      </c>
      <c r="F292" s="84" t="s">
        <v>4267</v>
      </c>
      <c r="G292" s="84" t="b">
        <v>0</v>
      </c>
      <c r="H292" s="84" t="b">
        <v>0</v>
      </c>
      <c r="I292" s="84" t="b">
        <v>0</v>
      </c>
      <c r="J292" s="84" t="b">
        <v>0</v>
      </c>
      <c r="K292" s="84" t="b">
        <v>0</v>
      </c>
      <c r="L292" s="84" t="b">
        <v>0</v>
      </c>
    </row>
    <row r="293" spans="1:12" ht="15">
      <c r="A293" s="84" t="s">
        <v>454</v>
      </c>
      <c r="B293" s="84" t="s">
        <v>4242</v>
      </c>
      <c r="C293" s="84">
        <v>2</v>
      </c>
      <c r="D293" s="118">
        <v>0.0011350510798614772</v>
      </c>
      <c r="E293" s="118">
        <v>3.248586243855104</v>
      </c>
      <c r="F293" s="84" t="s">
        <v>4267</v>
      </c>
      <c r="G293" s="84" t="b">
        <v>0</v>
      </c>
      <c r="H293" s="84" t="b">
        <v>0</v>
      </c>
      <c r="I293" s="84" t="b">
        <v>0</v>
      </c>
      <c r="J293" s="84" t="b">
        <v>0</v>
      </c>
      <c r="K293" s="84" t="b">
        <v>0</v>
      </c>
      <c r="L293" s="84" t="b">
        <v>0</v>
      </c>
    </row>
    <row r="294" spans="1:12" ht="15">
      <c r="A294" s="84" t="s">
        <v>4242</v>
      </c>
      <c r="B294" s="84" t="s">
        <v>4051</v>
      </c>
      <c r="C294" s="84">
        <v>2</v>
      </c>
      <c r="D294" s="118">
        <v>0.0011350510798614772</v>
      </c>
      <c r="E294" s="118">
        <v>2.7045181995048284</v>
      </c>
      <c r="F294" s="84" t="s">
        <v>4267</v>
      </c>
      <c r="G294" s="84" t="b">
        <v>0</v>
      </c>
      <c r="H294" s="84" t="b">
        <v>0</v>
      </c>
      <c r="I294" s="84" t="b">
        <v>0</v>
      </c>
      <c r="J294" s="84" t="b">
        <v>0</v>
      </c>
      <c r="K294" s="84" t="b">
        <v>0</v>
      </c>
      <c r="L294" s="84" t="b">
        <v>0</v>
      </c>
    </row>
    <row r="295" spans="1:12" ht="15">
      <c r="A295" s="84" t="s">
        <v>4089</v>
      </c>
      <c r="B295" s="84" t="s">
        <v>3592</v>
      </c>
      <c r="C295" s="84">
        <v>2</v>
      </c>
      <c r="D295" s="118">
        <v>0.0011350510798614772</v>
      </c>
      <c r="E295" s="118">
        <v>2.118252475360098</v>
      </c>
      <c r="F295" s="84" t="s">
        <v>4267</v>
      </c>
      <c r="G295" s="84" t="b">
        <v>0</v>
      </c>
      <c r="H295" s="84" t="b">
        <v>0</v>
      </c>
      <c r="I295" s="84" t="b">
        <v>0</v>
      </c>
      <c r="J295" s="84" t="b">
        <v>0</v>
      </c>
      <c r="K295" s="84" t="b">
        <v>0</v>
      </c>
      <c r="L295" s="84" t="b">
        <v>0</v>
      </c>
    </row>
    <row r="296" spans="1:12" ht="15">
      <c r="A296" s="84" t="s">
        <v>3592</v>
      </c>
      <c r="B296" s="84" t="s">
        <v>340</v>
      </c>
      <c r="C296" s="84">
        <v>2</v>
      </c>
      <c r="D296" s="118">
        <v>0.0011350510798614772</v>
      </c>
      <c r="E296" s="118">
        <v>0.9171589473343611</v>
      </c>
      <c r="F296" s="84" t="s">
        <v>4267</v>
      </c>
      <c r="G296" s="84" t="b">
        <v>0</v>
      </c>
      <c r="H296" s="84" t="b">
        <v>0</v>
      </c>
      <c r="I296" s="84" t="b">
        <v>0</v>
      </c>
      <c r="J296" s="84" t="b">
        <v>0</v>
      </c>
      <c r="K296" s="84" t="b">
        <v>0</v>
      </c>
      <c r="L296" s="84" t="b">
        <v>0</v>
      </c>
    </row>
    <row r="297" spans="1:12" ht="15">
      <c r="A297" s="84" t="s">
        <v>340</v>
      </c>
      <c r="B297" s="84" t="s">
        <v>4055</v>
      </c>
      <c r="C297" s="84">
        <v>2</v>
      </c>
      <c r="D297" s="118">
        <v>0.0011350510798614772</v>
      </c>
      <c r="E297" s="118">
        <v>1.306578190832791</v>
      </c>
      <c r="F297" s="84" t="s">
        <v>4267</v>
      </c>
      <c r="G297" s="84" t="b">
        <v>0</v>
      </c>
      <c r="H297" s="84" t="b">
        <v>0</v>
      </c>
      <c r="I297" s="84" t="b">
        <v>0</v>
      </c>
      <c r="J297" s="84" t="b">
        <v>0</v>
      </c>
      <c r="K297" s="84" t="b">
        <v>0</v>
      </c>
      <c r="L297" s="84" t="b">
        <v>0</v>
      </c>
    </row>
    <row r="298" spans="1:12" ht="15">
      <c r="A298" s="84" t="s">
        <v>4055</v>
      </c>
      <c r="B298" s="84" t="s">
        <v>4243</v>
      </c>
      <c r="C298" s="84">
        <v>2</v>
      </c>
      <c r="D298" s="118">
        <v>0.0011350510798614772</v>
      </c>
      <c r="E298" s="118">
        <v>2.7045181995048284</v>
      </c>
      <c r="F298" s="84" t="s">
        <v>4267</v>
      </c>
      <c r="G298" s="84" t="b">
        <v>0</v>
      </c>
      <c r="H298" s="84" t="b">
        <v>0</v>
      </c>
      <c r="I298" s="84" t="b">
        <v>0</v>
      </c>
      <c r="J298" s="84" t="b">
        <v>0</v>
      </c>
      <c r="K298" s="84" t="b">
        <v>0</v>
      </c>
      <c r="L298" s="84" t="b">
        <v>0</v>
      </c>
    </row>
    <row r="299" spans="1:12" ht="15">
      <c r="A299" s="84" t="s">
        <v>4243</v>
      </c>
      <c r="B299" s="84" t="s">
        <v>4047</v>
      </c>
      <c r="C299" s="84">
        <v>2</v>
      </c>
      <c r="D299" s="118">
        <v>0.0011350510798614772</v>
      </c>
      <c r="E299" s="118">
        <v>2.646526252527142</v>
      </c>
      <c r="F299" s="84" t="s">
        <v>4267</v>
      </c>
      <c r="G299" s="84" t="b">
        <v>0</v>
      </c>
      <c r="H299" s="84" t="b">
        <v>0</v>
      </c>
      <c r="I299" s="84" t="b">
        <v>0</v>
      </c>
      <c r="J299" s="84" t="b">
        <v>0</v>
      </c>
      <c r="K299" s="84" t="b">
        <v>0</v>
      </c>
      <c r="L299" s="84" t="b">
        <v>0</v>
      </c>
    </row>
    <row r="300" spans="1:12" ht="15">
      <c r="A300" s="84" t="s">
        <v>4047</v>
      </c>
      <c r="B300" s="84" t="s">
        <v>4244</v>
      </c>
      <c r="C300" s="84">
        <v>2</v>
      </c>
      <c r="D300" s="118">
        <v>0.0011350510798614772</v>
      </c>
      <c r="E300" s="118">
        <v>2.646526252527142</v>
      </c>
      <c r="F300" s="84" t="s">
        <v>4267</v>
      </c>
      <c r="G300" s="84" t="b">
        <v>0</v>
      </c>
      <c r="H300" s="84" t="b">
        <v>0</v>
      </c>
      <c r="I300" s="84" t="b">
        <v>0</v>
      </c>
      <c r="J300" s="84" t="b">
        <v>0</v>
      </c>
      <c r="K300" s="84" t="b">
        <v>0</v>
      </c>
      <c r="L300" s="84" t="b">
        <v>0</v>
      </c>
    </row>
    <row r="301" spans="1:12" ht="15">
      <c r="A301" s="84" t="s">
        <v>4244</v>
      </c>
      <c r="B301" s="84" t="s">
        <v>449</v>
      </c>
      <c r="C301" s="84">
        <v>2</v>
      </c>
      <c r="D301" s="118">
        <v>0.0011350510798614772</v>
      </c>
      <c r="E301" s="118">
        <v>1.442406269871217</v>
      </c>
      <c r="F301" s="84" t="s">
        <v>4267</v>
      </c>
      <c r="G301" s="84" t="b">
        <v>0</v>
      </c>
      <c r="H301" s="84" t="b">
        <v>0</v>
      </c>
      <c r="I301" s="84" t="b">
        <v>0</v>
      </c>
      <c r="J301" s="84" t="b">
        <v>0</v>
      </c>
      <c r="K301" s="84" t="b">
        <v>0</v>
      </c>
      <c r="L301" s="84" t="b">
        <v>0</v>
      </c>
    </row>
    <row r="302" spans="1:12" ht="15">
      <c r="A302" s="84" t="s">
        <v>349</v>
      </c>
      <c r="B302" s="84" t="s">
        <v>4245</v>
      </c>
      <c r="C302" s="84">
        <v>2</v>
      </c>
      <c r="D302" s="118">
        <v>0.0011350510798614772</v>
      </c>
      <c r="E302" s="118">
        <v>1.7434362655351983</v>
      </c>
      <c r="F302" s="84" t="s">
        <v>4267</v>
      </c>
      <c r="G302" s="84" t="b">
        <v>0</v>
      </c>
      <c r="H302" s="84" t="b">
        <v>0</v>
      </c>
      <c r="I302" s="84" t="b">
        <v>0</v>
      </c>
      <c r="J302" s="84" t="b">
        <v>1</v>
      </c>
      <c r="K302" s="84" t="b">
        <v>0</v>
      </c>
      <c r="L302" s="84" t="b">
        <v>0</v>
      </c>
    </row>
    <row r="303" spans="1:12" ht="15">
      <c r="A303" s="84" t="s">
        <v>4245</v>
      </c>
      <c r="B303" s="84" t="s">
        <v>4246</v>
      </c>
      <c r="C303" s="84">
        <v>2</v>
      </c>
      <c r="D303" s="118">
        <v>0.0011350510798614772</v>
      </c>
      <c r="E303" s="118">
        <v>3.248586243855104</v>
      </c>
      <c r="F303" s="84" t="s">
        <v>4267</v>
      </c>
      <c r="G303" s="84" t="b">
        <v>1</v>
      </c>
      <c r="H303" s="84" t="b">
        <v>0</v>
      </c>
      <c r="I303" s="84" t="b">
        <v>0</v>
      </c>
      <c r="J303" s="84" t="b">
        <v>0</v>
      </c>
      <c r="K303" s="84" t="b">
        <v>1</v>
      </c>
      <c r="L303" s="84" t="b">
        <v>0</v>
      </c>
    </row>
    <row r="304" spans="1:12" ht="15">
      <c r="A304" s="84" t="s">
        <v>4248</v>
      </c>
      <c r="B304" s="84" t="s">
        <v>4249</v>
      </c>
      <c r="C304" s="84">
        <v>2</v>
      </c>
      <c r="D304" s="118">
        <v>0.0011350510798614772</v>
      </c>
      <c r="E304" s="118">
        <v>3.248586243855104</v>
      </c>
      <c r="F304" s="84" t="s">
        <v>4267</v>
      </c>
      <c r="G304" s="84" t="b">
        <v>0</v>
      </c>
      <c r="H304" s="84" t="b">
        <v>0</v>
      </c>
      <c r="I304" s="84" t="b">
        <v>0</v>
      </c>
      <c r="J304" s="84" t="b">
        <v>0</v>
      </c>
      <c r="K304" s="84" t="b">
        <v>0</v>
      </c>
      <c r="L304" s="84" t="b">
        <v>0</v>
      </c>
    </row>
    <row r="305" spans="1:12" ht="15">
      <c r="A305" s="84" t="s">
        <v>4249</v>
      </c>
      <c r="B305" s="84" t="s">
        <v>4250</v>
      </c>
      <c r="C305" s="84">
        <v>2</v>
      </c>
      <c r="D305" s="118">
        <v>0.0011350510798614772</v>
      </c>
      <c r="E305" s="118">
        <v>3.248586243855104</v>
      </c>
      <c r="F305" s="84" t="s">
        <v>4267</v>
      </c>
      <c r="G305" s="84" t="b">
        <v>0</v>
      </c>
      <c r="H305" s="84" t="b">
        <v>0</v>
      </c>
      <c r="I305" s="84" t="b">
        <v>0</v>
      </c>
      <c r="J305" s="84" t="b">
        <v>0</v>
      </c>
      <c r="K305" s="84" t="b">
        <v>0</v>
      </c>
      <c r="L305" s="84" t="b">
        <v>0</v>
      </c>
    </row>
    <row r="306" spans="1:12" ht="15">
      <c r="A306" s="84" t="s">
        <v>4250</v>
      </c>
      <c r="B306" s="84" t="s">
        <v>3592</v>
      </c>
      <c r="C306" s="84">
        <v>2</v>
      </c>
      <c r="D306" s="118">
        <v>0.0011350510798614772</v>
      </c>
      <c r="E306" s="118">
        <v>2.2943437344157793</v>
      </c>
      <c r="F306" s="84" t="s">
        <v>4267</v>
      </c>
      <c r="G306" s="84" t="b">
        <v>0</v>
      </c>
      <c r="H306" s="84" t="b">
        <v>0</v>
      </c>
      <c r="I306" s="84" t="b">
        <v>0</v>
      </c>
      <c r="J306" s="84" t="b">
        <v>0</v>
      </c>
      <c r="K306" s="84" t="b">
        <v>0</v>
      </c>
      <c r="L306" s="84" t="b">
        <v>0</v>
      </c>
    </row>
    <row r="307" spans="1:12" ht="15">
      <c r="A307" s="84" t="s">
        <v>3594</v>
      </c>
      <c r="B307" s="84" t="s">
        <v>4251</v>
      </c>
      <c r="C307" s="84">
        <v>2</v>
      </c>
      <c r="D307" s="118">
        <v>0.0011350510798614772</v>
      </c>
      <c r="E307" s="118">
        <v>2.435672887212249</v>
      </c>
      <c r="F307" s="84" t="s">
        <v>4267</v>
      </c>
      <c r="G307" s="84" t="b">
        <v>0</v>
      </c>
      <c r="H307" s="84" t="b">
        <v>0</v>
      </c>
      <c r="I307" s="84" t="b">
        <v>0</v>
      </c>
      <c r="J307" s="84" t="b">
        <v>1</v>
      </c>
      <c r="K307" s="84" t="b">
        <v>0</v>
      </c>
      <c r="L307" s="84" t="b">
        <v>0</v>
      </c>
    </row>
    <row r="308" spans="1:12" ht="15">
      <c r="A308" s="84" t="s">
        <v>4251</v>
      </c>
      <c r="B308" s="84" t="s">
        <v>4252</v>
      </c>
      <c r="C308" s="84">
        <v>2</v>
      </c>
      <c r="D308" s="118">
        <v>0.0011350510798614772</v>
      </c>
      <c r="E308" s="118">
        <v>3.248586243855104</v>
      </c>
      <c r="F308" s="84" t="s">
        <v>4267</v>
      </c>
      <c r="G308" s="84" t="b">
        <v>1</v>
      </c>
      <c r="H308" s="84" t="b">
        <v>0</v>
      </c>
      <c r="I308" s="84" t="b">
        <v>0</v>
      </c>
      <c r="J308" s="84" t="b">
        <v>0</v>
      </c>
      <c r="K308" s="84" t="b">
        <v>0</v>
      </c>
      <c r="L308" s="84" t="b">
        <v>0</v>
      </c>
    </row>
    <row r="309" spans="1:12" ht="15">
      <c r="A309" s="84" t="s">
        <v>4252</v>
      </c>
      <c r="B309" s="84" t="s">
        <v>4253</v>
      </c>
      <c r="C309" s="84">
        <v>2</v>
      </c>
      <c r="D309" s="118">
        <v>0.0011350510798614772</v>
      </c>
      <c r="E309" s="118">
        <v>3.248586243855104</v>
      </c>
      <c r="F309" s="84" t="s">
        <v>4267</v>
      </c>
      <c r="G309" s="84" t="b">
        <v>0</v>
      </c>
      <c r="H309" s="84" t="b">
        <v>0</v>
      </c>
      <c r="I309" s="84" t="b">
        <v>0</v>
      </c>
      <c r="J309" s="84" t="b">
        <v>0</v>
      </c>
      <c r="K309" s="84" t="b">
        <v>0</v>
      </c>
      <c r="L309" s="84" t="b">
        <v>0</v>
      </c>
    </row>
    <row r="310" spans="1:12" ht="15">
      <c r="A310" s="84" t="s">
        <v>4253</v>
      </c>
      <c r="B310" s="84" t="s">
        <v>4254</v>
      </c>
      <c r="C310" s="84">
        <v>2</v>
      </c>
      <c r="D310" s="118">
        <v>0.0011350510798614772</v>
      </c>
      <c r="E310" s="118">
        <v>3.248586243855104</v>
      </c>
      <c r="F310" s="84" t="s">
        <v>4267</v>
      </c>
      <c r="G310" s="84" t="b">
        <v>0</v>
      </c>
      <c r="H310" s="84" t="b">
        <v>0</v>
      </c>
      <c r="I310" s="84" t="b">
        <v>0</v>
      </c>
      <c r="J310" s="84" t="b">
        <v>0</v>
      </c>
      <c r="K310" s="84" t="b">
        <v>0</v>
      </c>
      <c r="L310" s="84" t="b">
        <v>0</v>
      </c>
    </row>
    <row r="311" spans="1:12" ht="15">
      <c r="A311" s="84" t="s">
        <v>4254</v>
      </c>
      <c r="B311" s="84" t="s">
        <v>4255</v>
      </c>
      <c r="C311" s="84">
        <v>2</v>
      </c>
      <c r="D311" s="118">
        <v>0.0011350510798614772</v>
      </c>
      <c r="E311" s="118">
        <v>3.248586243855104</v>
      </c>
      <c r="F311" s="84" t="s">
        <v>4267</v>
      </c>
      <c r="G311" s="84" t="b">
        <v>0</v>
      </c>
      <c r="H311" s="84" t="b">
        <v>0</v>
      </c>
      <c r="I311" s="84" t="b">
        <v>0</v>
      </c>
      <c r="J311" s="84" t="b">
        <v>0</v>
      </c>
      <c r="K311" s="84" t="b">
        <v>0</v>
      </c>
      <c r="L311" s="84" t="b">
        <v>0</v>
      </c>
    </row>
    <row r="312" spans="1:12" ht="15">
      <c r="A312" s="84" t="s">
        <v>449</v>
      </c>
      <c r="B312" s="84" t="s">
        <v>448</v>
      </c>
      <c r="C312" s="84">
        <v>2</v>
      </c>
      <c r="D312" s="118">
        <v>0.0011350510798614772</v>
      </c>
      <c r="E312" s="118">
        <v>1.0932502063900424</v>
      </c>
      <c r="F312" s="84" t="s">
        <v>4267</v>
      </c>
      <c r="G312" s="84" t="b">
        <v>0</v>
      </c>
      <c r="H312" s="84" t="b">
        <v>0</v>
      </c>
      <c r="I312" s="84" t="b">
        <v>0</v>
      </c>
      <c r="J312" s="84" t="b">
        <v>0</v>
      </c>
      <c r="K312" s="84" t="b">
        <v>0</v>
      </c>
      <c r="L312" s="84" t="b">
        <v>0</v>
      </c>
    </row>
    <row r="313" spans="1:12" ht="15">
      <c r="A313" s="84" t="s">
        <v>448</v>
      </c>
      <c r="B313" s="84" t="s">
        <v>449</v>
      </c>
      <c r="C313" s="84">
        <v>2</v>
      </c>
      <c r="D313" s="118">
        <v>0.0011350510798614772</v>
      </c>
      <c r="E313" s="118">
        <v>1.1413762742072358</v>
      </c>
      <c r="F313" s="84" t="s">
        <v>4267</v>
      </c>
      <c r="G313" s="84" t="b">
        <v>0</v>
      </c>
      <c r="H313" s="84" t="b">
        <v>0</v>
      </c>
      <c r="I313" s="84" t="b">
        <v>0</v>
      </c>
      <c r="J313" s="84" t="b">
        <v>0</v>
      </c>
      <c r="K313" s="84" t="b">
        <v>0</v>
      </c>
      <c r="L313" s="84" t="b">
        <v>0</v>
      </c>
    </row>
    <row r="314" spans="1:12" ht="15">
      <c r="A314" s="84" t="s">
        <v>449</v>
      </c>
      <c r="B314" s="84" t="s">
        <v>4170</v>
      </c>
      <c r="C314" s="84">
        <v>2</v>
      </c>
      <c r="D314" s="118">
        <v>0.0011350510798614772</v>
      </c>
      <c r="E314" s="118">
        <v>1.2181889429983424</v>
      </c>
      <c r="F314" s="84" t="s">
        <v>4267</v>
      </c>
      <c r="G314" s="84" t="b">
        <v>0</v>
      </c>
      <c r="H314" s="84" t="b">
        <v>0</v>
      </c>
      <c r="I314" s="84" t="b">
        <v>0</v>
      </c>
      <c r="J314" s="84" t="b">
        <v>0</v>
      </c>
      <c r="K314" s="84" t="b">
        <v>0</v>
      </c>
      <c r="L314" s="84" t="b">
        <v>0</v>
      </c>
    </row>
    <row r="315" spans="1:12" ht="15">
      <c r="A315" s="84" t="s">
        <v>4170</v>
      </c>
      <c r="B315" s="84" t="s">
        <v>4256</v>
      </c>
      <c r="C315" s="84">
        <v>2</v>
      </c>
      <c r="D315" s="118">
        <v>0.0011350510798614772</v>
      </c>
      <c r="E315" s="118">
        <v>3.0724949847994227</v>
      </c>
      <c r="F315" s="84" t="s">
        <v>4267</v>
      </c>
      <c r="G315" s="84" t="b">
        <v>0</v>
      </c>
      <c r="H315" s="84" t="b">
        <v>0</v>
      </c>
      <c r="I315" s="84" t="b">
        <v>0</v>
      </c>
      <c r="J315" s="84" t="b">
        <v>0</v>
      </c>
      <c r="K315" s="84" t="b">
        <v>0</v>
      </c>
      <c r="L315" s="84" t="b">
        <v>0</v>
      </c>
    </row>
    <row r="316" spans="1:12" ht="15">
      <c r="A316" s="84" t="s">
        <v>4256</v>
      </c>
      <c r="B316" s="84" t="s">
        <v>4257</v>
      </c>
      <c r="C316" s="84">
        <v>2</v>
      </c>
      <c r="D316" s="118">
        <v>0.0011350510798614772</v>
      </c>
      <c r="E316" s="118">
        <v>3.248586243855104</v>
      </c>
      <c r="F316" s="84" t="s">
        <v>4267</v>
      </c>
      <c r="G316" s="84" t="b">
        <v>0</v>
      </c>
      <c r="H316" s="84" t="b">
        <v>0</v>
      </c>
      <c r="I316" s="84" t="b">
        <v>0</v>
      </c>
      <c r="J316" s="84" t="b">
        <v>0</v>
      </c>
      <c r="K316" s="84" t="b">
        <v>1</v>
      </c>
      <c r="L316" s="84" t="b">
        <v>0</v>
      </c>
    </row>
    <row r="317" spans="1:12" ht="15">
      <c r="A317" s="84" t="s">
        <v>4257</v>
      </c>
      <c r="B317" s="84" t="s">
        <v>4258</v>
      </c>
      <c r="C317" s="84">
        <v>2</v>
      </c>
      <c r="D317" s="118">
        <v>0.0011350510798614772</v>
      </c>
      <c r="E317" s="118">
        <v>3.248586243855104</v>
      </c>
      <c r="F317" s="84" t="s">
        <v>4267</v>
      </c>
      <c r="G317" s="84" t="b">
        <v>0</v>
      </c>
      <c r="H317" s="84" t="b">
        <v>1</v>
      </c>
      <c r="I317" s="84" t="b">
        <v>0</v>
      </c>
      <c r="J317" s="84" t="b">
        <v>0</v>
      </c>
      <c r="K317" s="84" t="b">
        <v>0</v>
      </c>
      <c r="L317" s="84" t="b">
        <v>0</v>
      </c>
    </row>
    <row r="318" spans="1:12" ht="15">
      <c r="A318" s="84" t="s">
        <v>4258</v>
      </c>
      <c r="B318" s="84" t="s">
        <v>4259</v>
      </c>
      <c r="C318" s="84">
        <v>2</v>
      </c>
      <c r="D318" s="118">
        <v>0.0011350510798614772</v>
      </c>
      <c r="E318" s="118">
        <v>3.248586243855104</v>
      </c>
      <c r="F318" s="84" t="s">
        <v>4267</v>
      </c>
      <c r="G318" s="84" t="b">
        <v>0</v>
      </c>
      <c r="H318" s="84" t="b">
        <v>0</v>
      </c>
      <c r="I318" s="84" t="b">
        <v>0</v>
      </c>
      <c r="J318" s="84" t="b">
        <v>0</v>
      </c>
      <c r="K318" s="84" t="b">
        <v>0</v>
      </c>
      <c r="L318" s="84" t="b">
        <v>0</v>
      </c>
    </row>
    <row r="319" spans="1:12" ht="15">
      <c r="A319" s="84" t="s">
        <v>4259</v>
      </c>
      <c r="B319" s="84" t="s">
        <v>448</v>
      </c>
      <c r="C319" s="84">
        <v>2</v>
      </c>
      <c r="D319" s="118">
        <v>0.0011350510798614772</v>
      </c>
      <c r="E319" s="118">
        <v>2.947556248191123</v>
      </c>
      <c r="F319" s="84" t="s">
        <v>4267</v>
      </c>
      <c r="G319" s="84" t="b">
        <v>0</v>
      </c>
      <c r="H319" s="84" t="b">
        <v>0</v>
      </c>
      <c r="I319" s="84" t="b">
        <v>0</v>
      </c>
      <c r="J319" s="84" t="b">
        <v>0</v>
      </c>
      <c r="K319" s="84" t="b">
        <v>0</v>
      </c>
      <c r="L319" s="84" t="b">
        <v>0</v>
      </c>
    </row>
    <row r="320" spans="1:12" ht="15">
      <c r="A320" s="84" t="s">
        <v>448</v>
      </c>
      <c r="B320" s="84" t="s">
        <v>4260</v>
      </c>
      <c r="C320" s="84">
        <v>2</v>
      </c>
      <c r="D320" s="118">
        <v>0.0011350510798614772</v>
      </c>
      <c r="E320" s="118">
        <v>2.947556248191123</v>
      </c>
      <c r="F320" s="84" t="s">
        <v>4267</v>
      </c>
      <c r="G320" s="84" t="b">
        <v>0</v>
      </c>
      <c r="H320" s="84" t="b">
        <v>0</v>
      </c>
      <c r="I320" s="84" t="b">
        <v>0</v>
      </c>
      <c r="J320" s="84" t="b">
        <v>0</v>
      </c>
      <c r="K320" s="84" t="b">
        <v>0</v>
      </c>
      <c r="L320" s="84" t="b">
        <v>0</v>
      </c>
    </row>
    <row r="321" spans="1:12" ht="15">
      <c r="A321" s="84" t="s">
        <v>4260</v>
      </c>
      <c r="B321" s="84" t="s">
        <v>4261</v>
      </c>
      <c r="C321" s="84">
        <v>2</v>
      </c>
      <c r="D321" s="118">
        <v>0.0011350510798614772</v>
      </c>
      <c r="E321" s="118">
        <v>3.248586243855104</v>
      </c>
      <c r="F321" s="84" t="s">
        <v>4267</v>
      </c>
      <c r="G321" s="84" t="b">
        <v>0</v>
      </c>
      <c r="H321" s="84" t="b">
        <v>0</v>
      </c>
      <c r="I321" s="84" t="b">
        <v>0</v>
      </c>
      <c r="J321" s="84" t="b">
        <v>0</v>
      </c>
      <c r="K321" s="84" t="b">
        <v>0</v>
      </c>
      <c r="L321" s="84" t="b">
        <v>0</v>
      </c>
    </row>
    <row r="322" spans="1:12" ht="15">
      <c r="A322" s="84" t="s">
        <v>4261</v>
      </c>
      <c r="B322" s="84" t="s">
        <v>4262</v>
      </c>
      <c r="C322" s="84">
        <v>2</v>
      </c>
      <c r="D322" s="118">
        <v>0.0011350510798614772</v>
      </c>
      <c r="E322" s="118">
        <v>3.248586243855104</v>
      </c>
      <c r="F322" s="84" t="s">
        <v>4267</v>
      </c>
      <c r="G322" s="84" t="b">
        <v>0</v>
      </c>
      <c r="H322" s="84" t="b">
        <v>0</v>
      </c>
      <c r="I322" s="84" t="b">
        <v>0</v>
      </c>
      <c r="J322" s="84" t="b">
        <v>0</v>
      </c>
      <c r="K322" s="84" t="b">
        <v>0</v>
      </c>
      <c r="L322" s="84" t="b">
        <v>0</v>
      </c>
    </row>
    <row r="323" spans="1:12" ht="15">
      <c r="A323" s="84" t="s">
        <v>4262</v>
      </c>
      <c r="B323" s="84" t="s">
        <v>4065</v>
      </c>
      <c r="C323" s="84">
        <v>2</v>
      </c>
      <c r="D323" s="118">
        <v>0.0011350510798614772</v>
      </c>
      <c r="E323" s="118">
        <v>2.771464989135442</v>
      </c>
      <c r="F323" s="84" t="s">
        <v>4267</v>
      </c>
      <c r="G323" s="84" t="b">
        <v>0</v>
      </c>
      <c r="H323" s="84" t="b">
        <v>0</v>
      </c>
      <c r="I323" s="84" t="b">
        <v>0</v>
      </c>
      <c r="J323" s="84" t="b">
        <v>0</v>
      </c>
      <c r="K323" s="84" t="b">
        <v>0</v>
      </c>
      <c r="L323" s="84" t="b">
        <v>0</v>
      </c>
    </row>
    <row r="324" spans="1:12" ht="15">
      <c r="A324" s="84" t="s">
        <v>4065</v>
      </c>
      <c r="B324" s="84" t="s">
        <v>4263</v>
      </c>
      <c r="C324" s="84">
        <v>2</v>
      </c>
      <c r="D324" s="118">
        <v>0.0011350510798614772</v>
      </c>
      <c r="E324" s="118">
        <v>2.771464989135442</v>
      </c>
      <c r="F324" s="84" t="s">
        <v>4267</v>
      </c>
      <c r="G324" s="84" t="b">
        <v>0</v>
      </c>
      <c r="H324" s="84" t="b">
        <v>0</v>
      </c>
      <c r="I324" s="84" t="b">
        <v>0</v>
      </c>
      <c r="J324" s="84" t="b">
        <v>0</v>
      </c>
      <c r="K324" s="84" t="b">
        <v>0</v>
      </c>
      <c r="L324" s="84" t="b">
        <v>0</v>
      </c>
    </row>
    <row r="325" spans="1:12" ht="15">
      <c r="A325" s="84" t="s">
        <v>4263</v>
      </c>
      <c r="B325" s="84" t="s">
        <v>4264</v>
      </c>
      <c r="C325" s="84">
        <v>2</v>
      </c>
      <c r="D325" s="118">
        <v>0.0011350510798614772</v>
      </c>
      <c r="E325" s="118">
        <v>3.248586243855104</v>
      </c>
      <c r="F325" s="84" t="s">
        <v>4267</v>
      </c>
      <c r="G325" s="84" t="b">
        <v>0</v>
      </c>
      <c r="H325" s="84" t="b">
        <v>0</v>
      </c>
      <c r="I325" s="84" t="b">
        <v>0</v>
      </c>
      <c r="J325" s="84" t="b">
        <v>0</v>
      </c>
      <c r="K325" s="84" t="b">
        <v>0</v>
      </c>
      <c r="L325" s="84" t="b">
        <v>0</v>
      </c>
    </row>
    <row r="326" spans="1:12" ht="15">
      <c r="A326" s="84" t="s">
        <v>3577</v>
      </c>
      <c r="B326" s="84" t="s">
        <v>3578</v>
      </c>
      <c r="C326" s="84">
        <v>90</v>
      </c>
      <c r="D326" s="118">
        <v>0</v>
      </c>
      <c r="E326" s="118">
        <v>1.0863598306747482</v>
      </c>
      <c r="F326" s="84" t="s">
        <v>3477</v>
      </c>
      <c r="G326" s="84" t="b">
        <v>0</v>
      </c>
      <c r="H326" s="84" t="b">
        <v>0</v>
      </c>
      <c r="I326" s="84" t="b">
        <v>0</v>
      </c>
      <c r="J326" s="84" t="b">
        <v>0</v>
      </c>
      <c r="K326" s="84" t="b">
        <v>0</v>
      </c>
      <c r="L326" s="84" t="b">
        <v>0</v>
      </c>
    </row>
    <row r="327" spans="1:12" ht="15">
      <c r="A327" s="84" t="s">
        <v>3578</v>
      </c>
      <c r="B327" s="84" t="s">
        <v>3579</v>
      </c>
      <c r="C327" s="84">
        <v>90</v>
      </c>
      <c r="D327" s="118">
        <v>0</v>
      </c>
      <c r="E327" s="118">
        <v>1.0863598306747482</v>
      </c>
      <c r="F327" s="84" t="s">
        <v>3477</v>
      </c>
      <c r="G327" s="84" t="b">
        <v>0</v>
      </c>
      <c r="H327" s="84" t="b">
        <v>0</v>
      </c>
      <c r="I327" s="84" t="b">
        <v>0</v>
      </c>
      <c r="J327" s="84" t="b">
        <v>0</v>
      </c>
      <c r="K327" s="84" t="b">
        <v>0</v>
      </c>
      <c r="L327" s="84" t="b">
        <v>0</v>
      </c>
    </row>
    <row r="328" spans="1:12" ht="15">
      <c r="A328" s="84" t="s">
        <v>3579</v>
      </c>
      <c r="B328" s="84" t="s">
        <v>3553</v>
      </c>
      <c r="C328" s="84">
        <v>90</v>
      </c>
      <c r="D328" s="118">
        <v>0</v>
      </c>
      <c r="E328" s="118">
        <v>1.0863598306747482</v>
      </c>
      <c r="F328" s="84" t="s">
        <v>3477</v>
      </c>
      <c r="G328" s="84" t="b">
        <v>0</v>
      </c>
      <c r="H328" s="84" t="b">
        <v>0</v>
      </c>
      <c r="I328" s="84" t="b">
        <v>0</v>
      </c>
      <c r="J328" s="84" t="b">
        <v>0</v>
      </c>
      <c r="K328" s="84" t="b">
        <v>0</v>
      </c>
      <c r="L328" s="84" t="b">
        <v>0</v>
      </c>
    </row>
    <row r="329" spans="1:12" ht="15">
      <c r="A329" s="84" t="s">
        <v>3553</v>
      </c>
      <c r="B329" s="84" t="s">
        <v>3580</v>
      </c>
      <c r="C329" s="84">
        <v>90</v>
      </c>
      <c r="D329" s="118">
        <v>0</v>
      </c>
      <c r="E329" s="118">
        <v>1.0863598306747482</v>
      </c>
      <c r="F329" s="84" t="s">
        <v>3477</v>
      </c>
      <c r="G329" s="84" t="b">
        <v>0</v>
      </c>
      <c r="H329" s="84" t="b">
        <v>0</v>
      </c>
      <c r="I329" s="84" t="b">
        <v>0</v>
      </c>
      <c r="J329" s="84" t="b">
        <v>0</v>
      </c>
      <c r="K329" s="84" t="b">
        <v>0</v>
      </c>
      <c r="L329" s="84" t="b">
        <v>0</v>
      </c>
    </row>
    <row r="330" spans="1:12" ht="15">
      <c r="A330" s="84" t="s">
        <v>3580</v>
      </c>
      <c r="B330" s="84" t="s">
        <v>3574</v>
      </c>
      <c r="C330" s="84">
        <v>90</v>
      </c>
      <c r="D330" s="118">
        <v>0</v>
      </c>
      <c r="E330" s="118">
        <v>1.0863598306747482</v>
      </c>
      <c r="F330" s="84" t="s">
        <v>3477</v>
      </c>
      <c r="G330" s="84" t="b">
        <v>0</v>
      </c>
      <c r="H330" s="84" t="b">
        <v>0</v>
      </c>
      <c r="I330" s="84" t="b">
        <v>0</v>
      </c>
      <c r="J330" s="84" t="b">
        <v>0</v>
      </c>
      <c r="K330" s="84" t="b">
        <v>0</v>
      </c>
      <c r="L330" s="84" t="b">
        <v>0</v>
      </c>
    </row>
    <row r="331" spans="1:12" ht="15">
      <c r="A331" s="84" t="s">
        <v>3573</v>
      </c>
      <c r="B331" s="84" t="s">
        <v>3581</v>
      </c>
      <c r="C331" s="84">
        <v>90</v>
      </c>
      <c r="D331" s="118">
        <v>0</v>
      </c>
      <c r="E331" s="118">
        <v>1.0815609477929795</v>
      </c>
      <c r="F331" s="84" t="s">
        <v>3477</v>
      </c>
      <c r="G331" s="84" t="b">
        <v>0</v>
      </c>
      <c r="H331" s="84" t="b">
        <v>0</v>
      </c>
      <c r="I331" s="84" t="b">
        <v>0</v>
      </c>
      <c r="J331" s="84" t="b">
        <v>0</v>
      </c>
      <c r="K331" s="84" t="b">
        <v>1</v>
      </c>
      <c r="L331" s="84" t="b">
        <v>0</v>
      </c>
    </row>
    <row r="332" spans="1:12" ht="15">
      <c r="A332" s="84" t="s">
        <v>3581</v>
      </c>
      <c r="B332" s="84" t="s">
        <v>3582</v>
      </c>
      <c r="C332" s="84">
        <v>90</v>
      </c>
      <c r="D332" s="118">
        <v>0</v>
      </c>
      <c r="E332" s="118">
        <v>1.0863598306747482</v>
      </c>
      <c r="F332" s="84" t="s">
        <v>3477</v>
      </c>
      <c r="G332" s="84" t="b">
        <v>0</v>
      </c>
      <c r="H332" s="84" t="b">
        <v>1</v>
      </c>
      <c r="I332" s="84" t="b">
        <v>0</v>
      </c>
      <c r="J332" s="84" t="b">
        <v>0</v>
      </c>
      <c r="K332" s="84" t="b">
        <v>0</v>
      </c>
      <c r="L332" s="84" t="b">
        <v>0</v>
      </c>
    </row>
    <row r="333" spans="1:12" ht="15">
      <c r="A333" s="84" t="s">
        <v>3582</v>
      </c>
      <c r="B333" s="84" t="s">
        <v>4033</v>
      </c>
      <c r="C333" s="84">
        <v>90</v>
      </c>
      <c r="D333" s="118">
        <v>0</v>
      </c>
      <c r="E333" s="118">
        <v>1.0863598306747482</v>
      </c>
      <c r="F333" s="84" t="s">
        <v>3477</v>
      </c>
      <c r="G333" s="84" t="b">
        <v>0</v>
      </c>
      <c r="H333" s="84" t="b">
        <v>0</v>
      </c>
      <c r="I333" s="84" t="b">
        <v>0</v>
      </c>
      <c r="J333" s="84" t="b">
        <v>0</v>
      </c>
      <c r="K333" s="84" t="b">
        <v>0</v>
      </c>
      <c r="L333" s="84" t="b">
        <v>0</v>
      </c>
    </row>
    <row r="334" spans="1:12" ht="15">
      <c r="A334" s="84" t="s">
        <v>4033</v>
      </c>
      <c r="B334" s="84" t="s">
        <v>4032</v>
      </c>
      <c r="C334" s="84">
        <v>90</v>
      </c>
      <c r="D334" s="118">
        <v>0</v>
      </c>
      <c r="E334" s="118">
        <v>1.0863598306747482</v>
      </c>
      <c r="F334" s="84" t="s">
        <v>3477</v>
      </c>
      <c r="G334" s="84" t="b">
        <v>0</v>
      </c>
      <c r="H334" s="84" t="b">
        <v>0</v>
      </c>
      <c r="I334" s="84" t="b">
        <v>0</v>
      </c>
      <c r="J334" s="84" t="b">
        <v>1</v>
      </c>
      <c r="K334" s="84" t="b">
        <v>0</v>
      </c>
      <c r="L334" s="84" t="b">
        <v>0</v>
      </c>
    </row>
    <row r="335" spans="1:12" ht="15">
      <c r="A335" s="84" t="s">
        <v>4032</v>
      </c>
      <c r="B335" s="84" t="s">
        <v>3576</v>
      </c>
      <c r="C335" s="84">
        <v>90</v>
      </c>
      <c r="D335" s="118">
        <v>0</v>
      </c>
      <c r="E335" s="118">
        <v>1.0815609477929795</v>
      </c>
      <c r="F335" s="84" t="s">
        <v>3477</v>
      </c>
      <c r="G335" s="84" t="b">
        <v>1</v>
      </c>
      <c r="H335" s="84" t="b">
        <v>0</v>
      </c>
      <c r="I335" s="84" t="b">
        <v>0</v>
      </c>
      <c r="J335" s="84" t="b">
        <v>0</v>
      </c>
      <c r="K335" s="84" t="b">
        <v>0</v>
      </c>
      <c r="L335" s="84" t="b">
        <v>0</v>
      </c>
    </row>
    <row r="336" spans="1:12" ht="15">
      <c r="A336" s="84" t="s">
        <v>444</v>
      </c>
      <c r="B336" s="84" t="s">
        <v>3577</v>
      </c>
      <c r="C336" s="84">
        <v>89</v>
      </c>
      <c r="D336" s="118">
        <v>0.0003635292497497282</v>
      </c>
      <c r="E336" s="118">
        <v>1.0912123334691604</v>
      </c>
      <c r="F336" s="84" t="s">
        <v>3477</v>
      </c>
      <c r="G336" s="84" t="b">
        <v>0</v>
      </c>
      <c r="H336" s="84" t="b">
        <v>0</v>
      </c>
      <c r="I336" s="84" t="b">
        <v>0</v>
      </c>
      <c r="J336" s="84" t="b">
        <v>0</v>
      </c>
      <c r="K336" s="84" t="b">
        <v>0</v>
      </c>
      <c r="L336" s="84" t="b">
        <v>0</v>
      </c>
    </row>
    <row r="337" spans="1:12" ht="15">
      <c r="A337" s="84" t="s">
        <v>3574</v>
      </c>
      <c r="B337" s="84" t="s">
        <v>3573</v>
      </c>
      <c r="C337" s="84">
        <v>87</v>
      </c>
      <c r="D337" s="118">
        <v>0.001078218302526477</v>
      </c>
      <c r="E337" s="118">
        <v>1.0668376909722732</v>
      </c>
      <c r="F337" s="84" t="s">
        <v>3477</v>
      </c>
      <c r="G337" s="84" t="b">
        <v>0</v>
      </c>
      <c r="H337" s="84" t="b">
        <v>0</v>
      </c>
      <c r="I337" s="84" t="b">
        <v>0</v>
      </c>
      <c r="J337" s="84" t="b">
        <v>0</v>
      </c>
      <c r="K337" s="84" t="b">
        <v>0</v>
      </c>
      <c r="L337" s="84" t="b">
        <v>0</v>
      </c>
    </row>
    <row r="338" spans="1:12" ht="15">
      <c r="A338" s="84" t="s">
        <v>3574</v>
      </c>
      <c r="B338" s="84" t="s">
        <v>4096</v>
      </c>
      <c r="C338" s="84">
        <v>3</v>
      </c>
      <c r="D338" s="118">
        <v>0.0037301041785850063</v>
      </c>
      <c r="E338" s="118">
        <v>1.0863598306747482</v>
      </c>
      <c r="F338" s="84" t="s">
        <v>3477</v>
      </c>
      <c r="G338" s="84" t="b">
        <v>0</v>
      </c>
      <c r="H338" s="84" t="b">
        <v>0</v>
      </c>
      <c r="I338" s="84" t="b">
        <v>0</v>
      </c>
      <c r="J338" s="84" t="b">
        <v>0</v>
      </c>
      <c r="K338" s="84" t="b">
        <v>0</v>
      </c>
      <c r="L338" s="84" t="b">
        <v>0</v>
      </c>
    </row>
    <row r="339" spans="1:12" ht="15">
      <c r="A339" s="84" t="s">
        <v>4096</v>
      </c>
      <c r="B339" s="84" t="s">
        <v>3573</v>
      </c>
      <c r="C339" s="84">
        <v>3</v>
      </c>
      <c r="D339" s="118">
        <v>0.0037301041785850063</v>
      </c>
      <c r="E339" s="118">
        <v>1.0815609477929795</v>
      </c>
      <c r="F339" s="84" t="s">
        <v>3477</v>
      </c>
      <c r="G339" s="84" t="b">
        <v>0</v>
      </c>
      <c r="H339" s="84" t="b">
        <v>0</v>
      </c>
      <c r="I339" s="84" t="b">
        <v>0</v>
      </c>
      <c r="J339" s="84" t="b">
        <v>0</v>
      </c>
      <c r="K339" s="84" t="b">
        <v>0</v>
      </c>
      <c r="L339" s="84" t="b">
        <v>0</v>
      </c>
    </row>
    <row r="340" spans="1:12" ht="15">
      <c r="A340" s="84" t="s">
        <v>3576</v>
      </c>
      <c r="B340" s="84" t="s">
        <v>4097</v>
      </c>
      <c r="C340" s="84">
        <v>3</v>
      </c>
      <c r="D340" s="118">
        <v>0.0037301041785850063</v>
      </c>
      <c r="E340" s="118">
        <v>2.3416323357780544</v>
      </c>
      <c r="F340" s="84" t="s">
        <v>3477</v>
      </c>
      <c r="G340" s="84" t="b">
        <v>0</v>
      </c>
      <c r="H340" s="84" t="b">
        <v>0</v>
      </c>
      <c r="I340" s="84" t="b">
        <v>0</v>
      </c>
      <c r="J340" s="84" t="b">
        <v>0</v>
      </c>
      <c r="K340" s="84" t="b">
        <v>0</v>
      </c>
      <c r="L340" s="84" t="b">
        <v>0</v>
      </c>
    </row>
    <row r="341" spans="1:12" ht="15">
      <c r="A341" s="84" t="s">
        <v>3584</v>
      </c>
      <c r="B341" s="84" t="s">
        <v>3585</v>
      </c>
      <c r="C341" s="84">
        <v>41</v>
      </c>
      <c r="D341" s="118">
        <v>0.012070621785463618</v>
      </c>
      <c r="E341" s="118">
        <v>1.2377670832143453</v>
      </c>
      <c r="F341" s="84" t="s">
        <v>3478</v>
      </c>
      <c r="G341" s="84" t="b">
        <v>0</v>
      </c>
      <c r="H341" s="84" t="b">
        <v>0</v>
      </c>
      <c r="I341" s="84" t="b">
        <v>0</v>
      </c>
      <c r="J341" s="84" t="b">
        <v>0</v>
      </c>
      <c r="K341" s="84" t="b">
        <v>0</v>
      </c>
      <c r="L341" s="84" t="b">
        <v>0</v>
      </c>
    </row>
    <row r="342" spans="1:12" ht="15">
      <c r="A342" s="84" t="s">
        <v>3585</v>
      </c>
      <c r="B342" s="84" t="s">
        <v>3573</v>
      </c>
      <c r="C342" s="84">
        <v>41</v>
      </c>
      <c r="D342" s="118">
        <v>0.012070621785463618</v>
      </c>
      <c r="E342" s="118">
        <v>1.1834094208917525</v>
      </c>
      <c r="F342" s="84" t="s">
        <v>3478</v>
      </c>
      <c r="G342" s="84" t="b">
        <v>0</v>
      </c>
      <c r="H342" s="84" t="b">
        <v>0</v>
      </c>
      <c r="I342" s="84" t="b">
        <v>0</v>
      </c>
      <c r="J342" s="84" t="b">
        <v>0</v>
      </c>
      <c r="K342" s="84" t="b">
        <v>0</v>
      </c>
      <c r="L342" s="84" t="b">
        <v>0</v>
      </c>
    </row>
    <row r="343" spans="1:12" ht="15">
      <c r="A343" s="84" t="s">
        <v>3573</v>
      </c>
      <c r="B343" s="84" t="s">
        <v>3586</v>
      </c>
      <c r="C343" s="84">
        <v>41</v>
      </c>
      <c r="D343" s="118">
        <v>0.012070621785463618</v>
      </c>
      <c r="E343" s="118">
        <v>1.1834094208917525</v>
      </c>
      <c r="F343" s="84" t="s">
        <v>3478</v>
      </c>
      <c r="G343" s="84" t="b">
        <v>0</v>
      </c>
      <c r="H343" s="84" t="b">
        <v>0</v>
      </c>
      <c r="I343" s="84" t="b">
        <v>0</v>
      </c>
      <c r="J343" s="84" t="b">
        <v>0</v>
      </c>
      <c r="K343" s="84" t="b">
        <v>0</v>
      </c>
      <c r="L343" s="84" t="b">
        <v>0</v>
      </c>
    </row>
    <row r="344" spans="1:12" ht="15">
      <c r="A344" s="84" t="s">
        <v>3586</v>
      </c>
      <c r="B344" s="84" t="s">
        <v>3587</v>
      </c>
      <c r="C344" s="84">
        <v>41</v>
      </c>
      <c r="D344" s="118">
        <v>0.012070621785463618</v>
      </c>
      <c r="E344" s="118">
        <v>1.2781957402699535</v>
      </c>
      <c r="F344" s="84" t="s">
        <v>3478</v>
      </c>
      <c r="G344" s="84" t="b">
        <v>0</v>
      </c>
      <c r="H344" s="84" t="b">
        <v>0</v>
      </c>
      <c r="I344" s="84" t="b">
        <v>0</v>
      </c>
      <c r="J344" s="84" t="b">
        <v>0</v>
      </c>
      <c r="K344" s="84" t="b">
        <v>0</v>
      </c>
      <c r="L344" s="84" t="b">
        <v>0</v>
      </c>
    </row>
    <row r="345" spans="1:12" ht="15">
      <c r="A345" s="84" t="s">
        <v>3587</v>
      </c>
      <c r="B345" s="84" t="s">
        <v>721</v>
      </c>
      <c r="C345" s="84">
        <v>41</v>
      </c>
      <c r="D345" s="118">
        <v>0.012070621785463618</v>
      </c>
      <c r="E345" s="118">
        <v>1.2781957402699535</v>
      </c>
      <c r="F345" s="84" t="s">
        <v>3478</v>
      </c>
      <c r="G345" s="84" t="b">
        <v>0</v>
      </c>
      <c r="H345" s="84" t="b">
        <v>0</v>
      </c>
      <c r="I345" s="84" t="b">
        <v>0</v>
      </c>
      <c r="J345" s="84" t="b">
        <v>0</v>
      </c>
      <c r="K345" s="84" t="b">
        <v>0</v>
      </c>
      <c r="L345" s="84" t="b">
        <v>0</v>
      </c>
    </row>
    <row r="346" spans="1:12" ht="15">
      <c r="A346" s="84" t="s">
        <v>721</v>
      </c>
      <c r="B346" s="84" t="s">
        <v>3588</v>
      </c>
      <c r="C346" s="84">
        <v>41</v>
      </c>
      <c r="D346" s="118">
        <v>0.012070621785463618</v>
      </c>
      <c r="E346" s="118">
        <v>1.2781957402699535</v>
      </c>
      <c r="F346" s="84" t="s">
        <v>3478</v>
      </c>
      <c r="G346" s="84" t="b">
        <v>0</v>
      </c>
      <c r="H346" s="84" t="b">
        <v>0</v>
      </c>
      <c r="I346" s="84" t="b">
        <v>0</v>
      </c>
      <c r="J346" s="84" t="b">
        <v>0</v>
      </c>
      <c r="K346" s="84" t="b">
        <v>0</v>
      </c>
      <c r="L346" s="84" t="b">
        <v>0</v>
      </c>
    </row>
    <row r="347" spans="1:12" ht="15">
      <c r="A347" s="84" t="s">
        <v>3588</v>
      </c>
      <c r="B347" s="84" t="s">
        <v>3589</v>
      </c>
      <c r="C347" s="84">
        <v>41</v>
      </c>
      <c r="D347" s="118">
        <v>0.012070621785463618</v>
      </c>
      <c r="E347" s="118">
        <v>1.2781957402699535</v>
      </c>
      <c r="F347" s="84" t="s">
        <v>3478</v>
      </c>
      <c r="G347" s="84" t="b">
        <v>0</v>
      </c>
      <c r="H347" s="84" t="b">
        <v>0</v>
      </c>
      <c r="I347" s="84" t="b">
        <v>0</v>
      </c>
      <c r="J347" s="84" t="b">
        <v>0</v>
      </c>
      <c r="K347" s="84" t="b">
        <v>1</v>
      </c>
      <c r="L347" s="84" t="b">
        <v>0</v>
      </c>
    </row>
    <row r="348" spans="1:12" ht="15">
      <c r="A348" s="84" t="s">
        <v>3589</v>
      </c>
      <c r="B348" s="84" t="s">
        <v>3590</v>
      </c>
      <c r="C348" s="84">
        <v>41</v>
      </c>
      <c r="D348" s="118">
        <v>0.012070621785463618</v>
      </c>
      <c r="E348" s="118">
        <v>1.2781957402699535</v>
      </c>
      <c r="F348" s="84" t="s">
        <v>3478</v>
      </c>
      <c r="G348" s="84" t="b">
        <v>0</v>
      </c>
      <c r="H348" s="84" t="b">
        <v>1</v>
      </c>
      <c r="I348" s="84" t="b">
        <v>0</v>
      </c>
      <c r="J348" s="84" t="b">
        <v>0</v>
      </c>
      <c r="K348" s="84" t="b">
        <v>0</v>
      </c>
      <c r="L348" s="84" t="b">
        <v>0</v>
      </c>
    </row>
    <row r="349" spans="1:12" ht="15">
      <c r="A349" s="84" t="s">
        <v>3590</v>
      </c>
      <c r="B349" s="84" t="s">
        <v>4034</v>
      </c>
      <c r="C349" s="84">
        <v>41</v>
      </c>
      <c r="D349" s="118">
        <v>0.012070621785463618</v>
      </c>
      <c r="E349" s="118">
        <v>1.2781957402699535</v>
      </c>
      <c r="F349" s="84" t="s">
        <v>3478</v>
      </c>
      <c r="G349" s="84" t="b">
        <v>0</v>
      </c>
      <c r="H349" s="84" t="b">
        <v>0</v>
      </c>
      <c r="I349" s="84" t="b">
        <v>0</v>
      </c>
      <c r="J349" s="84" t="b">
        <v>0</v>
      </c>
      <c r="K349" s="84" t="b">
        <v>0</v>
      </c>
      <c r="L349" s="84" t="b">
        <v>0</v>
      </c>
    </row>
    <row r="350" spans="1:12" ht="15">
      <c r="A350" s="84" t="s">
        <v>445</v>
      </c>
      <c r="B350" s="84" t="s">
        <v>3584</v>
      </c>
      <c r="C350" s="84">
        <v>41</v>
      </c>
      <c r="D350" s="118">
        <v>0.012070621785463618</v>
      </c>
      <c r="E350" s="118">
        <v>1.0473974205803815</v>
      </c>
      <c r="F350" s="84" t="s">
        <v>3478</v>
      </c>
      <c r="G350" s="84" t="b">
        <v>0</v>
      </c>
      <c r="H350" s="84" t="b">
        <v>0</v>
      </c>
      <c r="I350" s="84" t="b">
        <v>0</v>
      </c>
      <c r="J350" s="84" t="b">
        <v>0</v>
      </c>
      <c r="K350" s="84" t="b">
        <v>0</v>
      </c>
      <c r="L350" s="84" t="b">
        <v>0</v>
      </c>
    </row>
    <row r="351" spans="1:12" ht="15">
      <c r="A351" s="84" t="s">
        <v>4034</v>
      </c>
      <c r="B351" s="84" t="s">
        <v>4035</v>
      </c>
      <c r="C351" s="84">
        <v>29</v>
      </c>
      <c r="D351" s="118">
        <v>0.013662539370650404</v>
      </c>
      <c r="E351" s="118">
        <v>1.2781957402699533</v>
      </c>
      <c r="F351" s="84" t="s">
        <v>3478</v>
      </c>
      <c r="G351" s="84" t="b">
        <v>0</v>
      </c>
      <c r="H351" s="84" t="b">
        <v>0</v>
      </c>
      <c r="I351" s="84" t="b">
        <v>0</v>
      </c>
      <c r="J351" s="84" t="b">
        <v>0</v>
      </c>
      <c r="K351" s="84" t="b">
        <v>0</v>
      </c>
      <c r="L351" s="84" t="b">
        <v>0</v>
      </c>
    </row>
    <row r="352" spans="1:12" ht="15">
      <c r="A352" s="84" t="s">
        <v>449</v>
      </c>
      <c r="B352" s="84" t="s">
        <v>445</v>
      </c>
      <c r="C352" s="84">
        <v>17</v>
      </c>
      <c r="D352" s="118">
        <v>0.012642605121759217</v>
      </c>
      <c r="E352" s="118">
        <v>1.4401872809923757</v>
      </c>
      <c r="F352" s="84" t="s">
        <v>3478</v>
      </c>
      <c r="G352" s="84" t="b">
        <v>0</v>
      </c>
      <c r="H352" s="84" t="b">
        <v>0</v>
      </c>
      <c r="I352" s="84" t="b">
        <v>0</v>
      </c>
      <c r="J352" s="84" t="b">
        <v>0</v>
      </c>
      <c r="K352" s="84" t="b">
        <v>0</v>
      </c>
      <c r="L352" s="84" t="b">
        <v>0</v>
      </c>
    </row>
    <row r="353" spans="1:12" ht="15">
      <c r="A353" s="84" t="s">
        <v>444</v>
      </c>
      <c r="B353" s="84" t="s">
        <v>449</v>
      </c>
      <c r="C353" s="84">
        <v>16</v>
      </c>
      <c r="D353" s="118">
        <v>0.012393943642106343</v>
      </c>
      <c r="E353" s="118">
        <v>1.3790962360108145</v>
      </c>
      <c r="F353" s="84" t="s">
        <v>3478</v>
      </c>
      <c r="G353" s="84" t="b">
        <v>0</v>
      </c>
      <c r="H353" s="84" t="b">
        <v>0</v>
      </c>
      <c r="I353" s="84" t="b">
        <v>0</v>
      </c>
      <c r="J353" s="84" t="b">
        <v>0</v>
      </c>
      <c r="K353" s="84" t="b">
        <v>0</v>
      </c>
      <c r="L353" s="84" t="b">
        <v>0</v>
      </c>
    </row>
    <row r="354" spans="1:12" ht="15">
      <c r="A354" s="84" t="s">
        <v>4034</v>
      </c>
      <c r="B354" s="84" t="s">
        <v>4040</v>
      </c>
      <c r="C354" s="84">
        <v>11</v>
      </c>
      <c r="D354" s="118">
        <v>0.010624244329711562</v>
      </c>
      <c r="E354" s="118">
        <v>1.2781957402699535</v>
      </c>
      <c r="F354" s="84" t="s">
        <v>3478</v>
      </c>
      <c r="G354" s="84" t="b">
        <v>0</v>
      </c>
      <c r="H354" s="84" t="b">
        <v>0</v>
      </c>
      <c r="I354" s="84" t="b">
        <v>0</v>
      </c>
      <c r="J354" s="84" t="b">
        <v>0</v>
      </c>
      <c r="K354" s="84" t="b">
        <v>0</v>
      </c>
      <c r="L354" s="84" t="b">
        <v>0</v>
      </c>
    </row>
    <row r="355" spans="1:12" ht="15">
      <c r="A355" s="84" t="s">
        <v>3577</v>
      </c>
      <c r="B355" s="84" t="s">
        <v>3578</v>
      </c>
      <c r="C355" s="84">
        <v>10</v>
      </c>
      <c r="D355" s="118">
        <v>0.010144804466750363</v>
      </c>
      <c r="E355" s="118">
        <v>1.890979596989689</v>
      </c>
      <c r="F355" s="84" t="s">
        <v>3478</v>
      </c>
      <c r="G355" s="84" t="b">
        <v>0</v>
      </c>
      <c r="H355" s="84" t="b">
        <v>0</v>
      </c>
      <c r="I355" s="84" t="b">
        <v>0</v>
      </c>
      <c r="J355" s="84" t="b">
        <v>0</v>
      </c>
      <c r="K355" s="84" t="b">
        <v>0</v>
      </c>
      <c r="L355" s="84" t="b">
        <v>0</v>
      </c>
    </row>
    <row r="356" spans="1:12" ht="15">
      <c r="A356" s="84" t="s">
        <v>3578</v>
      </c>
      <c r="B356" s="84" t="s">
        <v>3579</v>
      </c>
      <c r="C356" s="84">
        <v>10</v>
      </c>
      <c r="D356" s="118">
        <v>0.010144804466750363</v>
      </c>
      <c r="E356" s="118">
        <v>1.8495869118314638</v>
      </c>
      <c r="F356" s="84" t="s">
        <v>3478</v>
      </c>
      <c r="G356" s="84" t="b">
        <v>0</v>
      </c>
      <c r="H356" s="84" t="b">
        <v>0</v>
      </c>
      <c r="I356" s="84" t="b">
        <v>0</v>
      </c>
      <c r="J356" s="84" t="b">
        <v>0</v>
      </c>
      <c r="K356" s="84" t="b">
        <v>0</v>
      </c>
      <c r="L356" s="84" t="b">
        <v>0</v>
      </c>
    </row>
    <row r="357" spans="1:12" ht="15">
      <c r="A357" s="84" t="s">
        <v>3579</v>
      </c>
      <c r="B357" s="84" t="s">
        <v>3553</v>
      </c>
      <c r="C357" s="84">
        <v>10</v>
      </c>
      <c r="D357" s="118">
        <v>0.010144804466750363</v>
      </c>
      <c r="E357" s="118">
        <v>1.8495869118314638</v>
      </c>
      <c r="F357" s="84" t="s">
        <v>3478</v>
      </c>
      <c r="G357" s="84" t="b">
        <v>0</v>
      </c>
      <c r="H357" s="84" t="b">
        <v>0</v>
      </c>
      <c r="I357" s="84" t="b">
        <v>0</v>
      </c>
      <c r="J357" s="84" t="b">
        <v>0</v>
      </c>
      <c r="K357" s="84" t="b">
        <v>0</v>
      </c>
      <c r="L357" s="84" t="b">
        <v>0</v>
      </c>
    </row>
    <row r="358" spans="1:12" ht="15">
      <c r="A358" s="84" t="s">
        <v>3553</v>
      </c>
      <c r="B358" s="84" t="s">
        <v>3580</v>
      </c>
      <c r="C358" s="84">
        <v>10</v>
      </c>
      <c r="D358" s="118">
        <v>0.010144804466750363</v>
      </c>
      <c r="E358" s="118">
        <v>1.8495869118314638</v>
      </c>
      <c r="F358" s="84" t="s">
        <v>3478</v>
      </c>
      <c r="G358" s="84" t="b">
        <v>0</v>
      </c>
      <c r="H358" s="84" t="b">
        <v>0</v>
      </c>
      <c r="I358" s="84" t="b">
        <v>0</v>
      </c>
      <c r="J358" s="84" t="b">
        <v>0</v>
      </c>
      <c r="K358" s="84" t="b">
        <v>0</v>
      </c>
      <c r="L358" s="84" t="b">
        <v>0</v>
      </c>
    </row>
    <row r="359" spans="1:12" ht="15">
      <c r="A359" s="84" t="s">
        <v>3580</v>
      </c>
      <c r="B359" s="84" t="s">
        <v>3574</v>
      </c>
      <c r="C359" s="84">
        <v>10</v>
      </c>
      <c r="D359" s="118">
        <v>0.010144804466750363</v>
      </c>
      <c r="E359" s="118">
        <v>1.7356435595246271</v>
      </c>
      <c r="F359" s="84" t="s">
        <v>3478</v>
      </c>
      <c r="G359" s="84" t="b">
        <v>0</v>
      </c>
      <c r="H359" s="84" t="b">
        <v>0</v>
      </c>
      <c r="I359" s="84" t="b">
        <v>0</v>
      </c>
      <c r="J359" s="84" t="b">
        <v>0</v>
      </c>
      <c r="K359" s="84" t="b">
        <v>0</v>
      </c>
      <c r="L359" s="84" t="b">
        <v>0</v>
      </c>
    </row>
    <row r="360" spans="1:12" ht="15">
      <c r="A360" s="84" t="s">
        <v>3573</v>
      </c>
      <c r="B360" s="84" t="s">
        <v>3581</v>
      </c>
      <c r="C360" s="84">
        <v>10</v>
      </c>
      <c r="D360" s="118">
        <v>0.010144804466750363</v>
      </c>
      <c r="E360" s="118">
        <v>1.1420167357335276</v>
      </c>
      <c r="F360" s="84" t="s">
        <v>3478</v>
      </c>
      <c r="G360" s="84" t="b">
        <v>0</v>
      </c>
      <c r="H360" s="84" t="b">
        <v>0</v>
      </c>
      <c r="I360" s="84" t="b">
        <v>0</v>
      </c>
      <c r="J360" s="84" t="b">
        <v>0</v>
      </c>
      <c r="K360" s="84" t="b">
        <v>1</v>
      </c>
      <c r="L360" s="84" t="b">
        <v>0</v>
      </c>
    </row>
    <row r="361" spans="1:12" ht="15">
      <c r="A361" s="84" t="s">
        <v>3581</v>
      </c>
      <c r="B361" s="84" t="s">
        <v>3582</v>
      </c>
      <c r="C361" s="84">
        <v>10</v>
      </c>
      <c r="D361" s="118">
        <v>0.010144804466750363</v>
      </c>
      <c r="E361" s="118">
        <v>1.808194226673239</v>
      </c>
      <c r="F361" s="84" t="s">
        <v>3478</v>
      </c>
      <c r="G361" s="84" t="b">
        <v>0</v>
      </c>
      <c r="H361" s="84" t="b">
        <v>1</v>
      </c>
      <c r="I361" s="84" t="b">
        <v>0</v>
      </c>
      <c r="J361" s="84" t="b">
        <v>0</v>
      </c>
      <c r="K361" s="84" t="b">
        <v>0</v>
      </c>
      <c r="L361" s="84" t="b">
        <v>0</v>
      </c>
    </row>
    <row r="362" spans="1:12" ht="15">
      <c r="A362" s="84" t="s">
        <v>3574</v>
      </c>
      <c r="B362" s="84" t="s">
        <v>3573</v>
      </c>
      <c r="C362" s="84">
        <v>9</v>
      </c>
      <c r="D362" s="118">
        <v>0.009614245776886228</v>
      </c>
      <c r="E362" s="118">
        <v>1.0237085780242408</v>
      </c>
      <c r="F362" s="84" t="s">
        <v>3478</v>
      </c>
      <c r="G362" s="84" t="b">
        <v>0</v>
      </c>
      <c r="H362" s="84" t="b">
        <v>0</v>
      </c>
      <c r="I362" s="84" t="b">
        <v>0</v>
      </c>
      <c r="J362" s="84" t="b">
        <v>0</v>
      </c>
      <c r="K362" s="84" t="b">
        <v>0</v>
      </c>
      <c r="L362" s="84" t="b">
        <v>0</v>
      </c>
    </row>
    <row r="363" spans="1:12" ht="15">
      <c r="A363" s="84" t="s">
        <v>444</v>
      </c>
      <c r="B363" s="84" t="s">
        <v>3577</v>
      </c>
      <c r="C363" s="84">
        <v>6</v>
      </c>
      <c r="D363" s="118">
        <v>0.007651033676170239</v>
      </c>
      <c r="E363" s="118">
        <v>1.2999149899631899</v>
      </c>
      <c r="F363" s="84" t="s">
        <v>3478</v>
      </c>
      <c r="G363" s="84" t="b">
        <v>0</v>
      </c>
      <c r="H363" s="84" t="b">
        <v>0</v>
      </c>
      <c r="I363" s="84" t="b">
        <v>0</v>
      </c>
      <c r="J363" s="84" t="b">
        <v>0</v>
      </c>
      <c r="K363" s="84" t="b">
        <v>0</v>
      </c>
      <c r="L363" s="84" t="b">
        <v>0</v>
      </c>
    </row>
    <row r="364" spans="1:12" ht="15">
      <c r="A364" s="84" t="s">
        <v>3582</v>
      </c>
      <c r="B364" s="84" t="s">
        <v>4033</v>
      </c>
      <c r="C364" s="84">
        <v>6</v>
      </c>
      <c r="D364" s="118">
        <v>0.007651033676170239</v>
      </c>
      <c r="E364" s="118">
        <v>1.9367370875503642</v>
      </c>
      <c r="F364" s="84" t="s">
        <v>3478</v>
      </c>
      <c r="G364" s="84" t="b">
        <v>0</v>
      </c>
      <c r="H364" s="84" t="b">
        <v>0</v>
      </c>
      <c r="I364" s="84" t="b">
        <v>0</v>
      </c>
      <c r="J364" s="84" t="b">
        <v>0</v>
      </c>
      <c r="K364" s="84" t="b">
        <v>0</v>
      </c>
      <c r="L364" s="84" t="b">
        <v>0</v>
      </c>
    </row>
    <row r="365" spans="1:12" ht="15">
      <c r="A365" s="84" t="s">
        <v>4033</v>
      </c>
      <c r="B365" s="84" t="s">
        <v>4032</v>
      </c>
      <c r="C365" s="84">
        <v>6</v>
      </c>
      <c r="D365" s="118">
        <v>0.007651033676170239</v>
      </c>
      <c r="E365" s="118">
        <v>2.112828346606045</v>
      </c>
      <c r="F365" s="84" t="s">
        <v>3478</v>
      </c>
      <c r="G365" s="84" t="b">
        <v>0</v>
      </c>
      <c r="H365" s="84" t="b">
        <v>0</v>
      </c>
      <c r="I365" s="84" t="b">
        <v>0</v>
      </c>
      <c r="J365" s="84" t="b">
        <v>1</v>
      </c>
      <c r="K365" s="84" t="b">
        <v>0</v>
      </c>
      <c r="L365" s="84" t="b">
        <v>0</v>
      </c>
    </row>
    <row r="366" spans="1:12" ht="15">
      <c r="A366" s="84" t="s">
        <v>4032</v>
      </c>
      <c r="B366" s="84" t="s">
        <v>3576</v>
      </c>
      <c r="C366" s="84">
        <v>6</v>
      </c>
      <c r="D366" s="118">
        <v>0.007651033676170239</v>
      </c>
      <c r="E366" s="118">
        <v>1.9878896099977454</v>
      </c>
      <c r="F366" s="84" t="s">
        <v>3478</v>
      </c>
      <c r="G366" s="84" t="b">
        <v>1</v>
      </c>
      <c r="H366" s="84" t="b">
        <v>0</v>
      </c>
      <c r="I366" s="84" t="b">
        <v>0</v>
      </c>
      <c r="J366" s="84" t="b">
        <v>0</v>
      </c>
      <c r="K366" s="84" t="b">
        <v>0</v>
      </c>
      <c r="L366" s="84" t="b">
        <v>0</v>
      </c>
    </row>
    <row r="367" spans="1:12" ht="15">
      <c r="A367" s="84" t="s">
        <v>445</v>
      </c>
      <c r="B367" s="84" t="s">
        <v>3577</v>
      </c>
      <c r="C367" s="84">
        <v>3</v>
      </c>
      <c r="D367" s="118">
        <v>0.004886727163575065</v>
      </c>
      <c r="E367" s="118">
        <v>0.6009449856271709</v>
      </c>
      <c r="F367" s="84" t="s">
        <v>3478</v>
      </c>
      <c r="G367" s="84" t="b">
        <v>0</v>
      </c>
      <c r="H367" s="84" t="b">
        <v>0</v>
      </c>
      <c r="I367" s="84" t="b">
        <v>0</v>
      </c>
      <c r="J367" s="84" t="b">
        <v>0</v>
      </c>
      <c r="K367" s="84" t="b">
        <v>0</v>
      </c>
      <c r="L367" s="84" t="b">
        <v>0</v>
      </c>
    </row>
    <row r="368" spans="1:12" ht="15">
      <c r="A368" s="84" t="s">
        <v>449</v>
      </c>
      <c r="B368" s="84" t="s">
        <v>444</v>
      </c>
      <c r="C368" s="84">
        <v>3</v>
      </c>
      <c r="D368" s="118">
        <v>0.004886727163575065</v>
      </c>
      <c r="E368" s="118">
        <v>1.2097383596141016</v>
      </c>
      <c r="F368" s="84" t="s">
        <v>3478</v>
      </c>
      <c r="G368" s="84" t="b">
        <v>0</v>
      </c>
      <c r="H368" s="84" t="b">
        <v>0</v>
      </c>
      <c r="I368" s="84" t="b">
        <v>0</v>
      </c>
      <c r="J368" s="84" t="b">
        <v>0</v>
      </c>
      <c r="K368" s="84" t="b">
        <v>0</v>
      </c>
      <c r="L368" s="84" t="b">
        <v>0</v>
      </c>
    </row>
    <row r="369" spans="1:12" ht="15">
      <c r="A369" s="84" t="s">
        <v>444</v>
      </c>
      <c r="B369" s="84" t="s">
        <v>445</v>
      </c>
      <c r="C369" s="84">
        <v>3</v>
      </c>
      <c r="D369" s="118">
        <v>0.004886727163575065</v>
      </c>
      <c r="E369" s="118">
        <v>0.6520975080745522</v>
      </c>
      <c r="F369" s="84" t="s">
        <v>3478</v>
      </c>
      <c r="G369" s="84" t="b">
        <v>0</v>
      </c>
      <c r="H369" s="84" t="b">
        <v>0</v>
      </c>
      <c r="I369" s="84" t="b">
        <v>0</v>
      </c>
      <c r="J369" s="84" t="b">
        <v>0</v>
      </c>
      <c r="K369" s="84" t="b">
        <v>0</v>
      </c>
      <c r="L369" s="84" t="b">
        <v>0</v>
      </c>
    </row>
    <row r="370" spans="1:12" ht="15">
      <c r="A370" s="84" t="s">
        <v>4038</v>
      </c>
      <c r="B370" s="84" t="s">
        <v>4161</v>
      </c>
      <c r="C370" s="84">
        <v>2</v>
      </c>
      <c r="D370" s="118">
        <v>0.0036716636062431836</v>
      </c>
      <c r="E370" s="118">
        <v>2.5899496013257077</v>
      </c>
      <c r="F370" s="84" t="s">
        <v>3478</v>
      </c>
      <c r="G370" s="84" t="b">
        <v>0</v>
      </c>
      <c r="H370" s="84" t="b">
        <v>0</v>
      </c>
      <c r="I370" s="84" t="b">
        <v>0</v>
      </c>
      <c r="J370" s="84" t="b">
        <v>0</v>
      </c>
      <c r="K370" s="84" t="b">
        <v>0</v>
      </c>
      <c r="L370" s="84" t="b">
        <v>0</v>
      </c>
    </row>
    <row r="371" spans="1:12" ht="15">
      <c r="A371" s="84" t="s">
        <v>4161</v>
      </c>
      <c r="B371" s="84" t="s">
        <v>4162</v>
      </c>
      <c r="C371" s="84">
        <v>2</v>
      </c>
      <c r="D371" s="118">
        <v>0.0036716636062431836</v>
      </c>
      <c r="E371" s="118">
        <v>2.5899496013257077</v>
      </c>
      <c r="F371" s="84" t="s">
        <v>3478</v>
      </c>
      <c r="G371" s="84" t="b">
        <v>0</v>
      </c>
      <c r="H371" s="84" t="b">
        <v>0</v>
      </c>
      <c r="I371" s="84" t="b">
        <v>0</v>
      </c>
      <c r="J371" s="84" t="b">
        <v>0</v>
      </c>
      <c r="K371" s="84" t="b">
        <v>0</v>
      </c>
      <c r="L371" s="84" t="b">
        <v>0</v>
      </c>
    </row>
    <row r="372" spans="1:12" ht="15">
      <c r="A372" s="84" t="s">
        <v>4095</v>
      </c>
      <c r="B372" s="84" t="s">
        <v>4042</v>
      </c>
      <c r="C372" s="84">
        <v>2</v>
      </c>
      <c r="D372" s="118">
        <v>0.0036716636062431836</v>
      </c>
      <c r="E372" s="118">
        <v>2.5899496013257077</v>
      </c>
      <c r="F372" s="84" t="s">
        <v>3478</v>
      </c>
      <c r="G372" s="84" t="b">
        <v>0</v>
      </c>
      <c r="H372" s="84" t="b">
        <v>0</v>
      </c>
      <c r="I372" s="84" t="b">
        <v>0</v>
      </c>
      <c r="J372" s="84" t="b">
        <v>0</v>
      </c>
      <c r="K372" s="84" t="b">
        <v>0</v>
      </c>
      <c r="L372" s="84" t="b">
        <v>0</v>
      </c>
    </row>
    <row r="373" spans="1:12" ht="15">
      <c r="A373" s="84" t="s">
        <v>445</v>
      </c>
      <c r="B373" s="84" t="s">
        <v>4087</v>
      </c>
      <c r="C373" s="84">
        <v>2</v>
      </c>
      <c r="D373" s="118">
        <v>0.0036716636062431836</v>
      </c>
      <c r="E373" s="118">
        <v>0.9019749812911521</v>
      </c>
      <c r="F373" s="84" t="s">
        <v>3478</v>
      </c>
      <c r="G373" s="84" t="b">
        <v>0</v>
      </c>
      <c r="H373" s="84" t="b">
        <v>0</v>
      </c>
      <c r="I373" s="84" t="b">
        <v>0</v>
      </c>
      <c r="J373" s="84" t="b">
        <v>0</v>
      </c>
      <c r="K373" s="84" t="b">
        <v>0</v>
      </c>
      <c r="L373" s="84" t="b">
        <v>0</v>
      </c>
    </row>
    <row r="374" spans="1:12" ht="15">
      <c r="A374" s="84" t="s">
        <v>4055</v>
      </c>
      <c r="B374" s="84" t="s">
        <v>4058</v>
      </c>
      <c r="C374" s="84">
        <v>2</v>
      </c>
      <c r="D374" s="118">
        <v>0.004379137156569814</v>
      </c>
      <c r="E374" s="118">
        <v>2.2889196056617265</v>
      </c>
      <c r="F374" s="84" t="s">
        <v>3478</v>
      </c>
      <c r="G374" s="84" t="b">
        <v>0</v>
      </c>
      <c r="H374" s="84" t="b">
        <v>0</v>
      </c>
      <c r="I374" s="84" t="b">
        <v>0</v>
      </c>
      <c r="J374" s="84" t="b">
        <v>0</v>
      </c>
      <c r="K374" s="84" t="b">
        <v>0</v>
      </c>
      <c r="L374" s="84" t="b">
        <v>0</v>
      </c>
    </row>
    <row r="375" spans="1:12" ht="15">
      <c r="A375" s="84" t="s">
        <v>449</v>
      </c>
      <c r="B375" s="84" t="s">
        <v>349</v>
      </c>
      <c r="C375" s="84">
        <v>37</v>
      </c>
      <c r="D375" s="118">
        <v>0.01104355234244483</v>
      </c>
      <c r="E375" s="118">
        <v>1.0385408665707185</v>
      </c>
      <c r="F375" s="84" t="s">
        <v>3479</v>
      </c>
      <c r="G375" s="84" t="b">
        <v>0</v>
      </c>
      <c r="H375" s="84" t="b">
        <v>0</v>
      </c>
      <c r="I375" s="84" t="b">
        <v>0</v>
      </c>
      <c r="J375" s="84" t="b">
        <v>0</v>
      </c>
      <c r="K375" s="84" t="b">
        <v>0</v>
      </c>
      <c r="L375" s="84" t="b">
        <v>0</v>
      </c>
    </row>
    <row r="376" spans="1:12" ht="15">
      <c r="A376" s="84" t="s">
        <v>3552</v>
      </c>
      <c r="B376" s="84" t="s">
        <v>3594</v>
      </c>
      <c r="C376" s="84">
        <v>16</v>
      </c>
      <c r="D376" s="118">
        <v>0.009967486692848753</v>
      </c>
      <c r="E376" s="118">
        <v>1.6754450381412995</v>
      </c>
      <c r="F376" s="84" t="s">
        <v>3479</v>
      </c>
      <c r="G376" s="84" t="b">
        <v>0</v>
      </c>
      <c r="H376" s="84" t="b">
        <v>1</v>
      </c>
      <c r="I376" s="84" t="b">
        <v>0</v>
      </c>
      <c r="J376" s="84" t="b">
        <v>0</v>
      </c>
      <c r="K376" s="84" t="b">
        <v>0</v>
      </c>
      <c r="L376" s="84" t="b">
        <v>0</v>
      </c>
    </row>
    <row r="377" spans="1:12" ht="15">
      <c r="A377" s="84" t="s">
        <v>3593</v>
      </c>
      <c r="B377" s="84" t="s">
        <v>3611</v>
      </c>
      <c r="C377" s="84">
        <v>13</v>
      </c>
      <c r="D377" s="118">
        <v>0.00914341020579892</v>
      </c>
      <c r="E377" s="118">
        <v>1.7625952138601997</v>
      </c>
      <c r="F377" s="84" t="s">
        <v>3479</v>
      </c>
      <c r="G377" s="84" t="b">
        <v>1</v>
      </c>
      <c r="H377" s="84" t="b">
        <v>0</v>
      </c>
      <c r="I377" s="84" t="b">
        <v>0</v>
      </c>
      <c r="J377" s="84" t="b">
        <v>0</v>
      </c>
      <c r="K377" s="84" t="b">
        <v>0</v>
      </c>
      <c r="L377" s="84" t="b">
        <v>0</v>
      </c>
    </row>
    <row r="378" spans="1:12" ht="15">
      <c r="A378" s="84" t="s">
        <v>3611</v>
      </c>
      <c r="B378" s="84" t="s">
        <v>3552</v>
      </c>
      <c r="C378" s="84">
        <v>11</v>
      </c>
      <c r="D378" s="118">
        <v>0.008448012763075672</v>
      </c>
      <c r="E378" s="118">
        <v>1.6376564772518996</v>
      </c>
      <c r="F378" s="84" t="s">
        <v>3479</v>
      </c>
      <c r="G378" s="84" t="b">
        <v>0</v>
      </c>
      <c r="H378" s="84" t="b">
        <v>0</v>
      </c>
      <c r="I378" s="84" t="b">
        <v>0</v>
      </c>
      <c r="J378" s="84" t="b">
        <v>0</v>
      </c>
      <c r="K378" s="84" t="b">
        <v>1</v>
      </c>
      <c r="L378" s="84" t="b">
        <v>0</v>
      </c>
    </row>
    <row r="379" spans="1:12" ht="15">
      <c r="A379" s="84" t="s">
        <v>349</v>
      </c>
      <c r="B379" s="84" t="s">
        <v>3596</v>
      </c>
      <c r="C379" s="84">
        <v>10</v>
      </c>
      <c r="D379" s="118">
        <v>0.00804893036534709</v>
      </c>
      <c r="E379" s="118">
        <v>1.0935884329016239</v>
      </c>
      <c r="F379" s="84" t="s">
        <v>3479</v>
      </c>
      <c r="G379" s="84" t="b">
        <v>0</v>
      </c>
      <c r="H379" s="84" t="b">
        <v>0</v>
      </c>
      <c r="I379" s="84" t="b">
        <v>0</v>
      </c>
      <c r="J379" s="84" t="b">
        <v>0</v>
      </c>
      <c r="K379" s="84" t="b">
        <v>0</v>
      </c>
      <c r="L379" s="84" t="b">
        <v>0</v>
      </c>
    </row>
    <row r="380" spans="1:12" ht="15">
      <c r="A380" s="84" t="s">
        <v>3608</v>
      </c>
      <c r="B380" s="84" t="s">
        <v>3609</v>
      </c>
      <c r="C380" s="84">
        <v>9</v>
      </c>
      <c r="D380" s="118">
        <v>0.007611076023149349</v>
      </c>
      <c r="E380" s="118">
        <v>1.7845895075663674</v>
      </c>
      <c r="F380" s="84" t="s">
        <v>3479</v>
      </c>
      <c r="G380" s="84" t="b">
        <v>0</v>
      </c>
      <c r="H380" s="84" t="b">
        <v>0</v>
      </c>
      <c r="I380" s="84" t="b">
        <v>0</v>
      </c>
      <c r="J380" s="84" t="b">
        <v>0</v>
      </c>
      <c r="K380" s="84" t="b">
        <v>0</v>
      </c>
      <c r="L380" s="84" t="b">
        <v>0</v>
      </c>
    </row>
    <row r="381" spans="1:12" ht="15">
      <c r="A381" s="84" t="s">
        <v>370</v>
      </c>
      <c r="B381" s="84" t="s">
        <v>449</v>
      </c>
      <c r="C381" s="84">
        <v>9</v>
      </c>
      <c r="D381" s="118">
        <v>0.007611076023149349</v>
      </c>
      <c r="E381" s="118">
        <v>0.963510056640913</v>
      </c>
      <c r="F381" s="84" t="s">
        <v>3479</v>
      </c>
      <c r="G381" s="84" t="b">
        <v>0</v>
      </c>
      <c r="H381" s="84" t="b">
        <v>0</v>
      </c>
      <c r="I381" s="84" t="b">
        <v>0</v>
      </c>
      <c r="J381" s="84" t="b">
        <v>0</v>
      </c>
      <c r="K381" s="84" t="b">
        <v>0</v>
      </c>
      <c r="L381" s="84" t="b">
        <v>0</v>
      </c>
    </row>
    <row r="382" spans="1:12" ht="15">
      <c r="A382" s="84" t="s">
        <v>3592</v>
      </c>
      <c r="B382" s="84" t="s">
        <v>4062</v>
      </c>
      <c r="C382" s="84">
        <v>6</v>
      </c>
      <c r="D382" s="118">
        <v>0.006015715169028341</v>
      </c>
      <c r="E382" s="118">
        <v>1.7391141180106768</v>
      </c>
      <c r="F382" s="84" t="s">
        <v>3479</v>
      </c>
      <c r="G382" s="84" t="b">
        <v>0</v>
      </c>
      <c r="H382" s="84" t="b">
        <v>0</v>
      </c>
      <c r="I382" s="84" t="b">
        <v>0</v>
      </c>
      <c r="J382" s="84" t="b">
        <v>0</v>
      </c>
      <c r="K382" s="84" t="b">
        <v>0</v>
      </c>
      <c r="L382" s="84" t="b">
        <v>0</v>
      </c>
    </row>
    <row r="383" spans="1:12" ht="15">
      <c r="A383" s="84" t="s">
        <v>4062</v>
      </c>
      <c r="B383" s="84" t="s">
        <v>3595</v>
      </c>
      <c r="C383" s="84">
        <v>6</v>
      </c>
      <c r="D383" s="118">
        <v>0.006015715169028341</v>
      </c>
      <c r="E383" s="118">
        <v>1.8417764599078243</v>
      </c>
      <c r="F383" s="84" t="s">
        <v>3479</v>
      </c>
      <c r="G383" s="84" t="b">
        <v>0</v>
      </c>
      <c r="H383" s="84" t="b">
        <v>0</v>
      </c>
      <c r="I383" s="84" t="b">
        <v>0</v>
      </c>
      <c r="J383" s="84" t="b">
        <v>0</v>
      </c>
      <c r="K383" s="84" t="b">
        <v>0</v>
      </c>
      <c r="L383" s="84" t="b">
        <v>0</v>
      </c>
    </row>
    <row r="384" spans="1:12" ht="15">
      <c r="A384" s="84" t="s">
        <v>3595</v>
      </c>
      <c r="B384" s="84" t="s">
        <v>4063</v>
      </c>
      <c r="C384" s="84">
        <v>6</v>
      </c>
      <c r="D384" s="118">
        <v>0.006015715169028341</v>
      </c>
      <c r="E384" s="118">
        <v>1.8417764599078243</v>
      </c>
      <c r="F384" s="84" t="s">
        <v>3479</v>
      </c>
      <c r="G384" s="84" t="b">
        <v>0</v>
      </c>
      <c r="H384" s="84" t="b">
        <v>0</v>
      </c>
      <c r="I384" s="84" t="b">
        <v>0</v>
      </c>
      <c r="J384" s="84" t="b">
        <v>0</v>
      </c>
      <c r="K384" s="84" t="b">
        <v>0</v>
      </c>
      <c r="L384" s="84" t="b">
        <v>0</v>
      </c>
    </row>
    <row r="385" spans="1:12" ht="15">
      <c r="A385" s="84" t="s">
        <v>4063</v>
      </c>
      <c r="B385" s="84" t="s">
        <v>449</v>
      </c>
      <c r="C385" s="84">
        <v>6</v>
      </c>
      <c r="D385" s="118">
        <v>0.006015715169028341</v>
      </c>
      <c r="E385" s="118">
        <v>1.1853588062572693</v>
      </c>
      <c r="F385" s="84" t="s">
        <v>3479</v>
      </c>
      <c r="G385" s="84" t="b">
        <v>0</v>
      </c>
      <c r="H385" s="84" t="b">
        <v>0</v>
      </c>
      <c r="I385" s="84" t="b">
        <v>0</v>
      </c>
      <c r="J385" s="84" t="b">
        <v>0</v>
      </c>
      <c r="K385" s="84" t="b">
        <v>0</v>
      </c>
      <c r="L385" s="84" t="b">
        <v>0</v>
      </c>
    </row>
    <row r="386" spans="1:12" ht="15">
      <c r="A386" s="84" t="s">
        <v>3596</v>
      </c>
      <c r="B386" s="84" t="s">
        <v>4064</v>
      </c>
      <c r="C386" s="84">
        <v>6</v>
      </c>
      <c r="D386" s="118">
        <v>0.006015715169028341</v>
      </c>
      <c r="E386" s="118">
        <v>1.8717396832852677</v>
      </c>
      <c r="F386" s="84" t="s">
        <v>3479</v>
      </c>
      <c r="G386" s="84" t="b">
        <v>0</v>
      </c>
      <c r="H386" s="84" t="b">
        <v>0</v>
      </c>
      <c r="I386" s="84" t="b">
        <v>0</v>
      </c>
      <c r="J386" s="84" t="b">
        <v>0</v>
      </c>
      <c r="K386" s="84" t="b">
        <v>0</v>
      </c>
      <c r="L386" s="84" t="b">
        <v>0</v>
      </c>
    </row>
    <row r="387" spans="1:12" ht="15">
      <c r="A387" s="84" t="s">
        <v>349</v>
      </c>
      <c r="B387" s="84" t="s">
        <v>449</v>
      </c>
      <c r="C387" s="84">
        <v>6</v>
      </c>
      <c r="D387" s="118">
        <v>0.006015715169028341</v>
      </c>
      <c r="E387" s="118">
        <v>0.21532202963471261</v>
      </c>
      <c r="F387" s="84" t="s">
        <v>3479</v>
      </c>
      <c r="G387" s="84" t="b">
        <v>0</v>
      </c>
      <c r="H387" s="84" t="b">
        <v>0</v>
      </c>
      <c r="I387" s="84" t="b">
        <v>0</v>
      </c>
      <c r="J387" s="84" t="b">
        <v>0</v>
      </c>
      <c r="K387" s="84" t="b">
        <v>0</v>
      </c>
      <c r="L387" s="84" t="b">
        <v>0</v>
      </c>
    </row>
    <row r="388" spans="1:12" ht="15">
      <c r="A388" s="84" t="s">
        <v>4079</v>
      </c>
      <c r="B388" s="84" t="s">
        <v>4080</v>
      </c>
      <c r="C388" s="84">
        <v>5</v>
      </c>
      <c r="D388" s="118">
        <v>0.005365953576898061</v>
      </c>
      <c r="E388" s="118">
        <v>2.3188977146274867</v>
      </c>
      <c r="F388" s="84" t="s">
        <v>3479</v>
      </c>
      <c r="G388" s="84" t="b">
        <v>0</v>
      </c>
      <c r="H388" s="84" t="b">
        <v>0</v>
      </c>
      <c r="I388" s="84" t="b">
        <v>0</v>
      </c>
      <c r="J388" s="84" t="b">
        <v>0</v>
      </c>
      <c r="K388" s="84" t="b">
        <v>0</v>
      </c>
      <c r="L388" s="84" t="b">
        <v>0</v>
      </c>
    </row>
    <row r="389" spans="1:12" ht="15">
      <c r="A389" s="84" t="s">
        <v>3592</v>
      </c>
      <c r="B389" s="84" t="s">
        <v>4066</v>
      </c>
      <c r="C389" s="84">
        <v>5</v>
      </c>
      <c r="D389" s="118">
        <v>0.005365953576898061</v>
      </c>
      <c r="E389" s="118">
        <v>1.7391141180106768</v>
      </c>
      <c r="F389" s="84" t="s">
        <v>3479</v>
      </c>
      <c r="G389" s="84" t="b">
        <v>0</v>
      </c>
      <c r="H389" s="84" t="b">
        <v>0</v>
      </c>
      <c r="I389" s="84" t="b">
        <v>0</v>
      </c>
      <c r="J389" s="84" t="b">
        <v>0</v>
      </c>
      <c r="K389" s="84" t="b">
        <v>0</v>
      </c>
      <c r="L389" s="84" t="b">
        <v>0</v>
      </c>
    </row>
    <row r="390" spans="1:12" ht="15">
      <c r="A390" s="84" t="s">
        <v>4066</v>
      </c>
      <c r="B390" s="84" t="s">
        <v>4067</v>
      </c>
      <c r="C390" s="84">
        <v>5</v>
      </c>
      <c r="D390" s="118">
        <v>0.005365953576898061</v>
      </c>
      <c r="E390" s="118">
        <v>2.3188977146274867</v>
      </c>
      <c r="F390" s="84" t="s">
        <v>3479</v>
      </c>
      <c r="G390" s="84" t="b">
        <v>0</v>
      </c>
      <c r="H390" s="84" t="b">
        <v>0</v>
      </c>
      <c r="I390" s="84" t="b">
        <v>0</v>
      </c>
      <c r="J390" s="84" t="b">
        <v>0</v>
      </c>
      <c r="K390" s="84" t="b">
        <v>0</v>
      </c>
      <c r="L390" s="84" t="b">
        <v>0</v>
      </c>
    </row>
    <row r="391" spans="1:12" ht="15">
      <c r="A391" s="84" t="s">
        <v>4067</v>
      </c>
      <c r="B391" s="84" t="s">
        <v>4056</v>
      </c>
      <c r="C391" s="84">
        <v>5</v>
      </c>
      <c r="D391" s="118">
        <v>0.005365953576898061</v>
      </c>
      <c r="E391" s="118">
        <v>2.3188977146274867</v>
      </c>
      <c r="F391" s="84" t="s">
        <v>3479</v>
      </c>
      <c r="G391" s="84" t="b">
        <v>0</v>
      </c>
      <c r="H391" s="84" t="b">
        <v>0</v>
      </c>
      <c r="I391" s="84" t="b">
        <v>0</v>
      </c>
      <c r="J391" s="84" t="b">
        <v>0</v>
      </c>
      <c r="K391" s="84" t="b">
        <v>0</v>
      </c>
      <c r="L391" s="84" t="b">
        <v>0</v>
      </c>
    </row>
    <row r="392" spans="1:12" ht="15">
      <c r="A392" s="84" t="s">
        <v>4056</v>
      </c>
      <c r="B392" s="84" t="s">
        <v>4068</v>
      </c>
      <c r="C392" s="84">
        <v>5</v>
      </c>
      <c r="D392" s="118">
        <v>0.005365953576898061</v>
      </c>
      <c r="E392" s="118">
        <v>2.3188977146274867</v>
      </c>
      <c r="F392" s="84" t="s">
        <v>3479</v>
      </c>
      <c r="G392" s="84" t="b">
        <v>0</v>
      </c>
      <c r="H392" s="84" t="b">
        <v>0</v>
      </c>
      <c r="I392" s="84" t="b">
        <v>0</v>
      </c>
      <c r="J392" s="84" t="b">
        <v>0</v>
      </c>
      <c r="K392" s="84" t="b">
        <v>0</v>
      </c>
      <c r="L392" s="84" t="b">
        <v>0</v>
      </c>
    </row>
    <row r="393" spans="1:12" ht="15">
      <c r="A393" s="84" t="s">
        <v>4068</v>
      </c>
      <c r="B393" s="84" t="s">
        <v>4069</v>
      </c>
      <c r="C393" s="84">
        <v>5</v>
      </c>
      <c r="D393" s="118">
        <v>0.005365953576898061</v>
      </c>
      <c r="E393" s="118">
        <v>2.3188977146274867</v>
      </c>
      <c r="F393" s="84" t="s">
        <v>3479</v>
      </c>
      <c r="G393" s="84" t="b">
        <v>0</v>
      </c>
      <c r="H393" s="84" t="b">
        <v>0</v>
      </c>
      <c r="I393" s="84" t="b">
        <v>0</v>
      </c>
      <c r="J393" s="84" t="b">
        <v>0</v>
      </c>
      <c r="K393" s="84" t="b">
        <v>0</v>
      </c>
      <c r="L393" s="84" t="b">
        <v>0</v>
      </c>
    </row>
    <row r="394" spans="1:12" ht="15">
      <c r="A394" s="84" t="s">
        <v>4069</v>
      </c>
      <c r="B394" s="84" t="s">
        <v>4070</v>
      </c>
      <c r="C394" s="84">
        <v>5</v>
      </c>
      <c r="D394" s="118">
        <v>0.005365953576898061</v>
      </c>
      <c r="E394" s="118">
        <v>2.3188977146274867</v>
      </c>
      <c r="F394" s="84" t="s">
        <v>3479</v>
      </c>
      <c r="G394" s="84" t="b">
        <v>0</v>
      </c>
      <c r="H394" s="84" t="b">
        <v>0</v>
      </c>
      <c r="I394" s="84" t="b">
        <v>0</v>
      </c>
      <c r="J394" s="84" t="b">
        <v>0</v>
      </c>
      <c r="K394" s="84" t="b">
        <v>0</v>
      </c>
      <c r="L394" s="84" t="b">
        <v>0</v>
      </c>
    </row>
    <row r="395" spans="1:12" ht="15">
      <c r="A395" s="84" t="s">
        <v>4070</v>
      </c>
      <c r="B395" s="84" t="s">
        <v>4071</v>
      </c>
      <c r="C395" s="84">
        <v>5</v>
      </c>
      <c r="D395" s="118">
        <v>0.005365953576898061</v>
      </c>
      <c r="E395" s="118">
        <v>2.3188977146274867</v>
      </c>
      <c r="F395" s="84" t="s">
        <v>3479</v>
      </c>
      <c r="G395" s="84" t="b">
        <v>0</v>
      </c>
      <c r="H395" s="84" t="b">
        <v>0</v>
      </c>
      <c r="I395" s="84" t="b">
        <v>0</v>
      </c>
      <c r="J395" s="84" t="b">
        <v>0</v>
      </c>
      <c r="K395" s="84" t="b">
        <v>0</v>
      </c>
      <c r="L395" s="84" t="b">
        <v>0</v>
      </c>
    </row>
    <row r="396" spans="1:12" ht="15">
      <c r="A396" s="84" t="s">
        <v>4071</v>
      </c>
      <c r="B396" s="84" t="s">
        <v>4072</v>
      </c>
      <c r="C396" s="84">
        <v>5</v>
      </c>
      <c r="D396" s="118">
        <v>0.005365953576898061</v>
      </c>
      <c r="E396" s="118">
        <v>2.3188977146274867</v>
      </c>
      <c r="F396" s="84" t="s">
        <v>3479</v>
      </c>
      <c r="G396" s="84" t="b">
        <v>0</v>
      </c>
      <c r="H396" s="84" t="b">
        <v>0</v>
      </c>
      <c r="I396" s="84" t="b">
        <v>0</v>
      </c>
      <c r="J396" s="84" t="b">
        <v>0</v>
      </c>
      <c r="K396" s="84" t="b">
        <v>0</v>
      </c>
      <c r="L396" s="84" t="b">
        <v>0</v>
      </c>
    </row>
    <row r="397" spans="1:12" ht="15">
      <c r="A397" s="84" t="s">
        <v>4072</v>
      </c>
      <c r="B397" s="84" t="s">
        <v>4073</v>
      </c>
      <c r="C397" s="84">
        <v>5</v>
      </c>
      <c r="D397" s="118">
        <v>0.005365953576898061</v>
      </c>
      <c r="E397" s="118">
        <v>2.3188977146274867</v>
      </c>
      <c r="F397" s="84" t="s">
        <v>3479</v>
      </c>
      <c r="G397" s="84" t="b">
        <v>0</v>
      </c>
      <c r="H397" s="84" t="b">
        <v>0</v>
      </c>
      <c r="I397" s="84" t="b">
        <v>0</v>
      </c>
      <c r="J397" s="84" t="b">
        <v>0</v>
      </c>
      <c r="K397" s="84" t="b">
        <v>0</v>
      </c>
      <c r="L397" s="84" t="b">
        <v>0</v>
      </c>
    </row>
    <row r="398" spans="1:12" ht="15">
      <c r="A398" s="84" t="s">
        <v>4073</v>
      </c>
      <c r="B398" s="84" t="s">
        <v>4074</v>
      </c>
      <c r="C398" s="84">
        <v>5</v>
      </c>
      <c r="D398" s="118">
        <v>0.005365953576898061</v>
      </c>
      <c r="E398" s="118">
        <v>2.3188977146274867</v>
      </c>
      <c r="F398" s="84" t="s">
        <v>3479</v>
      </c>
      <c r="G398" s="84" t="b">
        <v>0</v>
      </c>
      <c r="H398" s="84" t="b">
        <v>0</v>
      </c>
      <c r="I398" s="84" t="b">
        <v>0</v>
      </c>
      <c r="J398" s="84" t="b">
        <v>0</v>
      </c>
      <c r="K398" s="84" t="b">
        <v>0</v>
      </c>
      <c r="L398" s="84" t="b">
        <v>0</v>
      </c>
    </row>
    <row r="399" spans="1:12" ht="15">
      <c r="A399" s="84" t="s">
        <v>4074</v>
      </c>
      <c r="B399" s="84" t="s">
        <v>4057</v>
      </c>
      <c r="C399" s="84">
        <v>5</v>
      </c>
      <c r="D399" s="118">
        <v>0.005365953576898061</v>
      </c>
      <c r="E399" s="118">
        <v>2.239716468579862</v>
      </c>
      <c r="F399" s="84" t="s">
        <v>3479</v>
      </c>
      <c r="G399" s="84" t="b">
        <v>0</v>
      </c>
      <c r="H399" s="84" t="b">
        <v>0</v>
      </c>
      <c r="I399" s="84" t="b">
        <v>0</v>
      </c>
      <c r="J399" s="84" t="b">
        <v>0</v>
      </c>
      <c r="K399" s="84" t="b">
        <v>0</v>
      </c>
      <c r="L399" s="84" t="b">
        <v>0</v>
      </c>
    </row>
    <row r="400" spans="1:12" ht="15">
      <c r="A400" s="84" t="s">
        <v>4057</v>
      </c>
      <c r="B400" s="84" t="s">
        <v>4075</v>
      </c>
      <c r="C400" s="84">
        <v>5</v>
      </c>
      <c r="D400" s="118">
        <v>0.005365953576898061</v>
      </c>
      <c r="E400" s="118">
        <v>2.239716468579862</v>
      </c>
      <c r="F400" s="84" t="s">
        <v>3479</v>
      </c>
      <c r="G400" s="84" t="b">
        <v>0</v>
      </c>
      <c r="H400" s="84" t="b">
        <v>0</v>
      </c>
      <c r="I400" s="84" t="b">
        <v>0</v>
      </c>
      <c r="J400" s="84" t="b">
        <v>0</v>
      </c>
      <c r="K400" s="84" t="b">
        <v>0</v>
      </c>
      <c r="L400" s="84" t="b">
        <v>0</v>
      </c>
    </row>
    <row r="401" spans="1:12" ht="15">
      <c r="A401" s="84" t="s">
        <v>4075</v>
      </c>
      <c r="B401" s="84" t="s">
        <v>4076</v>
      </c>
      <c r="C401" s="84">
        <v>5</v>
      </c>
      <c r="D401" s="118">
        <v>0.005365953576898061</v>
      </c>
      <c r="E401" s="118">
        <v>2.3188977146274867</v>
      </c>
      <c r="F401" s="84" t="s">
        <v>3479</v>
      </c>
      <c r="G401" s="84" t="b">
        <v>0</v>
      </c>
      <c r="H401" s="84" t="b">
        <v>0</v>
      </c>
      <c r="I401" s="84" t="b">
        <v>0</v>
      </c>
      <c r="J401" s="84" t="b">
        <v>0</v>
      </c>
      <c r="K401" s="84" t="b">
        <v>0</v>
      </c>
      <c r="L401" s="84" t="b">
        <v>0</v>
      </c>
    </row>
    <row r="402" spans="1:12" ht="15">
      <c r="A402" s="84" t="s">
        <v>4076</v>
      </c>
      <c r="B402" s="84" t="s">
        <v>4077</v>
      </c>
      <c r="C402" s="84">
        <v>5</v>
      </c>
      <c r="D402" s="118">
        <v>0.005365953576898061</v>
      </c>
      <c r="E402" s="118">
        <v>2.3188977146274867</v>
      </c>
      <c r="F402" s="84" t="s">
        <v>3479</v>
      </c>
      <c r="G402" s="84" t="b">
        <v>0</v>
      </c>
      <c r="H402" s="84" t="b">
        <v>0</v>
      </c>
      <c r="I402" s="84" t="b">
        <v>0</v>
      </c>
      <c r="J402" s="84" t="b">
        <v>0</v>
      </c>
      <c r="K402" s="84" t="b">
        <v>0</v>
      </c>
      <c r="L402" s="84" t="b">
        <v>0</v>
      </c>
    </row>
    <row r="403" spans="1:12" ht="15">
      <c r="A403" s="84" t="s">
        <v>370</v>
      </c>
      <c r="B403" s="84" t="s">
        <v>3592</v>
      </c>
      <c r="C403" s="84">
        <v>5</v>
      </c>
      <c r="D403" s="118">
        <v>0.005365953576898061</v>
      </c>
      <c r="E403" s="118">
        <v>1.364655205188162</v>
      </c>
      <c r="F403" s="84" t="s">
        <v>3479</v>
      </c>
      <c r="G403" s="84" t="b">
        <v>0</v>
      </c>
      <c r="H403" s="84" t="b">
        <v>0</v>
      </c>
      <c r="I403" s="84" t="b">
        <v>0</v>
      </c>
      <c r="J403" s="84" t="b">
        <v>0</v>
      </c>
      <c r="K403" s="84" t="b">
        <v>0</v>
      </c>
      <c r="L403" s="84" t="b">
        <v>0</v>
      </c>
    </row>
    <row r="404" spans="1:12" ht="15">
      <c r="A404" s="84" t="s">
        <v>449</v>
      </c>
      <c r="B404" s="84" t="s">
        <v>340</v>
      </c>
      <c r="C404" s="84">
        <v>5</v>
      </c>
      <c r="D404" s="118">
        <v>0.005365953576898061</v>
      </c>
      <c r="E404" s="118">
        <v>0.444531878897438</v>
      </c>
      <c r="F404" s="84" t="s">
        <v>3479</v>
      </c>
      <c r="G404" s="84" t="b">
        <v>0</v>
      </c>
      <c r="H404" s="84" t="b">
        <v>0</v>
      </c>
      <c r="I404" s="84" t="b">
        <v>0</v>
      </c>
      <c r="J404" s="84" t="b">
        <v>0</v>
      </c>
      <c r="K404" s="84" t="b">
        <v>0</v>
      </c>
      <c r="L404" s="84" t="b">
        <v>0</v>
      </c>
    </row>
    <row r="405" spans="1:12" ht="15">
      <c r="A405" s="84" t="s">
        <v>4060</v>
      </c>
      <c r="B405" s="84" t="s">
        <v>449</v>
      </c>
      <c r="C405" s="84">
        <v>5</v>
      </c>
      <c r="D405" s="118">
        <v>0.005365953576898061</v>
      </c>
      <c r="E405" s="118">
        <v>1.1061775602096444</v>
      </c>
      <c r="F405" s="84" t="s">
        <v>3479</v>
      </c>
      <c r="G405" s="84" t="b">
        <v>0</v>
      </c>
      <c r="H405" s="84" t="b">
        <v>0</v>
      </c>
      <c r="I405" s="84" t="b">
        <v>0</v>
      </c>
      <c r="J405" s="84" t="b">
        <v>0</v>
      </c>
      <c r="K405" s="84" t="b">
        <v>0</v>
      </c>
      <c r="L405" s="84" t="b">
        <v>0</v>
      </c>
    </row>
    <row r="406" spans="1:12" ht="15">
      <c r="A406" s="84" t="s">
        <v>449</v>
      </c>
      <c r="B406" s="84" t="s">
        <v>4082</v>
      </c>
      <c r="C406" s="84">
        <v>5</v>
      </c>
      <c r="D406" s="118">
        <v>0.005365953576898061</v>
      </c>
      <c r="E406" s="118">
        <v>1.1605352225322372</v>
      </c>
      <c r="F406" s="84" t="s">
        <v>3479</v>
      </c>
      <c r="G406" s="84" t="b">
        <v>0</v>
      </c>
      <c r="H406" s="84" t="b">
        <v>0</v>
      </c>
      <c r="I406" s="84" t="b">
        <v>0</v>
      </c>
      <c r="J406" s="84" t="b">
        <v>0</v>
      </c>
      <c r="K406" s="84" t="b">
        <v>0</v>
      </c>
      <c r="L406" s="84" t="b">
        <v>0</v>
      </c>
    </row>
    <row r="407" spans="1:12" ht="15">
      <c r="A407" s="84" t="s">
        <v>4082</v>
      </c>
      <c r="B407" s="84" t="s">
        <v>4083</v>
      </c>
      <c r="C407" s="84">
        <v>5</v>
      </c>
      <c r="D407" s="118">
        <v>0.005365953576898061</v>
      </c>
      <c r="E407" s="118">
        <v>2.3188977146274867</v>
      </c>
      <c r="F407" s="84" t="s">
        <v>3479</v>
      </c>
      <c r="G407" s="84" t="b">
        <v>0</v>
      </c>
      <c r="H407" s="84" t="b">
        <v>0</v>
      </c>
      <c r="I407" s="84" t="b">
        <v>0</v>
      </c>
      <c r="J407" s="84" t="b">
        <v>0</v>
      </c>
      <c r="K407" s="84" t="b">
        <v>0</v>
      </c>
      <c r="L407" s="84" t="b">
        <v>0</v>
      </c>
    </row>
    <row r="408" spans="1:12" ht="15">
      <c r="A408" s="84" t="s">
        <v>4083</v>
      </c>
      <c r="B408" s="84" t="s">
        <v>4061</v>
      </c>
      <c r="C408" s="84">
        <v>5</v>
      </c>
      <c r="D408" s="118">
        <v>0.005365953576898061</v>
      </c>
      <c r="E408" s="118">
        <v>2.239716468579862</v>
      </c>
      <c r="F408" s="84" t="s">
        <v>3479</v>
      </c>
      <c r="G408" s="84" t="b">
        <v>0</v>
      </c>
      <c r="H408" s="84" t="b">
        <v>0</v>
      </c>
      <c r="I408" s="84" t="b">
        <v>0</v>
      </c>
      <c r="J408" s="84" t="b">
        <v>0</v>
      </c>
      <c r="K408" s="84" t="b">
        <v>0</v>
      </c>
      <c r="L408" s="84" t="b">
        <v>0</v>
      </c>
    </row>
    <row r="409" spans="1:12" ht="15">
      <c r="A409" s="84" t="s">
        <v>4061</v>
      </c>
      <c r="B409" s="84" t="s">
        <v>4084</v>
      </c>
      <c r="C409" s="84">
        <v>5</v>
      </c>
      <c r="D409" s="118">
        <v>0.005365953576898061</v>
      </c>
      <c r="E409" s="118">
        <v>2.239716468579862</v>
      </c>
      <c r="F409" s="84" t="s">
        <v>3479</v>
      </c>
      <c r="G409" s="84" t="b">
        <v>0</v>
      </c>
      <c r="H409" s="84" t="b">
        <v>0</v>
      </c>
      <c r="I409" s="84" t="b">
        <v>0</v>
      </c>
      <c r="J409" s="84" t="b">
        <v>0</v>
      </c>
      <c r="K409" s="84" t="b">
        <v>0</v>
      </c>
      <c r="L409" s="84" t="b">
        <v>0</v>
      </c>
    </row>
    <row r="410" spans="1:12" ht="15">
      <c r="A410" s="84" t="s">
        <v>4084</v>
      </c>
      <c r="B410" s="84" t="s">
        <v>4085</v>
      </c>
      <c r="C410" s="84">
        <v>5</v>
      </c>
      <c r="D410" s="118">
        <v>0.005365953576898061</v>
      </c>
      <c r="E410" s="118">
        <v>2.3188977146274867</v>
      </c>
      <c r="F410" s="84" t="s">
        <v>3479</v>
      </c>
      <c r="G410" s="84" t="b">
        <v>0</v>
      </c>
      <c r="H410" s="84" t="b">
        <v>0</v>
      </c>
      <c r="I410" s="84" t="b">
        <v>0</v>
      </c>
      <c r="J410" s="84" t="b">
        <v>0</v>
      </c>
      <c r="K410" s="84" t="b">
        <v>0</v>
      </c>
      <c r="L410" s="84" t="b">
        <v>0</v>
      </c>
    </row>
    <row r="411" spans="1:12" ht="15">
      <c r="A411" s="84" t="s">
        <v>4044</v>
      </c>
      <c r="B411" s="84" t="s">
        <v>4036</v>
      </c>
      <c r="C411" s="84">
        <v>4</v>
      </c>
      <c r="D411" s="118">
        <v>0.004638253103971412</v>
      </c>
      <c r="E411" s="118">
        <v>2.114777731971562</v>
      </c>
      <c r="F411" s="84" t="s">
        <v>3479</v>
      </c>
      <c r="G411" s="84" t="b">
        <v>0</v>
      </c>
      <c r="H411" s="84" t="b">
        <v>0</v>
      </c>
      <c r="I411" s="84" t="b">
        <v>0</v>
      </c>
      <c r="J411" s="84" t="b">
        <v>0</v>
      </c>
      <c r="K411" s="84" t="b">
        <v>0</v>
      </c>
      <c r="L411" s="84" t="b">
        <v>0</v>
      </c>
    </row>
    <row r="412" spans="1:12" ht="15">
      <c r="A412" s="84" t="s">
        <v>3609</v>
      </c>
      <c r="B412" s="84" t="s">
        <v>4050</v>
      </c>
      <c r="C412" s="84">
        <v>4</v>
      </c>
      <c r="D412" s="118">
        <v>0.004638253103971412</v>
      </c>
      <c r="E412" s="118">
        <v>1.7334369851189861</v>
      </c>
      <c r="F412" s="84" t="s">
        <v>3479</v>
      </c>
      <c r="G412" s="84" t="b">
        <v>0</v>
      </c>
      <c r="H412" s="84" t="b">
        <v>0</v>
      </c>
      <c r="I412" s="84" t="b">
        <v>0</v>
      </c>
      <c r="J412" s="84" t="b">
        <v>0</v>
      </c>
      <c r="K412" s="84" t="b">
        <v>0</v>
      </c>
      <c r="L412" s="84" t="b">
        <v>0</v>
      </c>
    </row>
    <row r="413" spans="1:12" ht="15">
      <c r="A413" s="84" t="s">
        <v>4050</v>
      </c>
      <c r="B413" s="84" t="s">
        <v>340</v>
      </c>
      <c r="C413" s="84">
        <v>4</v>
      </c>
      <c r="D413" s="118">
        <v>0.004638253103971412</v>
      </c>
      <c r="E413" s="118">
        <v>1.3598563223063933</v>
      </c>
      <c r="F413" s="84" t="s">
        <v>3479</v>
      </c>
      <c r="G413" s="84" t="b">
        <v>0</v>
      </c>
      <c r="H413" s="84" t="b">
        <v>0</v>
      </c>
      <c r="I413" s="84" t="b">
        <v>0</v>
      </c>
      <c r="J413" s="84" t="b">
        <v>0</v>
      </c>
      <c r="K413" s="84" t="b">
        <v>0</v>
      </c>
      <c r="L413" s="84" t="b">
        <v>0</v>
      </c>
    </row>
    <row r="414" spans="1:12" ht="15">
      <c r="A414" s="84" t="s">
        <v>4078</v>
      </c>
      <c r="B414" s="84" t="s">
        <v>453</v>
      </c>
      <c r="C414" s="84">
        <v>4</v>
      </c>
      <c r="D414" s="118">
        <v>0.004638253103971412</v>
      </c>
      <c r="E414" s="118">
        <v>1.8070143536486125</v>
      </c>
      <c r="F414" s="84" t="s">
        <v>3479</v>
      </c>
      <c r="G414" s="84" t="b">
        <v>1</v>
      </c>
      <c r="H414" s="84" t="b">
        <v>0</v>
      </c>
      <c r="I414" s="84" t="b">
        <v>0</v>
      </c>
      <c r="J414" s="84" t="b">
        <v>0</v>
      </c>
      <c r="K414" s="84" t="b">
        <v>0</v>
      </c>
      <c r="L414" s="84" t="b">
        <v>0</v>
      </c>
    </row>
    <row r="415" spans="1:12" ht="15">
      <c r="A415" s="84" t="s">
        <v>453</v>
      </c>
      <c r="B415" s="84" t="s">
        <v>4108</v>
      </c>
      <c r="C415" s="84">
        <v>4</v>
      </c>
      <c r="D415" s="118">
        <v>0.004638253103971412</v>
      </c>
      <c r="E415" s="118">
        <v>1.903924366656669</v>
      </c>
      <c r="F415" s="84" t="s">
        <v>3479</v>
      </c>
      <c r="G415" s="84" t="b">
        <v>0</v>
      </c>
      <c r="H415" s="84" t="b">
        <v>0</v>
      </c>
      <c r="I415" s="84" t="b">
        <v>0</v>
      </c>
      <c r="J415" s="84" t="b">
        <v>0</v>
      </c>
      <c r="K415" s="84" t="b">
        <v>0</v>
      </c>
      <c r="L415" s="84" t="b">
        <v>0</v>
      </c>
    </row>
    <row r="416" spans="1:12" ht="15">
      <c r="A416" s="84" t="s">
        <v>4108</v>
      </c>
      <c r="B416" s="84" t="s">
        <v>4052</v>
      </c>
      <c r="C416" s="84">
        <v>4</v>
      </c>
      <c r="D416" s="118">
        <v>0.004638253103971412</v>
      </c>
      <c r="E416" s="118">
        <v>2.172769678949249</v>
      </c>
      <c r="F416" s="84" t="s">
        <v>3479</v>
      </c>
      <c r="G416" s="84" t="b">
        <v>0</v>
      </c>
      <c r="H416" s="84" t="b">
        <v>0</v>
      </c>
      <c r="I416" s="84" t="b">
        <v>0</v>
      </c>
      <c r="J416" s="84" t="b">
        <v>0</v>
      </c>
      <c r="K416" s="84" t="b">
        <v>0</v>
      </c>
      <c r="L416" s="84" t="b">
        <v>0</v>
      </c>
    </row>
    <row r="417" spans="1:12" ht="15">
      <c r="A417" s="84" t="s">
        <v>4077</v>
      </c>
      <c r="B417" s="84" t="s">
        <v>4089</v>
      </c>
      <c r="C417" s="84">
        <v>4</v>
      </c>
      <c r="D417" s="118">
        <v>0.004638253103971412</v>
      </c>
      <c r="E417" s="118">
        <v>2.2219877016194305</v>
      </c>
      <c r="F417" s="84" t="s">
        <v>3479</v>
      </c>
      <c r="G417" s="84" t="b">
        <v>0</v>
      </c>
      <c r="H417" s="84" t="b">
        <v>0</v>
      </c>
      <c r="I417" s="84" t="b">
        <v>0</v>
      </c>
      <c r="J417" s="84" t="b">
        <v>0</v>
      </c>
      <c r="K417" s="84" t="b">
        <v>0</v>
      </c>
      <c r="L417" s="84" t="b">
        <v>0</v>
      </c>
    </row>
    <row r="418" spans="1:12" ht="15">
      <c r="A418" s="84" t="s">
        <v>4054</v>
      </c>
      <c r="B418" s="84" t="s">
        <v>4112</v>
      </c>
      <c r="C418" s="84">
        <v>4</v>
      </c>
      <c r="D418" s="118">
        <v>0.004638253103971412</v>
      </c>
      <c r="E418" s="118">
        <v>2.239716468579862</v>
      </c>
      <c r="F418" s="84" t="s">
        <v>3479</v>
      </c>
      <c r="G418" s="84" t="b">
        <v>0</v>
      </c>
      <c r="H418" s="84" t="b">
        <v>0</v>
      </c>
      <c r="I418" s="84" t="b">
        <v>0</v>
      </c>
      <c r="J418" s="84" t="b">
        <v>0</v>
      </c>
      <c r="K418" s="84" t="b">
        <v>0</v>
      </c>
      <c r="L418" s="84" t="b">
        <v>0</v>
      </c>
    </row>
    <row r="419" spans="1:12" ht="15">
      <c r="A419" s="84" t="s">
        <v>4049</v>
      </c>
      <c r="B419" s="84" t="s">
        <v>392</v>
      </c>
      <c r="C419" s="84">
        <v>4</v>
      </c>
      <c r="D419" s="118">
        <v>0.004638253103971412</v>
      </c>
      <c r="E419" s="118">
        <v>2.4158077276355434</v>
      </c>
      <c r="F419" s="84" t="s">
        <v>3479</v>
      </c>
      <c r="G419" s="84" t="b">
        <v>0</v>
      </c>
      <c r="H419" s="84" t="b">
        <v>0</v>
      </c>
      <c r="I419" s="84" t="b">
        <v>0</v>
      </c>
      <c r="J419" s="84" t="b">
        <v>0</v>
      </c>
      <c r="K419" s="84" t="b">
        <v>0</v>
      </c>
      <c r="L419" s="84" t="b">
        <v>0</v>
      </c>
    </row>
    <row r="420" spans="1:12" ht="15">
      <c r="A420" s="84" t="s">
        <v>392</v>
      </c>
      <c r="B420" s="84" t="s">
        <v>4103</v>
      </c>
      <c r="C420" s="84">
        <v>4</v>
      </c>
      <c r="D420" s="118">
        <v>0.004638253103971412</v>
      </c>
      <c r="E420" s="118">
        <v>2.172769678949249</v>
      </c>
      <c r="F420" s="84" t="s">
        <v>3479</v>
      </c>
      <c r="G420" s="84" t="b">
        <v>0</v>
      </c>
      <c r="H420" s="84" t="b">
        <v>0</v>
      </c>
      <c r="I420" s="84" t="b">
        <v>0</v>
      </c>
      <c r="J420" s="84" t="b">
        <v>0</v>
      </c>
      <c r="K420" s="84" t="b">
        <v>0</v>
      </c>
      <c r="L420" s="84" t="b">
        <v>0</v>
      </c>
    </row>
    <row r="421" spans="1:12" ht="15">
      <c r="A421" s="84" t="s">
        <v>4103</v>
      </c>
      <c r="B421" s="84" t="s">
        <v>4104</v>
      </c>
      <c r="C421" s="84">
        <v>4</v>
      </c>
      <c r="D421" s="118">
        <v>0.004638253103971412</v>
      </c>
      <c r="E421" s="118">
        <v>2.4158077276355434</v>
      </c>
      <c r="F421" s="84" t="s">
        <v>3479</v>
      </c>
      <c r="G421" s="84" t="b">
        <v>0</v>
      </c>
      <c r="H421" s="84" t="b">
        <v>0</v>
      </c>
      <c r="I421" s="84" t="b">
        <v>0</v>
      </c>
      <c r="J421" s="84" t="b">
        <v>0</v>
      </c>
      <c r="K421" s="84" t="b">
        <v>0</v>
      </c>
      <c r="L421" s="84" t="b">
        <v>0</v>
      </c>
    </row>
    <row r="422" spans="1:12" ht="15">
      <c r="A422" s="84" t="s">
        <v>449</v>
      </c>
      <c r="B422" s="84" t="s">
        <v>453</v>
      </c>
      <c r="C422" s="84">
        <v>4</v>
      </c>
      <c r="D422" s="118">
        <v>0.004638253103971412</v>
      </c>
      <c r="E422" s="118">
        <v>0.6486518615533627</v>
      </c>
      <c r="F422" s="84" t="s">
        <v>3479</v>
      </c>
      <c r="G422" s="84" t="b">
        <v>0</v>
      </c>
      <c r="H422" s="84" t="b">
        <v>0</v>
      </c>
      <c r="I422" s="84" t="b">
        <v>0</v>
      </c>
      <c r="J422" s="84" t="b">
        <v>0</v>
      </c>
      <c r="K422" s="84" t="b">
        <v>0</v>
      </c>
      <c r="L422" s="84" t="b">
        <v>0</v>
      </c>
    </row>
    <row r="423" spans="1:12" ht="15">
      <c r="A423" s="84" t="s">
        <v>4125</v>
      </c>
      <c r="B423" s="84" t="s">
        <v>4047</v>
      </c>
      <c r="C423" s="84">
        <v>3</v>
      </c>
      <c r="D423" s="118">
        <v>0.00381275062104888</v>
      </c>
      <c r="E423" s="118">
        <v>2.239716468579862</v>
      </c>
      <c r="F423" s="84" t="s">
        <v>3479</v>
      </c>
      <c r="G423" s="84" t="b">
        <v>0</v>
      </c>
      <c r="H423" s="84" t="b">
        <v>0</v>
      </c>
      <c r="I423" s="84" t="b">
        <v>0</v>
      </c>
      <c r="J423" s="84" t="b">
        <v>0</v>
      </c>
      <c r="K423" s="84" t="b">
        <v>0</v>
      </c>
      <c r="L423" s="84" t="b">
        <v>0</v>
      </c>
    </row>
    <row r="424" spans="1:12" ht="15">
      <c r="A424" s="84" t="s">
        <v>4047</v>
      </c>
      <c r="B424" s="84" t="s">
        <v>4126</v>
      </c>
      <c r="C424" s="84">
        <v>3</v>
      </c>
      <c r="D424" s="118">
        <v>0.00381275062104888</v>
      </c>
      <c r="E424" s="118">
        <v>2.239716468579862</v>
      </c>
      <c r="F424" s="84" t="s">
        <v>3479</v>
      </c>
      <c r="G424" s="84" t="b">
        <v>0</v>
      </c>
      <c r="H424" s="84" t="b">
        <v>0</v>
      </c>
      <c r="I424" s="84" t="b">
        <v>0</v>
      </c>
      <c r="J424" s="84" t="b">
        <v>0</v>
      </c>
      <c r="K424" s="84" t="b">
        <v>0</v>
      </c>
      <c r="L424" s="84" t="b">
        <v>0</v>
      </c>
    </row>
    <row r="425" spans="1:12" ht="15">
      <c r="A425" s="84" t="s">
        <v>4126</v>
      </c>
      <c r="B425" s="84" t="s">
        <v>3552</v>
      </c>
      <c r="C425" s="84">
        <v>3</v>
      </c>
      <c r="D425" s="118">
        <v>0.00381275062104888</v>
      </c>
      <c r="E425" s="118">
        <v>1.6754450381412995</v>
      </c>
      <c r="F425" s="84" t="s">
        <v>3479</v>
      </c>
      <c r="G425" s="84" t="b">
        <v>0</v>
      </c>
      <c r="H425" s="84" t="b">
        <v>0</v>
      </c>
      <c r="I425" s="84" t="b">
        <v>0</v>
      </c>
      <c r="J425" s="84" t="b">
        <v>0</v>
      </c>
      <c r="K425" s="84" t="b">
        <v>1</v>
      </c>
      <c r="L425" s="84" t="b">
        <v>0</v>
      </c>
    </row>
    <row r="426" spans="1:12" ht="15">
      <c r="A426" s="84" t="s">
        <v>3552</v>
      </c>
      <c r="B426" s="84" t="s">
        <v>4127</v>
      </c>
      <c r="C426" s="84">
        <v>3</v>
      </c>
      <c r="D426" s="118">
        <v>0.00381275062104888</v>
      </c>
      <c r="E426" s="118">
        <v>1.6754450381412995</v>
      </c>
      <c r="F426" s="84" t="s">
        <v>3479</v>
      </c>
      <c r="G426" s="84" t="b">
        <v>0</v>
      </c>
      <c r="H426" s="84" t="b">
        <v>1</v>
      </c>
      <c r="I426" s="84" t="b">
        <v>0</v>
      </c>
      <c r="J426" s="84" t="b">
        <v>1</v>
      </c>
      <c r="K426" s="84" t="b">
        <v>0</v>
      </c>
      <c r="L426" s="84" t="b">
        <v>0</v>
      </c>
    </row>
    <row r="427" spans="1:12" ht="15">
      <c r="A427" s="84" t="s">
        <v>4127</v>
      </c>
      <c r="B427" s="84" t="s">
        <v>4079</v>
      </c>
      <c r="C427" s="84">
        <v>3</v>
      </c>
      <c r="D427" s="118">
        <v>0.00381275062104888</v>
      </c>
      <c r="E427" s="118">
        <v>2.3188977146274867</v>
      </c>
      <c r="F427" s="84" t="s">
        <v>3479</v>
      </c>
      <c r="G427" s="84" t="b">
        <v>1</v>
      </c>
      <c r="H427" s="84" t="b">
        <v>0</v>
      </c>
      <c r="I427" s="84" t="b">
        <v>0</v>
      </c>
      <c r="J427" s="84" t="b">
        <v>0</v>
      </c>
      <c r="K427" s="84" t="b">
        <v>0</v>
      </c>
      <c r="L427" s="84" t="b">
        <v>0</v>
      </c>
    </row>
    <row r="428" spans="1:12" ht="15">
      <c r="A428" s="84" t="s">
        <v>4080</v>
      </c>
      <c r="B428" s="84" t="s">
        <v>4039</v>
      </c>
      <c r="C428" s="84">
        <v>3</v>
      </c>
      <c r="D428" s="118">
        <v>0.00381275062104888</v>
      </c>
      <c r="E428" s="118">
        <v>1.7546262841889244</v>
      </c>
      <c r="F428" s="84" t="s">
        <v>3479</v>
      </c>
      <c r="G428" s="84" t="b">
        <v>0</v>
      </c>
      <c r="H428" s="84" t="b">
        <v>0</v>
      </c>
      <c r="I428" s="84" t="b">
        <v>0</v>
      </c>
      <c r="J428" s="84" t="b">
        <v>0</v>
      </c>
      <c r="K428" s="84" t="b">
        <v>0</v>
      </c>
      <c r="L428" s="84" t="b">
        <v>0</v>
      </c>
    </row>
    <row r="429" spans="1:12" ht="15">
      <c r="A429" s="84" t="s">
        <v>3608</v>
      </c>
      <c r="B429" s="84" t="s">
        <v>4050</v>
      </c>
      <c r="C429" s="84">
        <v>3</v>
      </c>
      <c r="D429" s="118">
        <v>0.00381275062104888</v>
      </c>
      <c r="E429" s="118">
        <v>1.5037628979906732</v>
      </c>
      <c r="F429" s="84" t="s">
        <v>3479</v>
      </c>
      <c r="G429" s="84" t="b">
        <v>0</v>
      </c>
      <c r="H429" s="84" t="b">
        <v>0</v>
      </c>
      <c r="I429" s="84" t="b">
        <v>0</v>
      </c>
      <c r="J429" s="84" t="b">
        <v>0</v>
      </c>
      <c r="K429" s="84" t="b">
        <v>0</v>
      </c>
      <c r="L429" s="84" t="b">
        <v>0</v>
      </c>
    </row>
    <row r="430" spans="1:12" ht="15">
      <c r="A430" s="84" t="s">
        <v>340</v>
      </c>
      <c r="B430" s="84" t="s">
        <v>4123</v>
      </c>
      <c r="C430" s="84">
        <v>3</v>
      </c>
      <c r="D430" s="118">
        <v>0.00381275062104888</v>
      </c>
      <c r="E430" s="118">
        <v>1.47379967461323</v>
      </c>
      <c r="F430" s="84" t="s">
        <v>3479</v>
      </c>
      <c r="G430" s="84" t="b">
        <v>0</v>
      </c>
      <c r="H430" s="84" t="b">
        <v>0</v>
      </c>
      <c r="I430" s="84" t="b">
        <v>0</v>
      </c>
      <c r="J430" s="84" t="b">
        <v>0</v>
      </c>
      <c r="K430" s="84" t="b">
        <v>0</v>
      </c>
      <c r="L430" s="84" t="b">
        <v>0</v>
      </c>
    </row>
    <row r="431" spans="1:12" ht="15">
      <c r="A431" s="84" t="s">
        <v>4123</v>
      </c>
      <c r="B431" s="84" t="s">
        <v>3598</v>
      </c>
      <c r="C431" s="84">
        <v>3</v>
      </c>
      <c r="D431" s="118">
        <v>0.00381275062104888</v>
      </c>
      <c r="E431" s="118">
        <v>2.3188977146274867</v>
      </c>
      <c r="F431" s="84" t="s">
        <v>3479</v>
      </c>
      <c r="G431" s="84" t="b">
        <v>0</v>
      </c>
      <c r="H431" s="84" t="b">
        <v>0</v>
      </c>
      <c r="I431" s="84" t="b">
        <v>0</v>
      </c>
      <c r="J431" s="84" t="b">
        <v>0</v>
      </c>
      <c r="K431" s="84" t="b">
        <v>0</v>
      </c>
      <c r="L431" s="84" t="b">
        <v>0</v>
      </c>
    </row>
    <row r="432" spans="1:12" ht="15">
      <c r="A432" s="84" t="s">
        <v>3598</v>
      </c>
      <c r="B432" s="84" t="s">
        <v>4078</v>
      </c>
      <c r="C432" s="84">
        <v>3</v>
      </c>
      <c r="D432" s="118">
        <v>0.00381275062104888</v>
      </c>
      <c r="E432" s="118">
        <v>2.2908689910272435</v>
      </c>
      <c r="F432" s="84" t="s">
        <v>3479</v>
      </c>
      <c r="G432" s="84" t="b">
        <v>0</v>
      </c>
      <c r="H432" s="84" t="b">
        <v>0</v>
      </c>
      <c r="I432" s="84" t="b">
        <v>0</v>
      </c>
      <c r="J432" s="84" t="b">
        <v>1</v>
      </c>
      <c r="K432" s="84" t="b">
        <v>0</v>
      </c>
      <c r="L432" s="84" t="b">
        <v>0</v>
      </c>
    </row>
    <row r="433" spans="1:12" ht="15">
      <c r="A433" s="84" t="s">
        <v>4052</v>
      </c>
      <c r="B433" s="84" t="s">
        <v>4124</v>
      </c>
      <c r="C433" s="84">
        <v>3</v>
      </c>
      <c r="D433" s="118">
        <v>0.00381275062104888</v>
      </c>
      <c r="E433" s="118">
        <v>2.172769678949249</v>
      </c>
      <c r="F433" s="84" t="s">
        <v>3479</v>
      </c>
      <c r="G433" s="84" t="b">
        <v>0</v>
      </c>
      <c r="H433" s="84" t="b">
        <v>0</v>
      </c>
      <c r="I433" s="84" t="b">
        <v>0</v>
      </c>
      <c r="J433" s="84" t="b">
        <v>0</v>
      </c>
      <c r="K433" s="84" t="b">
        <v>0</v>
      </c>
      <c r="L433" s="84" t="b">
        <v>0</v>
      </c>
    </row>
    <row r="434" spans="1:12" ht="15">
      <c r="A434" s="84" t="s">
        <v>4038</v>
      </c>
      <c r="B434" s="84" t="s">
        <v>449</v>
      </c>
      <c r="C434" s="84">
        <v>3</v>
      </c>
      <c r="D434" s="118">
        <v>0.00381275062104888</v>
      </c>
      <c r="E434" s="118">
        <v>0.6624800609769319</v>
      </c>
      <c r="F434" s="84" t="s">
        <v>3479</v>
      </c>
      <c r="G434" s="84" t="b">
        <v>0</v>
      </c>
      <c r="H434" s="84" t="b">
        <v>0</v>
      </c>
      <c r="I434" s="84" t="b">
        <v>0</v>
      </c>
      <c r="J434" s="84" t="b">
        <v>0</v>
      </c>
      <c r="K434" s="84" t="b">
        <v>0</v>
      </c>
      <c r="L434" s="84" t="b">
        <v>0</v>
      </c>
    </row>
    <row r="435" spans="1:12" ht="15">
      <c r="A435" s="84" t="s">
        <v>449</v>
      </c>
      <c r="B435" s="84" t="s">
        <v>4113</v>
      </c>
      <c r="C435" s="84">
        <v>3</v>
      </c>
      <c r="D435" s="118">
        <v>0.00381275062104888</v>
      </c>
      <c r="E435" s="118">
        <v>1.1605352225322372</v>
      </c>
      <c r="F435" s="84" t="s">
        <v>3479</v>
      </c>
      <c r="G435" s="84" t="b">
        <v>0</v>
      </c>
      <c r="H435" s="84" t="b">
        <v>0</v>
      </c>
      <c r="I435" s="84" t="b">
        <v>0</v>
      </c>
      <c r="J435" s="84" t="b">
        <v>0</v>
      </c>
      <c r="K435" s="84" t="b">
        <v>0</v>
      </c>
      <c r="L435" s="84" t="b">
        <v>0</v>
      </c>
    </row>
    <row r="436" spans="1:12" ht="15">
      <c r="A436" s="84" t="s">
        <v>4113</v>
      </c>
      <c r="B436" s="84" t="s">
        <v>3593</v>
      </c>
      <c r="C436" s="84">
        <v>3</v>
      </c>
      <c r="D436" s="118">
        <v>0.00381275062104888</v>
      </c>
      <c r="E436" s="118">
        <v>1.7874187975852318</v>
      </c>
      <c r="F436" s="84" t="s">
        <v>3479</v>
      </c>
      <c r="G436" s="84" t="b">
        <v>0</v>
      </c>
      <c r="H436" s="84" t="b">
        <v>0</v>
      </c>
      <c r="I436" s="84" t="b">
        <v>0</v>
      </c>
      <c r="J436" s="84" t="b">
        <v>1</v>
      </c>
      <c r="K436" s="84" t="b">
        <v>0</v>
      </c>
      <c r="L436" s="84" t="b">
        <v>0</v>
      </c>
    </row>
    <row r="437" spans="1:12" ht="15">
      <c r="A437" s="84" t="s">
        <v>3593</v>
      </c>
      <c r="B437" s="84" t="s">
        <v>4139</v>
      </c>
      <c r="C437" s="84">
        <v>3</v>
      </c>
      <c r="D437" s="118">
        <v>0.00381275062104888</v>
      </c>
      <c r="E437" s="118">
        <v>1.7625952138601997</v>
      </c>
      <c r="F437" s="84" t="s">
        <v>3479</v>
      </c>
      <c r="G437" s="84" t="b">
        <v>1</v>
      </c>
      <c r="H437" s="84" t="b">
        <v>0</v>
      </c>
      <c r="I437" s="84" t="b">
        <v>0</v>
      </c>
      <c r="J437" s="84" t="b">
        <v>0</v>
      </c>
      <c r="K437" s="84" t="b">
        <v>0</v>
      </c>
      <c r="L437" s="84" t="b">
        <v>0</v>
      </c>
    </row>
    <row r="438" spans="1:12" ht="15">
      <c r="A438" s="84" t="s">
        <v>4139</v>
      </c>
      <c r="B438" s="84" t="s">
        <v>4140</v>
      </c>
      <c r="C438" s="84">
        <v>3</v>
      </c>
      <c r="D438" s="118">
        <v>0.00381275062104888</v>
      </c>
      <c r="E438" s="118">
        <v>2.5407464642438433</v>
      </c>
      <c r="F438" s="84" t="s">
        <v>3479</v>
      </c>
      <c r="G438" s="84" t="b">
        <v>0</v>
      </c>
      <c r="H438" s="84" t="b">
        <v>0</v>
      </c>
      <c r="I438" s="84" t="b">
        <v>0</v>
      </c>
      <c r="J438" s="84" t="b">
        <v>0</v>
      </c>
      <c r="K438" s="84" t="b">
        <v>0</v>
      </c>
      <c r="L438" s="84" t="b">
        <v>0</v>
      </c>
    </row>
    <row r="439" spans="1:12" ht="15">
      <c r="A439" s="84" t="s">
        <v>4140</v>
      </c>
      <c r="B439" s="84" t="s">
        <v>4141</v>
      </c>
      <c r="C439" s="84">
        <v>3</v>
      </c>
      <c r="D439" s="118">
        <v>0.00381275062104888</v>
      </c>
      <c r="E439" s="118">
        <v>2.5407464642438433</v>
      </c>
      <c r="F439" s="84" t="s">
        <v>3479</v>
      </c>
      <c r="G439" s="84" t="b">
        <v>0</v>
      </c>
      <c r="H439" s="84" t="b">
        <v>0</v>
      </c>
      <c r="I439" s="84" t="b">
        <v>0</v>
      </c>
      <c r="J439" s="84" t="b">
        <v>0</v>
      </c>
      <c r="K439" s="84" t="b">
        <v>0</v>
      </c>
      <c r="L439" s="84" t="b">
        <v>0</v>
      </c>
    </row>
    <row r="440" spans="1:12" ht="15">
      <c r="A440" s="84" t="s">
        <v>4141</v>
      </c>
      <c r="B440" s="84" t="s">
        <v>3552</v>
      </c>
      <c r="C440" s="84">
        <v>3</v>
      </c>
      <c r="D440" s="118">
        <v>0.00381275062104888</v>
      </c>
      <c r="E440" s="118">
        <v>1.6754450381412995</v>
      </c>
      <c r="F440" s="84" t="s">
        <v>3479</v>
      </c>
      <c r="G440" s="84" t="b">
        <v>0</v>
      </c>
      <c r="H440" s="84" t="b">
        <v>0</v>
      </c>
      <c r="I440" s="84" t="b">
        <v>0</v>
      </c>
      <c r="J440" s="84" t="b">
        <v>0</v>
      </c>
      <c r="K440" s="84" t="b">
        <v>1</v>
      </c>
      <c r="L440" s="84" t="b">
        <v>0</v>
      </c>
    </row>
    <row r="441" spans="1:12" ht="15">
      <c r="A441" s="84" t="s">
        <v>3594</v>
      </c>
      <c r="B441" s="84" t="s">
        <v>4142</v>
      </c>
      <c r="C441" s="84">
        <v>3</v>
      </c>
      <c r="D441" s="118">
        <v>0.00381275062104888</v>
      </c>
      <c r="E441" s="118">
        <v>1.9386864729158808</v>
      </c>
      <c r="F441" s="84" t="s">
        <v>3479</v>
      </c>
      <c r="G441" s="84" t="b">
        <v>0</v>
      </c>
      <c r="H441" s="84" t="b">
        <v>0</v>
      </c>
      <c r="I441" s="84" t="b">
        <v>0</v>
      </c>
      <c r="J441" s="84" t="b">
        <v>0</v>
      </c>
      <c r="K441" s="84" t="b">
        <v>0</v>
      </c>
      <c r="L441" s="84" t="b">
        <v>0</v>
      </c>
    </row>
    <row r="442" spans="1:12" ht="15">
      <c r="A442" s="84" t="s">
        <v>4142</v>
      </c>
      <c r="B442" s="84" t="s">
        <v>4039</v>
      </c>
      <c r="C442" s="84">
        <v>3</v>
      </c>
      <c r="D442" s="118">
        <v>0.00381275062104888</v>
      </c>
      <c r="E442" s="118">
        <v>1.9764750338052806</v>
      </c>
      <c r="F442" s="84" t="s">
        <v>3479</v>
      </c>
      <c r="G442" s="84" t="b">
        <v>0</v>
      </c>
      <c r="H442" s="84" t="b">
        <v>0</v>
      </c>
      <c r="I442" s="84" t="b">
        <v>0</v>
      </c>
      <c r="J442" s="84" t="b">
        <v>0</v>
      </c>
      <c r="K442" s="84" t="b">
        <v>0</v>
      </c>
      <c r="L442" s="84" t="b">
        <v>0</v>
      </c>
    </row>
    <row r="443" spans="1:12" ht="15">
      <c r="A443" s="84" t="s">
        <v>4112</v>
      </c>
      <c r="B443" s="84" t="s">
        <v>4133</v>
      </c>
      <c r="C443" s="84">
        <v>3</v>
      </c>
      <c r="D443" s="118">
        <v>0.00381275062104888</v>
      </c>
      <c r="E443" s="118">
        <v>2.4158077276355434</v>
      </c>
      <c r="F443" s="84" t="s">
        <v>3479</v>
      </c>
      <c r="G443" s="84" t="b">
        <v>0</v>
      </c>
      <c r="H443" s="84" t="b">
        <v>0</v>
      </c>
      <c r="I443" s="84" t="b">
        <v>0</v>
      </c>
      <c r="J443" s="84" t="b">
        <v>0</v>
      </c>
      <c r="K443" s="84" t="b">
        <v>0</v>
      </c>
      <c r="L443" s="84" t="b">
        <v>0</v>
      </c>
    </row>
    <row r="444" spans="1:12" ht="15">
      <c r="A444" s="84" t="s">
        <v>4133</v>
      </c>
      <c r="B444" s="84" t="s">
        <v>449</v>
      </c>
      <c r="C444" s="84">
        <v>3</v>
      </c>
      <c r="D444" s="118">
        <v>0.00381275062104888</v>
      </c>
      <c r="E444" s="118">
        <v>1.1853588062572693</v>
      </c>
      <c r="F444" s="84" t="s">
        <v>3479</v>
      </c>
      <c r="G444" s="84" t="b">
        <v>0</v>
      </c>
      <c r="H444" s="84" t="b">
        <v>0</v>
      </c>
      <c r="I444" s="84" t="b">
        <v>0</v>
      </c>
      <c r="J444" s="84" t="b">
        <v>0</v>
      </c>
      <c r="K444" s="84" t="b">
        <v>0</v>
      </c>
      <c r="L444" s="84" t="b">
        <v>0</v>
      </c>
    </row>
    <row r="445" spans="1:12" ht="15">
      <c r="A445" s="84" t="s">
        <v>393</v>
      </c>
      <c r="B445" s="84" t="s">
        <v>3573</v>
      </c>
      <c r="C445" s="84">
        <v>3</v>
      </c>
      <c r="D445" s="118">
        <v>0.00381275062104888</v>
      </c>
      <c r="E445" s="118">
        <v>2.172769678949249</v>
      </c>
      <c r="F445" s="84" t="s">
        <v>3479</v>
      </c>
      <c r="G445" s="84" t="b">
        <v>0</v>
      </c>
      <c r="H445" s="84" t="b">
        <v>0</v>
      </c>
      <c r="I445" s="84" t="b">
        <v>0</v>
      </c>
      <c r="J445" s="84" t="b">
        <v>0</v>
      </c>
      <c r="K445" s="84" t="b">
        <v>0</v>
      </c>
      <c r="L445" s="84" t="b">
        <v>0</v>
      </c>
    </row>
    <row r="446" spans="1:12" ht="15">
      <c r="A446" s="84" t="s">
        <v>3573</v>
      </c>
      <c r="B446" s="84" t="s">
        <v>4134</v>
      </c>
      <c r="C446" s="84">
        <v>3</v>
      </c>
      <c r="D446" s="118">
        <v>0.00381275062104888</v>
      </c>
      <c r="E446" s="118">
        <v>2.172769678949249</v>
      </c>
      <c r="F446" s="84" t="s">
        <v>3479</v>
      </c>
      <c r="G446" s="84" t="b">
        <v>0</v>
      </c>
      <c r="H446" s="84" t="b">
        <v>0</v>
      </c>
      <c r="I446" s="84" t="b">
        <v>0</v>
      </c>
      <c r="J446" s="84" t="b">
        <v>0</v>
      </c>
      <c r="K446" s="84" t="b">
        <v>0</v>
      </c>
      <c r="L446" s="84" t="b">
        <v>0</v>
      </c>
    </row>
    <row r="447" spans="1:12" ht="15">
      <c r="A447" s="84" t="s">
        <v>4134</v>
      </c>
      <c r="B447" s="84" t="s">
        <v>3614</v>
      </c>
      <c r="C447" s="84">
        <v>3</v>
      </c>
      <c r="D447" s="118">
        <v>0.00381275062104888</v>
      </c>
      <c r="E447" s="118">
        <v>1.9386864729158808</v>
      </c>
      <c r="F447" s="84" t="s">
        <v>3479</v>
      </c>
      <c r="G447" s="84" t="b">
        <v>0</v>
      </c>
      <c r="H447" s="84" t="b">
        <v>0</v>
      </c>
      <c r="I447" s="84" t="b">
        <v>0</v>
      </c>
      <c r="J447" s="84" t="b">
        <v>0</v>
      </c>
      <c r="K447" s="84" t="b">
        <v>0</v>
      </c>
      <c r="L447" s="84" t="b">
        <v>0</v>
      </c>
    </row>
    <row r="448" spans="1:12" ht="15">
      <c r="A448" s="84" t="s">
        <v>349</v>
      </c>
      <c r="B448" s="84" t="s">
        <v>4106</v>
      </c>
      <c r="C448" s="84">
        <v>3</v>
      </c>
      <c r="D448" s="118">
        <v>0.00381275062104888</v>
      </c>
      <c r="E448" s="118">
        <v>1.2696796919573052</v>
      </c>
      <c r="F448" s="84" t="s">
        <v>3479</v>
      </c>
      <c r="G448" s="84" t="b">
        <v>0</v>
      </c>
      <c r="H448" s="84" t="b">
        <v>0</v>
      </c>
      <c r="I448" s="84" t="b">
        <v>0</v>
      </c>
      <c r="J448" s="84" t="b">
        <v>0</v>
      </c>
      <c r="K448" s="84" t="b">
        <v>0</v>
      </c>
      <c r="L448" s="84" t="b">
        <v>0</v>
      </c>
    </row>
    <row r="449" spans="1:12" ht="15">
      <c r="A449" s="84" t="s">
        <v>4106</v>
      </c>
      <c r="B449" s="84" t="s">
        <v>4051</v>
      </c>
      <c r="C449" s="84">
        <v>3</v>
      </c>
      <c r="D449" s="118">
        <v>0.00381275062104888</v>
      </c>
      <c r="E449" s="118">
        <v>2.5407464642438433</v>
      </c>
      <c r="F449" s="84" t="s">
        <v>3479</v>
      </c>
      <c r="G449" s="84" t="b">
        <v>0</v>
      </c>
      <c r="H449" s="84" t="b">
        <v>0</v>
      </c>
      <c r="I449" s="84" t="b">
        <v>0</v>
      </c>
      <c r="J449" s="84" t="b">
        <v>0</v>
      </c>
      <c r="K449" s="84" t="b">
        <v>0</v>
      </c>
      <c r="L449" s="84" t="b">
        <v>0</v>
      </c>
    </row>
    <row r="450" spans="1:12" ht="15">
      <c r="A450" s="84" t="s">
        <v>4039</v>
      </c>
      <c r="B450" s="84" t="s">
        <v>498</v>
      </c>
      <c r="C450" s="84">
        <v>3</v>
      </c>
      <c r="D450" s="118">
        <v>0.00381275062104888</v>
      </c>
      <c r="E450" s="118">
        <v>2.172769678949249</v>
      </c>
      <c r="F450" s="84" t="s">
        <v>3479</v>
      </c>
      <c r="G450" s="84" t="b">
        <v>0</v>
      </c>
      <c r="H450" s="84" t="b">
        <v>0</v>
      </c>
      <c r="I450" s="84" t="b">
        <v>0</v>
      </c>
      <c r="J450" s="84" t="b">
        <v>0</v>
      </c>
      <c r="K450" s="84" t="b">
        <v>0</v>
      </c>
      <c r="L450" s="84" t="b">
        <v>0</v>
      </c>
    </row>
    <row r="451" spans="1:12" ht="15">
      <c r="A451" s="84" t="s">
        <v>340</v>
      </c>
      <c r="B451" s="84" t="s">
        <v>4049</v>
      </c>
      <c r="C451" s="84">
        <v>3</v>
      </c>
      <c r="D451" s="118">
        <v>0.00381275062104888</v>
      </c>
      <c r="E451" s="118">
        <v>1.3488609380049301</v>
      </c>
      <c r="F451" s="84" t="s">
        <v>3479</v>
      </c>
      <c r="G451" s="84" t="b">
        <v>0</v>
      </c>
      <c r="H451" s="84" t="b">
        <v>0</v>
      </c>
      <c r="I451" s="84" t="b">
        <v>0</v>
      </c>
      <c r="J451" s="84" t="b">
        <v>0</v>
      </c>
      <c r="K451" s="84" t="b">
        <v>0</v>
      </c>
      <c r="L451" s="84" t="b">
        <v>0</v>
      </c>
    </row>
    <row r="452" spans="1:12" ht="15">
      <c r="A452" s="84" t="s">
        <v>4104</v>
      </c>
      <c r="B452" s="84" t="s">
        <v>4105</v>
      </c>
      <c r="C452" s="84">
        <v>3</v>
      </c>
      <c r="D452" s="118">
        <v>0.00381275062104888</v>
      </c>
      <c r="E452" s="118">
        <v>2.5407464642438433</v>
      </c>
      <c r="F452" s="84" t="s">
        <v>3479</v>
      </c>
      <c r="G452" s="84" t="b">
        <v>0</v>
      </c>
      <c r="H452" s="84" t="b">
        <v>0</v>
      </c>
      <c r="I452" s="84" t="b">
        <v>0</v>
      </c>
      <c r="J452" s="84" t="b">
        <v>0</v>
      </c>
      <c r="K452" s="84" t="b">
        <v>0</v>
      </c>
      <c r="L452" s="84" t="b">
        <v>0</v>
      </c>
    </row>
    <row r="453" spans="1:12" ht="15">
      <c r="A453" s="84" t="s">
        <v>4105</v>
      </c>
      <c r="B453" s="84" t="s">
        <v>4122</v>
      </c>
      <c r="C453" s="84">
        <v>3</v>
      </c>
      <c r="D453" s="118">
        <v>0.00381275062104888</v>
      </c>
      <c r="E453" s="118">
        <v>2.5407464642438433</v>
      </c>
      <c r="F453" s="84" t="s">
        <v>3479</v>
      </c>
      <c r="G453" s="84" t="b">
        <v>0</v>
      </c>
      <c r="H453" s="84" t="b">
        <v>0</v>
      </c>
      <c r="I453" s="84" t="b">
        <v>0</v>
      </c>
      <c r="J453" s="84" t="b">
        <v>0</v>
      </c>
      <c r="K453" s="84" t="b">
        <v>0</v>
      </c>
      <c r="L453" s="84" t="b">
        <v>0</v>
      </c>
    </row>
    <row r="454" spans="1:12" ht="15">
      <c r="A454" s="84" t="s">
        <v>4122</v>
      </c>
      <c r="B454" s="84" t="s">
        <v>391</v>
      </c>
      <c r="C454" s="84">
        <v>3</v>
      </c>
      <c r="D454" s="118">
        <v>0.00381275062104888</v>
      </c>
      <c r="E454" s="118">
        <v>2.4158077276355434</v>
      </c>
      <c r="F454" s="84" t="s">
        <v>3479</v>
      </c>
      <c r="G454" s="84" t="b">
        <v>0</v>
      </c>
      <c r="H454" s="84" t="b">
        <v>0</v>
      </c>
      <c r="I454" s="84" t="b">
        <v>0</v>
      </c>
      <c r="J454" s="84" t="b">
        <v>0</v>
      </c>
      <c r="K454" s="84" t="b">
        <v>0</v>
      </c>
      <c r="L454" s="84" t="b">
        <v>0</v>
      </c>
    </row>
    <row r="455" spans="1:12" ht="15">
      <c r="A455" s="84" t="s">
        <v>391</v>
      </c>
      <c r="B455" s="84" t="s">
        <v>4039</v>
      </c>
      <c r="C455" s="84">
        <v>3</v>
      </c>
      <c r="D455" s="118">
        <v>0.00381275062104888</v>
      </c>
      <c r="E455" s="118">
        <v>1.9764750338052806</v>
      </c>
      <c r="F455" s="84" t="s">
        <v>3479</v>
      </c>
      <c r="G455" s="84" t="b">
        <v>0</v>
      </c>
      <c r="H455" s="84" t="b">
        <v>0</v>
      </c>
      <c r="I455" s="84" t="b">
        <v>0</v>
      </c>
      <c r="J455" s="84" t="b">
        <v>0</v>
      </c>
      <c r="K455" s="84" t="b">
        <v>0</v>
      </c>
      <c r="L455" s="84" t="b">
        <v>0</v>
      </c>
    </row>
    <row r="456" spans="1:12" ht="15">
      <c r="A456" s="84" t="s">
        <v>4039</v>
      </c>
      <c r="B456" s="84" t="s">
        <v>4037</v>
      </c>
      <c r="C456" s="84">
        <v>3</v>
      </c>
      <c r="D456" s="118">
        <v>0.00381275062104888</v>
      </c>
      <c r="E456" s="118">
        <v>1.6956484242295864</v>
      </c>
      <c r="F456" s="84" t="s">
        <v>3479</v>
      </c>
      <c r="G456" s="84" t="b">
        <v>0</v>
      </c>
      <c r="H456" s="84" t="b">
        <v>0</v>
      </c>
      <c r="I456" s="84" t="b">
        <v>0</v>
      </c>
      <c r="J456" s="84" t="b">
        <v>0</v>
      </c>
      <c r="K456" s="84" t="b">
        <v>0</v>
      </c>
      <c r="L456" s="84" t="b">
        <v>0</v>
      </c>
    </row>
    <row r="457" spans="1:12" ht="15">
      <c r="A457" s="84" t="s">
        <v>3592</v>
      </c>
      <c r="B457" s="84" t="s">
        <v>4038</v>
      </c>
      <c r="C457" s="84">
        <v>3</v>
      </c>
      <c r="D457" s="118">
        <v>0.00381275062104888</v>
      </c>
      <c r="E457" s="118">
        <v>1.2619928632910142</v>
      </c>
      <c r="F457" s="84" t="s">
        <v>3479</v>
      </c>
      <c r="G457" s="84" t="b">
        <v>0</v>
      </c>
      <c r="H457" s="84" t="b">
        <v>0</v>
      </c>
      <c r="I457" s="84" t="b">
        <v>0</v>
      </c>
      <c r="J457" s="84" t="b">
        <v>0</v>
      </c>
      <c r="K457" s="84" t="b">
        <v>0</v>
      </c>
      <c r="L457" s="84" t="b">
        <v>0</v>
      </c>
    </row>
    <row r="458" spans="1:12" ht="15">
      <c r="A458" s="84" t="s">
        <v>4038</v>
      </c>
      <c r="B458" s="84" t="s">
        <v>3593</v>
      </c>
      <c r="C458" s="84">
        <v>3</v>
      </c>
      <c r="D458" s="118">
        <v>0.00381275062104888</v>
      </c>
      <c r="E458" s="118">
        <v>1.2645400523048944</v>
      </c>
      <c r="F458" s="84" t="s">
        <v>3479</v>
      </c>
      <c r="G458" s="84" t="b">
        <v>0</v>
      </c>
      <c r="H458" s="84" t="b">
        <v>0</v>
      </c>
      <c r="I458" s="84" t="b">
        <v>0</v>
      </c>
      <c r="J458" s="84" t="b">
        <v>1</v>
      </c>
      <c r="K458" s="84" t="b">
        <v>0</v>
      </c>
      <c r="L458" s="84" t="b">
        <v>0</v>
      </c>
    </row>
    <row r="459" spans="1:12" ht="15">
      <c r="A459" s="84" t="s">
        <v>4045</v>
      </c>
      <c r="B459" s="84" t="s">
        <v>449</v>
      </c>
      <c r="C459" s="84">
        <v>3</v>
      </c>
      <c r="D459" s="118">
        <v>0.00381275062104888</v>
      </c>
      <c r="E459" s="118">
        <v>0.9635100566409132</v>
      </c>
      <c r="F459" s="84" t="s">
        <v>3479</v>
      </c>
      <c r="G459" s="84" t="b">
        <v>0</v>
      </c>
      <c r="H459" s="84" t="b">
        <v>0</v>
      </c>
      <c r="I459" s="84" t="b">
        <v>0</v>
      </c>
      <c r="J459" s="84" t="b">
        <v>0</v>
      </c>
      <c r="K459" s="84" t="b">
        <v>0</v>
      </c>
      <c r="L459" s="84" t="b">
        <v>0</v>
      </c>
    </row>
    <row r="460" spans="1:12" ht="15">
      <c r="A460" s="84" t="s">
        <v>449</v>
      </c>
      <c r="B460" s="84" t="s">
        <v>4120</v>
      </c>
      <c r="C460" s="84">
        <v>3</v>
      </c>
      <c r="D460" s="118">
        <v>0.00381275062104888</v>
      </c>
      <c r="E460" s="118">
        <v>1.1605352225322372</v>
      </c>
      <c r="F460" s="84" t="s">
        <v>3479</v>
      </c>
      <c r="G460" s="84" t="b">
        <v>0</v>
      </c>
      <c r="H460" s="84" t="b">
        <v>0</v>
      </c>
      <c r="I460" s="84" t="b">
        <v>0</v>
      </c>
      <c r="J460" s="84" t="b">
        <v>0</v>
      </c>
      <c r="K460" s="84" t="b">
        <v>0</v>
      </c>
      <c r="L460" s="84" t="b">
        <v>0</v>
      </c>
    </row>
    <row r="461" spans="1:12" ht="15">
      <c r="A461" s="84" t="s">
        <v>4120</v>
      </c>
      <c r="B461" s="84" t="s">
        <v>349</v>
      </c>
      <c r="C461" s="84">
        <v>3</v>
      </c>
      <c r="D461" s="118">
        <v>0.00381275062104888</v>
      </c>
      <c r="E461" s="118">
        <v>1.3276716389349918</v>
      </c>
      <c r="F461" s="84" t="s">
        <v>3479</v>
      </c>
      <c r="G461" s="84" t="b">
        <v>0</v>
      </c>
      <c r="H461" s="84" t="b">
        <v>0</v>
      </c>
      <c r="I461" s="84" t="b">
        <v>0</v>
      </c>
      <c r="J461" s="84" t="b">
        <v>0</v>
      </c>
      <c r="K461" s="84" t="b">
        <v>0</v>
      </c>
      <c r="L461" s="84" t="b">
        <v>0</v>
      </c>
    </row>
    <row r="462" spans="1:12" ht="15">
      <c r="A462" s="84" t="s">
        <v>4058</v>
      </c>
      <c r="B462" s="84" t="s">
        <v>4167</v>
      </c>
      <c r="C462" s="84">
        <v>3</v>
      </c>
      <c r="D462" s="118">
        <v>0.00381275062104888</v>
      </c>
      <c r="E462" s="118">
        <v>2.5407464642438433</v>
      </c>
      <c r="F462" s="84" t="s">
        <v>3479</v>
      </c>
      <c r="G462" s="84" t="b">
        <v>0</v>
      </c>
      <c r="H462" s="84" t="b">
        <v>0</v>
      </c>
      <c r="I462" s="84" t="b">
        <v>0</v>
      </c>
      <c r="J462" s="84" t="b">
        <v>0</v>
      </c>
      <c r="K462" s="84" t="b">
        <v>0</v>
      </c>
      <c r="L462" s="84" t="b">
        <v>0</v>
      </c>
    </row>
    <row r="463" spans="1:12" ht="15">
      <c r="A463" s="84" t="s">
        <v>4167</v>
      </c>
      <c r="B463" s="84" t="s">
        <v>4046</v>
      </c>
      <c r="C463" s="84">
        <v>3</v>
      </c>
      <c r="D463" s="118">
        <v>0.00381275062104888</v>
      </c>
      <c r="E463" s="118">
        <v>2.3188977146274867</v>
      </c>
      <c r="F463" s="84" t="s">
        <v>3479</v>
      </c>
      <c r="G463" s="84" t="b">
        <v>0</v>
      </c>
      <c r="H463" s="84" t="b">
        <v>0</v>
      </c>
      <c r="I463" s="84" t="b">
        <v>0</v>
      </c>
      <c r="J463" s="84" t="b">
        <v>0</v>
      </c>
      <c r="K463" s="84" t="b">
        <v>0</v>
      </c>
      <c r="L463" s="84" t="b">
        <v>0</v>
      </c>
    </row>
    <row r="464" spans="1:12" ht="15">
      <c r="A464" s="84" t="s">
        <v>4046</v>
      </c>
      <c r="B464" s="84" t="s">
        <v>3595</v>
      </c>
      <c r="C464" s="84">
        <v>3</v>
      </c>
      <c r="D464" s="118">
        <v>0.00381275062104888</v>
      </c>
      <c r="E464" s="118">
        <v>1.6199277102914682</v>
      </c>
      <c r="F464" s="84" t="s">
        <v>3479</v>
      </c>
      <c r="G464" s="84" t="b">
        <v>0</v>
      </c>
      <c r="H464" s="84" t="b">
        <v>0</v>
      </c>
      <c r="I464" s="84" t="b">
        <v>0</v>
      </c>
      <c r="J464" s="84" t="b">
        <v>0</v>
      </c>
      <c r="K464" s="84" t="b">
        <v>0</v>
      </c>
      <c r="L464" s="84" t="b">
        <v>0</v>
      </c>
    </row>
    <row r="465" spans="1:12" ht="15">
      <c r="A465" s="84" t="s">
        <v>3595</v>
      </c>
      <c r="B465" s="84" t="s">
        <v>3608</v>
      </c>
      <c r="C465" s="84">
        <v>3</v>
      </c>
      <c r="D465" s="118">
        <v>0.00381275062104888</v>
      </c>
      <c r="E465" s="118">
        <v>1.2775050294692618</v>
      </c>
      <c r="F465" s="84" t="s">
        <v>3479</v>
      </c>
      <c r="G465" s="84" t="b">
        <v>0</v>
      </c>
      <c r="H465" s="84" t="b">
        <v>0</v>
      </c>
      <c r="I465" s="84" t="b">
        <v>0</v>
      </c>
      <c r="J465" s="84" t="b">
        <v>0</v>
      </c>
      <c r="K465" s="84" t="b">
        <v>0</v>
      </c>
      <c r="L465" s="84" t="b">
        <v>0</v>
      </c>
    </row>
    <row r="466" spans="1:12" ht="15">
      <c r="A466" s="84" t="s">
        <v>3609</v>
      </c>
      <c r="B466" s="84" t="s">
        <v>4037</v>
      </c>
      <c r="C466" s="84">
        <v>3</v>
      </c>
      <c r="D466" s="118">
        <v>0.00381275062104888</v>
      </c>
      <c r="E466" s="118">
        <v>1.4993537790856182</v>
      </c>
      <c r="F466" s="84" t="s">
        <v>3479</v>
      </c>
      <c r="G466" s="84" t="b">
        <v>0</v>
      </c>
      <c r="H466" s="84" t="b">
        <v>0</v>
      </c>
      <c r="I466" s="84" t="b">
        <v>0</v>
      </c>
      <c r="J466" s="84" t="b">
        <v>0</v>
      </c>
      <c r="K466" s="84" t="b">
        <v>0</v>
      </c>
      <c r="L466" s="84" t="b">
        <v>0</v>
      </c>
    </row>
    <row r="467" spans="1:12" ht="15">
      <c r="A467" s="84" t="s">
        <v>4037</v>
      </c>
      <c r="B467" s="84" t="s">
        <v>4119</v>
      </c>
      <c r="C467" s="84">
        <v>3</v>
      </c>
      <c r="D467" s="118">
        <v>0.00381275062104888</v>
      </c>
      <c r="E467" s="118">
        <v>2.239716468579862</v>
      </c>
      <c r="F467" s="84" t="s">
        <v>3479</v>
      </c>
      <c r="G467" s="84" t="b">
        <v>0</v>
      </c>
      <c r="H467" s="84" t="b">
        <v>0</v>
      </c>
      <c r="I467" s="84" t="b">
        <v>0</v>
      </c>
      <c r="J467" s="84" t="b">
        <v>0</v>
      </c>
      <c r="K467" s="84" t="b">
        <v>0</v>
      </c>
      <c r="L467" s="84" t="b">
        <v>0</v>
      </c>
    </row>
    <row r="468" spans="1:12" ht="15">
      <c r="A468" s="84" t="s">
        <v>4119</v>
      </c>
      <c r="B468" s="84" t="s">
        <v>389</v>
      </c>
      <c r="C468" s="84">
        <v>3</v>
      </c>
      <c r="D468" s="118">
        <v>0.00381275062104888</v>
      </c>
      <c r="E468" s="118">
        <v>2.172769678949249</v>
      </c>
      <c r="F468" s="84" t="s">
        <v>3479</v>
      </c>
      <c r="G468" s="84" t="b">
        <v>0</v>
      </c>
      <c r="H468" s="84" t="b">
        <v>0</v>
      </c>
      <c r="I468" s="84" t="b">
        <v>0</v>
      </c>
      <c r="J468" s="84" t="b">
        <v>0</v>
      </c>
      <c r="K468" s="84" t="b">
        <v>0</v>
      </c>
      <c r="L468" s="84" t="b">
        <v>0</v>
      </c>
    </row>
    <row r="469" spans="1:12" ht="15">
      <c r="A469" s="84" t="s">
        <v>389</v>
      </c>
      <c r="B469" s="84" t="s">
        <v>4168</v>
      </c>
      <c r="C469" s="84">
        <v>3</v>
      </c>
      <c r="D469" s="118">
        <v>0.00381275062104888</v>
      </c>
      <c r="E469" s="118">
        <v>2.017867718963506</v>
      </c>
      <c r="F469" s="84" t="s">
        <v>3479</v>
      </c>
      <c r="G469" s="84" t="b">
        <v>0</v>
      </c>
      <c r="H469" s="84" t="b">
        <v>0</v>
      </c>
      <c r="I469" s="84" t="b">
        <v>0</v>
      </c>
      <c r="J469" s="84" t="b">
        <v>0</v>
      </c>
      <c r="K469" s="84" t="b">
        <v>0</v>
      </c>
      <c r="L469" s="84" t="b">
        <v>0</v>
      </c>
    </row>
    <row r="470" spans="1:12" ht="15">
      <c r="A470" s="84" t="s">
        <v>4168</v>
      </c>
      <c r="B470" s="84" t="s">
        <v>449</v>
      </c>
      <c r="C470" s="84">
        <v>3</v>
      </c>
      <c r="D470" s="118">
        <v>0.00381275062104888</v>
      </c>
      <c r="E470" s="118">
        <v>1.1853588062572693</v>
      </c>
      <c r="F470" s="84" t="s">
        <v>3479</v>
      </c>
      <c r="G470" s="84" t="b">
        <v>0</v>
      </c>
      <c r="H470" s="84" t="b">
        <v>0</v>
      </c>
      <c r="I470" s="84" t="b">
        <v>0</v>
      </c>
      <c r="J470" s="84" t="b">
        <v>0</v>
      </c>
      <c r="K470" s="84" t="b">
        <v>0</v>
      </c>
      <c r="L470" s="84" t="b">
        <v>0</v>
      </c>
    </row>
    <row r="471" spans="1:12" ht="15">
      <c r="A471" s="84" t="s">
        <v>349</v>
      </c>
      <c r="B471" s="84" t="s">
        <v>4099</v>
      </c>
      <c r="C471" s="84">
        <v>3</v>
      </c>
      <c r="D471" s="118">
        <v>0.00381275062104888</v>
      </c>
      <c r="E471" s="118">
        <v>1.2696796919573052</v>
      </c>
      <c r="F471" s="84" t="s">
        <v>3479</v>
      </c>
      <c r="G471" s="84" t="b">
        <v>0</v>
      </c>
      <c r="H471" s="84" t="b">
        <v>0</v>
      </c>
      <c r="I471" s="84" t="b">
        <v>0</v>
      </c>
      <c r="J471" s="84" t="b">
        <v>0</v>
      </c>
      <c r="K471" s="84" t="b">
        <v>0</v>
      </c>
      <c r="L471" s="84" t="b">
        <v>0</v>
      </c>
    </row>
    <row r="472" spans="1:12" ht="15">
      <c r="A472" s="84" t="s">
        <v>4099</v>
      </c>
      <c r="B472" s="84" t="s">
        <v>4169</v>
      </c>
      <c r="C472" s="84">
        <v>3</v>
      </c>
      <c r="D472" s="118">
        <v>0.00381275062104888</v>
      </c>
      <c r="E472" s="118">
        <v>2.5407464642438433</v>
      </c>
      <c r="F472" s="84" t="s">
        <v>3479</v>
      </c>
      <c r="G472" s="84" t="b">
        <v>0</v>
      </c>
      <c r="H472" s="84" t="b">
        <v>0</v>
      </c>
      <c r="I472" s="84" t="b">
        <v>0</v>
      </c>
      <c r="J472" s="84" t="b">
        <v>1</v>
      </c>
      <c r="K472" s="84" t="b">
        <v>0</v>
      </c>
      <c r="L472" s="84" t="b">
        <v>0</v>
      </c>
    </row>
    <row r="473" spans="1:12" ht="15">
      <c r="A473" s="84" t="s">
        <v>4135</v>
      </c>
      <c r="B473" s="84" t="s">
        <v>349</v>
      </c>
      <c r="C473" s="84">
        <v>3</v>
      </c>
      <c r="D473" s="118">
        <v>0.00381275062104888</v>
      </c>
      <c r="E473" s="118">
        <v>1.3276716389349918</v>
      </c>
      <c r="F473" s="84" t="s">
        <v>3479</v>
      </c>
      <c r="G473" s="84" t="b">
        <v>0</v>
      </c>
      <c r="H473" s="84" t="b">
        <v>0</v>
      </c>
      <c r="I473" s="84" t="b">
        <v>0</v>
      </c>
      <c r="J473" s="84" t="b">
        <v>0</v>
      </c>
      <c r="K473" s="84" t="b">
        <v>0</v>
      </c>
      <c r="L473" s="84" t="b">
        <v>0</v>
      </c>
    </row>
    <row r="474" spans="1:12" ht="15">
      <c r="A474" s="84" t="s">
        <v>349</v>
      </c>
      <c r="B474" s="84" t="s">
        <v>482</v>
      </c>
      <c r="C474" s="84">
        <v>3</v>
      </c>
      <c r="D474" s="118">
        <v>0.00381275062104888</v>
      </c>
      <c r="E474" s="118">
        <v>1.2696796919573052</v>
      </c>
      <c r="F474" s="84" t="s">
        <v>3479</v>
      </c>
      <c r="G474" s="84" t="b">
        <v>0</v>
      </c>
      <c r="H474" s="84" t="b">
        <v>0</v>
      </c>
      <c r="I474" s="84" t="b">
        <v>0</v>
      </c>
      <c r="J474" s="84" t="b">
        <v>0</v>
      </c>
      <c r="K474" s="84" t="b">
        <v>0</v>
      </c>
      <c r="L474" s="84" t="b">
        <v>0</v>
      </c>
    </row>
    <row r="475" spans="1:12" ht="15">
      <c r="A475" s="84" t="s">
        <v>482</v>
      </c>
      <c r="B475" s="84" t="s">
        <v>4086</v>
      </c>
      <c r="C475" s="84">
        <v>3</v>
      </c>
      <c r="D475" s="118">
        <v>0.00381275062104888</v>
      </c>
      <c r="E475" s="118">
        <v>2.5407464642438433</v>
      </c>
      <c r="F475" s="84" t="s">
        <v>3479</v>
      </c>
      <c r="G475" s="84" t="b">
        <v>0</v>
      </c>
      <c r="H475" s="84" t="b">
        <v>0</v>
      </c>
      <c r="I475" s="84" t="b">
        <v>0</v>
      </c>
      <c r="J475" s="84" t="b">
        <v>0</v>
      </c>
      <c r="K475" s="84" t="b">
        <v>0</v>
      </c>
      <c r="L475" s="84" t="b">
        <v>0</v>
      </c>
    </row>
    <row r="476" spans="1:12" ht="15">
      <c r="A476" s="84" t="s">
        <v>4086</v>
      </c>
      <c r="B476" s="84" t="s">
        <v>3553</v>
      </c>
      <c r="C476" s="84">
        <v>3</v>
      </c>
      <c r="D476" s="118">
        <v>0.00381275062104888</v>
      </c>
      <c r="E476" s="118">
        <v>2.3188977146274867</v>
      </c>
      <c r="F476" s="84" t="s">
        <v>3479</v>
      </c>
      <c r="G476" s="84" t="b">
        <v>0</v>
      </c>
      <c r="H476" s="84" t="b">
        <v>0</v>
      </c>
      <c r="I476" s="84" t="b">
        <v>0</v>
      </c>
      <c r="J476" s="84" t="b">
        <v>0</v>
      </c>
      <c r="K476" s="84" t="b">
        <v>0</v>
      </c>
      <c r="L476" s="84" t="b">
        <v>0</v>
      </c>
    </row>
    <row r="477" spans="1:12" ht="15">
      <c r="A477" s="84" t="s">
        <v>3553</v>
      </c>
      <c r="B477" s="84" t="s">
        <v>4136</v>
      </c>
      <c r="C477" s="84">
        <v>3</v>
      </c>
      <c r="D477" s="118">
        <v>0.00381275062104888</v>
      </c>
      <c r="E477" s="118">
        <v>2.4158077276355434</v>
      </c>
      <c r="F477" s="84" t="s">
        <v>3479</v>
      </c>
      <c r="G477" s="84" t="b">
        <v>0</v>
      </c>
      <c r="H477" s="84" t="b">
        <v>0</v>
      </c>
      <c r="I477" s="84" t="b">
        <v>0</v>
      </c>
      <c r="J477" s="84" t="b">
        <v>0</v>
      </c>
      <c r="K477" s="84" t="b">
        <v>0</v>
      </c>
      <c r="L477" s="84" t="b">
        <v>0</v>
      </c>
    </row>
    <row r="478" spans="1:12" ht="15">
      <c r="A478" s="84" t="s">
        <v>4136</v>
      </c>
      <c r="B478" s="84" t="s">
        <v>4137</v>
      </c>
      <c r="C478" s="84">
        <v>3</v>
      </c>
      <c r="D478" s="118">
        <v>0.00381275062104888</v>
      </c>
      <c r="E478" s="118">
        <v>2.5407464642438433</v>
      </c>
      <c r="F478" s="84" t="s">
        <v>3479</v>
      </c>
      <c r="G478" s="84" t="b">
        <v>0</v>
      </c>
      <c r="H478" s="84" t="b">
        <v>0</v>
      </c>
      <c r="I478" s="84" t="b">
        <v>0</v>
      </c>
      <c r="J478" s="84" t="b">
        <v>0</v>
      </c>
      <c r="K478" s="84" t="b">
        <v>0</v>
      </c>
      <c r="L478" s="84" t="b">
        <v>0</v>
      </c>
    </row>
    <row r="479" spans="1:12" ht="15">
      <c r="A479" s="84" t="s">
        <v>4137</v>
      </c>
      <c r="B479" s="84" t="s">
        <v>4138</v>
      </c>
      <c r="C479" s="84">
        <v>3</v>
      </c>
      <c r="D479" s="118">
        <v>0.00381275062104888</v>
      </c>
      <c r="E479" s="118">
        <v>2.5407464642438433</v>
      </c>
      <c r="F479" s="84" t="s">
        <v>3479</v>
      </c>
      <c r="G479" s="84" t="b">
        <v>0</v>
      </c>
      <c r="H479" s="84" t="b">
        <v>0</v>
      </c>
      <c r="I479" s="84" t="b">
        <v>0</v>
      </c>
      <c r="J479" s="84" t="b">
        <v>0</v>
      </c>
      <c r="K479" s="84" t="b">
        <v>0</v>
      </c>
      <c r="L479" s="84" t="b">
        <v>0</v>
      </c>
    </row>
    <row r="480" spans="1:12" ht="15">
      <c r="A480" s="84" t="s">
        <v>4138</v>
      </c>
      <c r="B480" s="84" t="s">
        <v>4032</v>
      </c>
      <c r="C480" s="84">
        <v>3</v>
      </c>
      <c r="D480" s="118">
        <v>0.00381275062104888</v>
      </c>
      <c r="E480" s="118">
        <v>2.4158077276355434</v>
      </c>
      <c r="F480" s="84" t="s">
        <v>3479</v>
      </c>
      <c r="G480" s="84" t="b">
        <v>0</v>
      </c>
      <c r="H480" s="84" t="b">
        <v>0</v>
      </c>
      <c r="I480" s="84" t="b">
        <v>0</v>
      </c>
      <c r="J480" s="84" t="b">
        <v>1</v>
      </c>
      <c r="K480" s="84" t="b">
        <v>0</v>
      </c>
      <c r="L480" s="84" t="b">
        <v>0</v>
      </c>
    </row>
    <row r="481" spans="1:12" ht="15">
      <c r="A481" s="84" t="s">
        <v>4032</v>
      </c>
      <c r="B481" s="84" t="s">
        <v>449</v>
      </c>
      <c r="C481" s="84">
        <v>3</v>
      </c>
      <c r="D481" s="118">
        <v>0.00381275062104888</v>
      </c>
      <c r="E481" s="118">
        <v>1.0604200696489696</v>
      </c>
      <c r="F481" s="84" t="s">
        <v>3479</v>
      </c>
      <c r="G481" s="84" t="b">
        <v>1</v>
      </c>
      <c r="H481" s="84" t="b">
        <v>0</v>
      </c>
      <c r="I481" s="84" t="b">
        <v>0</v>
      </c>
      <c r="J481" s="84" t="b">
        <v>0</v>
      </c>
      <c r="K481" s="84" t="b">
        <v>0</v>
      </c>
      <c r="L481" s="84" t="b">
        <v>0</v>
      </c>
    </row>
    <row r="482" spans="1:12" ht="15">
      <c r="A482" s="84" t="s">
        <v>449</v>
      </c>
      <c r="B482" s="84" t="s">
        <v>3595</v>
      </c>
      <c r="C482" s="84">
        <v>3</v>
      </c>
      <c r="D482" s="118">
        <v>0.00381275062104888</v>
      </c>
      <c r="E482" s="118">
        <v>0.4615652181962183</v>
      </c>
      <c r="F482" s="84" t="s">
        <v>3479</v>
      </c>
      <c r="G482" s="84" t="b">
        <v>0</v>
      </c>
      <c r="H482" s="84" t="b">
        <v>0</v>
      </c>
      <c r="I482" s="84" t="b">
        <v>0</v>
      </c>
      <c r="J482" s="84" t="b">
        <v>0</v>
      </c>
      <c r="K482" s="84" t="b">
        <v>0</v>
      </c>
      <c r="L482" s="84" t="b">
        <v>0</v>
      </c>
    </row>
    <row r="483" spans="1:12" ht="15">
      <c r="A483" s="84" t="s">
        <v>3595</v>
      </c>
      <c r="B483" s="84" t="s">
        <v>481</v>
      </c>
      <c r="C483" s="84">
        <v>3</v>
      </c>
      <c r="D483" s="118">
        <v>0.00381275062104888</v>
      </c>
      <c r="E483" s="118">
        <v>1.8417764599078243</v>
      </c>
      <c r="F483" s="84" t="s">
        <v>3479</v>
      </c>
      <c r="G483" s="84" t="b">
        <v>0</v>
      </c>
      <c r="H483" s="84" t="b">
        <v>0</v>
      </c>
      <c r="I483" s="84" t="b">
        <v>0</v>
      </c>
      <c r="J483" s="84" t="b">
        <v>0</v>
      </c>
      <c r="K483" s="84" t="b">
        <v>0</v>
      </c>
      <c r="L483" s="84" t="b">
        <v>0</v>
      </c>
    </row>
    <row r="484" spans="1:12" ht="15">
      <c r="A484" s="84" t="s">
        <v>4085</v>
      </c>
      <c r="B484" s="84" t="s">
        <v>3596</v>
      </c>
      <c r="C484" s="84">
        <v>3</v>
      </c>
      <c r="D484" s="118">
        <v>0.00381275062104888</v>
      </c>
      <c r="E484" s="118">
        <v>1.6199277102914682</v>
      </c>
      <c r="F484" s="84" t="s">
        <v>3479</v>
      </c>
      <c r="G484" s="84" t="b">
        <v>0</v>
      </c>
      <c r="H484" s="84" t="b">
        <v>0</v>
      </c>
      <c r="I484" s="84" t="b">
        <v>0</v>
      </c>
      <c r="J484" s="84" t="b">
        <v>0</v>
      </c>
      <c r="K484" s="84" t="b">
        <v>0</v>
      </c>
      <c r="L484" s="84" t="b">
        <v>0</v>
      </c>
    </row>
    <row r="485" spans="1:12" ht="15">
      <c r="A485" s="84" t="s">
        <v>3596</v>
      </c>
      <c r="B485" s="84" t="s">
        <v>4042</v>
      </c>
      <c r="C485" s="84">
        <v>3</v>
      </c>
      <c r="D485" s="118">
        <v>0.00381275062104888</v>
      </c>
      <c r="E485" s="118">
        <v>1.5037628979906732</v>
      </c>
      <c r="F485" s="84" t="s">
        <v>3479</v>
      </c>
      <c r="G485" s="84" t="b">
        <v>0</v>
      </c>
      <c r="H485" s="84" t="b">
        <v>0</v>
      </c>
      <c r="I485" s="84" t="b">
        <v>0</v>
      </c>
      <c r="J485" s="84" t="b">
        <v>0</v>
      </c>
      <c r="K485" s="84" t="b">
        <v>0</v>
      </c>
      <c r="L485" s="84" t="b">
        <v>0</v>
      </c>
    </row>
    <row r="486" spans="1:12" ht="15">
      <c r="A486" s="84" t="s">
        <v>4042</v>
      </c>
      <c r="B486" s="84" t="s">
        <v>3593</v>
      </c>
      <c r="C486" s="84">
        <v>3</v>
      </c>
      <c r="D486" s="118">
        <v>0.00381275062104888</v>
      </c>
      <c r="E486" s="118">
        <v>1.4194420122906375</v>
      </c>
      <c r="F486" s="84" t="s">
        <v>3479</v>
      </c>
      <c r="G486" s="84" t="b">
        <v>0</v>
      </c>
      <c r="H486" s="84" t="b">
        <v>0</v>
      </c>
      <c r="I486" s="84" t="b">
        <v>0</v>
      </c>
      <c r="J486" s="84" t="b">
        <v>1</v>
      </c>
      <c r="K486" s="84" t="b">
        <v>0</v>
      </c>
      <c r="L486" s="84" t="b">
        <v>0</v>
      </c>
    </row>
    <row r="487" spans="1:12" ht="15">
      <c r="A487" s="84" t="s">
        <v>340</v>
      </c>
      <c r="B487" s="84" t="s">
        <v>389</v>
      </c>
      <c r="C487" s="84">
        <v>3</v>
      </c>
      <c r="D487" s="118">
        <v>0.00381275062104888</v>
      </c>
      <c r="E487" s="118">
        <v>1.1058228893186357</v>
      </c>
      <c r="F487" s="84" t="s">
        <v>3479</v>
      </c>
      <c r="G487" s="84" t="b">
        <v>0</v>
      </c>
      <c r="H487" s="84" t="b">
        <v>0</v>
      </c>
      <c r="I487" s="84" t="b">
        <v>0</v>
      </c>
      <c r="J487" s="84" t="b">
        <v>0</v>
      </c>
      <c r="K487" s="84" t="b">
        <v>0</v>
      </c>
      <c r="L487" s="84" t="b">
        <v>0</v>
      </c>
    </row>
    <row r="488" spans="1:12" ht="15">
      <c r="A488" s="84" t="s">
        <v>389</v>
      </c>
      <c r="B488" s="84" t="s">
        <v>449</v>
      </c>
      <c r="C488" s="84">
        <v>3</v>
      </c>
      <c r="D488" s="118">
        <v>0.00381275062104888</v>
      </c>
      <c r="E488" s="118">
        <v>0.6624800609769319</v>
      </c>
      <c r="F488" s="84" t="s">
        <v>3479</v>
      </c>
      <c r="G488" s="84" t="b">
        <v>0</v>
      </c>
      <c r="H488" s="84" t="b">
        <v>0</v>
      </c>
      <c r="I488" s="84" t="b">
        <v>0</v>
      </c>
      <c r="J488" s="84" t="b">
        <v>0</v>
      </c>
      <c r="K488" s="84" t="b">
        <v>0</v>
      </c>
      <c r="L488" s="84" t="b">
        <v>0</v>
      </c>
    </row>
    <row r="489" spans="1:12" ht="15">
      <c r="A489" s="84" t="s">
        <v>340</v>
      </c>
      <c r="B489" s="84" t="s">
        <v>449</v>
      </c>
      <c r="C489" s="84">
        <v>3</v>
      </c>
      <c r="D489" s="118">
        <v>0.00381275062104888</v>
      </c>
      <c r="E489" s="118">
        <v>0.11841201662665622</v>
      </c>
      <c r="F489" s="84" t="s">
        <v>3479</v>
      </c>
      <c r="G489" s="84" t="b">
        <v>0</v>
      </c>
      <c r="H489" s="84" t="b">
        <v>0</v>
      </c>
      <c r="I489" s="84" t="b">
        <v>0</v>
      </c>
      <c r="J489" s="84" t="b">
        <v>0</v>
      </c>
      <c r="K489" s="84" t="b">
        <v>0</v>
      </c>
      <c r="L489" s="84" t="b">
        <v>0</v>
      </c>
    </row>
    <row r="490" spans="1:12" ht="15">
      <c r="A490" s="84" t="s">
        <v>4053</v>
      </c>
      <c r="B490" s="84" t="s">
        <v>4117</v>
      </c>
      <c r="C490" s="84">
        <v>3</v>
      </c>
      <c r="D490" s="118">
        <v>0.00381275062104888</v>
      </c>
      <c r="E490" s="118">
        <v>2.4158077276355434</v>
      </c>
      <c r="F490" s="84" t="s">
        <v>3479</v>
      </c>
      <c r="G490" s="84" t="b">
        <v>0</v>
      </c>
      <c r="H490" s="84" t="b">
        <v>0</v>
      </c>
      <c r="I490" s="84" t="b">
        <v>0</v>
      </c>
      <c r="J490" s="84" t="b">
        <v>0</v>
      </c>
      <c r="K490" s="84" t="b">
        <v>0</v>
      </c>
      <c r="L490" s="84" t="b">
        <v>0</v>
      </c>
    </row>
    <row r="491" spans="1:12" ht="15">
      <c r="A491" s="84" t="s">
        <v>4036</v>
      </c>
      <c r="B491" s="84" t="s">
        <v>449</v>
      </c>
      <c r="C491" s="84">
        <v>2</v>
      </c>
      <c r="D491" s="118">
        <v>0.002855721909675512</v>
      </c>
      <c r="E491" s="118">
        <v>0.583298814929307</v>
      </c>
      <c r="F491" s="84" t="s">
        <v>3479</v>
      </c>
      <c r="G491" s="84" t="b">
        <v>0</v>
      </c>
      <c r="H491" s="84" t="b">
        <v>0</v>
      </c>
      <c r="I491" s="84" t="b">
        <v>0</v>
      </c>
      <c r="J491" s="84" t="b">
        <v>0</v>
      </c>
      <c r="K491" s="84" t="b">
        <v>0</v>
      </c>
      <c r="L491" s="84" t="b">
        <v>0</v>
      </c>
    </row>
    <row r="492" spans="1:12" ht="15">
      <c r="A492" s="84" t="s">
        <v>449</v>
      </c>
      <c r="B492" s="84" t="s">
        <v>4048</v>
      </c>
      <c r="C492" s="84">
        <v>2</v>
      </c>
      <c r="D492" s="118">
        <v>0.002855721909675512</v>
      </c>
      <c r="E492" s="118">
        <v>1.1605352225322372</v>
      </c>
      <c r="F492" s="84" t="s">
        <v>3479</v>
      </c>
      <c r="G492" s="84" t="b">
        <v>0</v>
      </c>
      <c r="H492" s="84" t="b">
        <v>0</v>
      </c>
      <c r="I492" s="84" t="b">
        <v>0</v>
      </c>
      <c r="J492" s="84" t="b">
        <v>0</v>
      </c>
      <c r="K492" s="84" t="b">
        <v>0</v>
      </c>
      <c r="L492" s="84" t="b">
        <v>0</v>
      </c>
    </row>
    <row r="493" spans="1:12" ht="15">
      <c r="A493" s="84" t="s">
        <v>4048</v>
      </c>
      <c r="B493" s="84" t="s">
        <v>4038</v>
      </c>
      <c r="C493" s="84">
        <v>2</v>
      </c>
      <c r="D493" s="118">
        <v>0.002855721909675512</v>
      </c>
      <c r="E493" s="118">
        <v>2.0636252095241807</v>
      </c>
      <c r="F493" s="84" t="s">
        <v>3479</v>
      </c>
      <c r="G493" s="84" t="b">
        <v>0</v>
      </c>
      <c r="H493" s="84" t="b">
        <v>0</v>
      </c>
      <c r="I493" s="84" t="b">
        <v>0</v>
      </c>
      <c r="J493" s="84" t="b">
        <v>0</v>
      </c>
      <c r="K493" s="84" t="b">
        <v>0</v>
      </c>
      <c r="L493" s="84" t="b">
        <v>0</v>
      </c>
    </row>
    <row r="494" spans="1:12" ht="15">
      <c r="A494" s="84" t="s">
        <v>4038</v>
      </c>
      <c r="B494" s="84" t="s">
        <v>394</v>
      </c>
      <c r="C494" s="84">
        <v>2</v>
      </c>
      <c r="D494" s="118">
        <v>0.002855721909675512</v>
      </c>
      <c r="E494" s="118">
        <v>2.017867718963506</v>
      </c>
      <c r="F494" s="84" t="s">
        <v>3479</v>
      </c>
      <c r="G494" s="84" t="b">
        <v>0</v>
      </c>
      <c r="H494" s="84" t="b">
        <v>0</v>
      </c>
      <c r="I494" s="84" t="b">
        <v>0</v>
      </c>
      <c r="J494" s="84" t="b">
        <v>0</v>
      </c>
      <c r="K494" s="84" t="b">
        <v>0</v>
      </c>
      <c r="L494" s="84" t="b">
        <v>0</v>
      </c>
    </row>
    <row r="495" spans="1:12" ht="15">
      <c r="A495" s="84" t="s">
        <v>394</v>
      </c>
      <c r="B495" s="84" t="s">
        <v>4101</v>
      </c>
      <c r="C495" s="84">
        <v>2</v>
      </c>
      <c r="D495" s="118">
        <v>0.002855721909675512</v>
      </c>
      <c r="E495" s="118">
        <v>2.7168377232995247</v>
      </c>
      <c r="F495" s="84" t="s">
        <v>3479</v>
      </c>
      <c r="G495" s="84" t="b">
        <v>0</v>
      </c>
      <c r="H495" s="84" t="b">
        <v>0</v>
      </c>
      <c r="I495" s="84" t="b">
        <v>0</v>
      </c>
      <c r="J495" s="84" t="b">
        <v>0</v>
      </c>
      <c r="K495" s="84" t="b">
        <v>0</v>
      </c>
      <c r="L495" s="84" t="b">
        <v>0</v>
      </c>
    </row>
    <row r="496" spans="1:12" ht="15">
      <c r="A496" s="84" t="s">
        <v>4101</v>
      </c>
      <c r="B496" s="84" t="s">
        <v>395</v>
      </c>
      <c r="C496" s="84">
        <v>2</v>
      </c>
      <c r="D496" s="118">
        <v>0.002855721909675512</v>
      </c>
      <c r="E496" s="118">
        <v>2.7168377232995247</v>
      </c>
      <c r="F496" s="84" t="s">
        <v>3479</v>
      </c>
      <c r="G496" s="84" t="b">
        <v>0</v>
      </c>
      <c r="H496" s="84" t="b">
        <v>0</v>
      </c>
      <c r="I496" s="84" t="b">
        <v>0</v>
      </c>
      <c r="J496" s="84" t="b">
        <v>0</v>
      </c>
      <c r="K496" s="84" t="b">
        <v>0</v>
      </c>
      <c r="L496" s="84" t="b">
        <v>0</v>
      </c>
    </row>
    <row r="497" spans="1:12" ht="15">
      <c r="A497" s="84" t="s">
        <v>395</v>
      </c>
      <c r="B497" s="84" t="s">
        <v>491</v>
      </c>
      <c r="C497" s="84">
        <v>2</v>
      </c>
      <c r="D497" s="118">
        <v>0.002855721909675512</v>
      </c>
      <c r="E497" s="118">
        <v>2.7168377232995247</v>
      </c>
      <c r="F497" s="84" t="s">
        <v>3479</v>
      </c>
      <c r="G497" s="84" t="b">
        <v>0</v>
      </c>
      <c r="H497" s="84" t="b">
        <v>0</v>
      </c>
      <c r="I497" s="84" t="b">
        <v>0</v>
      </c>
      <c r="J497" s="84" t="b">
        <v>0</v>
      </c>
      <c r="K497" s="84" t="b">
        <v>0</v>
      </c>
      <c r="L497" s="84" t="b">
        <v>0</v>
      </c>
    </row>
    <row r="498" spans="1:12" ht="15">
      <c r="A498" s="84" t="s">
        <v>340</v>
      </c>
      <c r="B498" s="84" t="s">
        <v>3608</v>
      </c>
      <c r="C498" s="84">
        <v>2</v>
      </c>
      <c r="D498" s="118">
        <v>0.002855721909675512</v>
      </c>
      <c r="E498" s="118">
        <v>0.7334369851189861</v>
      </c>
      <c r="F498" s="84" t="s">
        <v>3479</v>
      </c>
      <c r="G498" s="84" t="b">
        <v>0</v>
      </c>
      <c r="H498" s="84" t="b">
        <v>0</v>
      </c>
      <c r="I498" s="84" t="b">
        <v>0</v>
      </c>
      <c r="J498" s="84" t="b">
        <v>0</v>
      </c>
      <c r="K498" s="84" t="b">
        <v>0</v>
      </c>
      <c r="L498" s="84" t="b">
        <v>0</v>
      </c>
    </row>
    <row r="499" spans="1:12" ht="15">
      <c r="A499" s="84" t="s">
        <v>4089</v>
      </c>
      <c r="B499" s="84" t="s">
        <v>3592</v>
      </c>
      <c r="C499" s="84">
        <v>2</v>
      </c>
      <c r="D499" s="118">
        <v>0.002855721909675512</v>
      </c>
      <c r="E499" s="118">
        <v>1.665685200852143</v>
      </c>
      <c r="F499" s="84" t="s">
        <v>3479</v>
      </c>
      <c r="G499" s="84" t="b">
        <v>0</v>
      </c>
      <c r="H499" s="84" t="b">
        <v>0</v>
      </c>
      <c r="I499" s="84" t="b">
        <v>0</v>
      </c>
      <c r="J499" s="84" t="b">
        <v>0</v>
      </c>
      <c r="K499" s="84" t="b">
        <v>0</v>
      </c>
      <c r="L499" s="84" t="b">
        <v>0</v>
      </c>
    </row>
    <row r="500" spans="1:12" ht="15">
      <c r="A500" s="84" t="s">
        <v>3592</v>
      </c>
      <c r="B500" s="84" t="s">
        <v>340</v>
      </c>
      <c r="C500" s="84">
        <v>2</v>
      </c>
      <c r="D500" s="118">
        <v>0.002855721909675512</v>
      </c>
      <c r="E500" s="118">
        <v>0.6251707657038399</v>
      </c>
      <c r="F500" s="84" t="s">
        <v>3479</v>
      </c>
      <c r="G500" s="84" t="b">
        <v>0</v>
      </c>
      <c r="H500" s="84" t="b">
        <v>0</v>
      </c>
      <c r="I500" s="84" t="b">
        <v>0</v>
      </c>
      <c r="J500" s="84" t="b">
        <v>0</v>
      </c>
      <c r="K500" s="84" t="b">
        <v>0</v>
      </c>
      <c r="L500" s="84" t="b">
        <v>0</v>
      </c>
    </row>
    <row r="501" spans="1:12" ht="15">
      <c r="A501" s="84" t="s">
        <v>340</v>
      </c>
      <c r="B501" s="84" t="s">
        <v>4055</v>
      </c>
      <c r="C501" s="84">
        <v>2</v>
      </c>
      <c r="D501" s="118">
        <v>0.002855721909675512</v>
      </c>
      <c r="E501" s="118">
        <v>1.2977084155575487</v>
      </c>
      <c r="F501" s="84" t="s">
        <v>3479</v>
      </c>
      <c r="G501" s="84" t="b">
        <v>0</v>
      </c>
      <c r="H501" s="84" t="b">
        <v>0</v>
      </c>
      <c r="I501" s="84" t="b">
        <v>0</v>
      </c>
      <c r="J501" s="84" t="b">
        <v>0</v>
      </c>
      <c r="K501" s="84" t="b">
        <v>0</v>
      </c>
      <c r="L501" s="84" t="b">
        <v>0</v>
      </c>
    </row>
    <row r="502" spans="1:12" ht="15">
      <c r="A502" s="84" t="s">
        <v>4055</v>
      </c>
      <c r="B502" s="84" t="s">
        <v>4243</v>
      </c>
      <c r="C502" s="84">
        <v>2</v>
      </c>
      <c r="D502" s="118">
        <v>0.002855721909675512</v>
      </c>
      <c r="E502" s="118">
        <v>2.5407464642438433</v>
      </c>
      <c r="F502" s="84" t="s">
        <v>3479</v>
      </c>
      <c r="G502" s="84" t="b">
        <v>0</v>
      </c>
      <c r="H502" s="84" t="b">
        <v>0</v>
      </c>
      <c r="I502" s="84" t="b">
        <v>0</v>
      </c>
      <c r="J502" s="84" t="b">
        <v>0</v>
      </c>
      <c r="K502" s="84" t="b">
        <v>0</v>
      </c>
      <c r="L502" s="84" t="b">
        <v>0</v>
      </c>
    </row>
    <row r="503" spans="1:12" ht="15">
      <c r="A503" s="84" t="s">
        <v>4243</v>
      </c>
      <c r="B503" s="84" t="s">
        <v>4047</v>
      </c>
      <c r="C503" s="84">
        <v>2</v>
      </c>
      <c r="D503" s="118">
        <v>0.002855721909675512</v>
      </c>
      <c r="E503" s="118">
        <v>2.239716468579862</v>
      </c>
      <c r="F503" s="84" t="s">
        <v>3479</v>
      </c>
      <c r="G503" s="84" t="b">
        <v>0</v>
      </c>
      <c r="H503" s="84" t="b">
        <v>0</v>
      </c>
      <c r="I503" s="84" t="b">
        <v>0</v>
      </c>
      <c r="J503" s="84" t="b">
        <v>0</v>
      </c>
      <c r="K503" s="84" t="b">
        <v>0</v>
      </c>
      <c r="L503" s="84" t="b">
        <v>0</v>
      </c>
    </row>
    <row r="504" spans="1:12" ht="15">
      <c r="A504" s="84" t="s">
        <v>4047</v>
      </c>
      <c r="B504" s="84" t="s">
        <v>4244</v>
      </c>
      <c r="C504" s="84">
        <v>2</v>
      </c>
      <c r="D504" s="118">
        <v>0.002855721909675512</v>
      </c>
      <c r="E504" s="118">
        <v>2.239716468579862</v>
      </c>
      <c r="F504" s="84" t="s">
        <v>3479</v>
      </c>
      <c r="G504" s="84" t="b">
        <v>0</v>
      </c>
      <c r="H504" s="84" t="b">
        <v>0</v>
      </c>
      <c r="I504" s="84" t="b">
        <v>0</v>
      </c>
      <c r="J504" s="84" t="b">
        <v>0</v>
      </c>
      <c r="K504" s="84" t="b">
        <v>0</v>
      </c>
      <c r="L504" s="84" t="b">
        <v>0</v>
      </c>
    </row>
    <row r="505" spans="1:12" ht="15">
      <c r="A505" s="84" t="s">
        <v>4244</v>
      </c>
      <c r="B505" s="84" t="s">
        <v>449</v>
      </c>
      <c r="C505" s="84">
        <v>2</v>
      </c>
      <c r="D505" s="118">
        <v>0.002855721909675512</v>
      </c>
      <c r="E505" s="118">
        <v>1.1853588062572695</v>
      </c>
      <c r="F505" s="84" t="s">
        <v>3479</v>
      </c>
      <c r="G505" s="84" t="b">
        <v>0</v>
      </c>
      <c r="H505" s="84" t="b">
        <v>0</v>
      </c>
      <c r="I505" s="84" t="b">
        <v>0</v>
      </c>
      <c r="J505" s="84" t="b">
        <v>0</v>
      </c>
      <c r="K505" s="84" t="b">
        <v>0</v>
      </c>
      <c r="L505" s="84" t="b">
        <v>0</v>
      </c>
    </row>
    <row r="506" spans="1:12" ht="15">
      <c r="A506" s="84" t="s">
        <v>349</v>
      </c>
      <c r="B506" s="84" t="s">
        <v>4245</v>
      </c>
      <c r="C506" s="84">
        <v>2</v>
      </c>
      <c r="D506" s="118">
        <v>0.002855721909675512</v>
      </c>
      <c r="E506" s="118">
        <v>1.2696796919573052</v>
      </c>
      <c r="F506" s="84" t="s">
        <v>3479</v>
      </c>
      <c r="G506" s="84" t="b">
        <v>0</v>
      </c>
      <c r="H506" s="84" t="b">
        <v>0</v>
      </c>
      <c r="I506" s="84" t="b">
        <v>0</v>
      </c>
      <c r="J506" s="84" t="b">
        <v>1</v>
      </c>
      <c r="K506" s="84" t="b">
        <v>0</v>
      </c>
      <c r="L506" s="84" t="b">
        <v>0</v>
      </c>
    </row>
    <row r="507" spans="1:12" ht="15">
      <c r="A507" s="84" t="s">
        <v>4245</v>
      </c>
      <c r="B507" s="84" t="s">
        <v>4246</v>
      </c>
      <c r="C507" s="84">
        <v>2</v>
      </c>
      <c r="D507" s="118">
        <v>0.002855721909675512</v>
      </c>
      <c r="E507" s="118">
        <v>2.7168377232995247</v>
      </c>
      <c r="F507" s="84" t="s">
        <v>3479</v>
      </c>
      <c r="G507" s="84" t="b">
        <v>1</v>
      </c>
      <c r="H507" s="84" t="b">
        <v>0</v>
      </c>
      <c r="I507" s="84" t="b">
        <v>0</v>
      </c>
      <c r="J507" s="84" t="b">
        <v>0</v>
      </c>
      <c r="K507" s="84" t="b">
        <v>1</v>
      </c>
      <c r="L507" s="84" t="b">
        <v>0</v>
      </c>
    </row>
    <row r="508" spans="1:12" ht="15">
      <c r="A508" s="84" t="s">
        <v>392</v>
      </c>
      <c r="B508" s="84" t="s">
        <v>4038</v>
      </c>
      <c r="C508" s="84">
        <v>2</v>
      </c>
      <c r="D508" s="118">
        <v>0.002855721909675512</v>
      </c>
      <c r="E508" s="118">
        <v>1.519557165173905</v>
      </c>
      <c r="F508" s="84" t="s">
        <v>3479</v>
      </c>
      <c r="G508" s="84" t="b">
        <v>0</v>
      </c>
      <c r="H508" s="84" t="b">
        <v>0</v>
      </c>
      <c r="I508" s="84" t="b">
        <v>0</v>
      </c>
      <c r="J508" s="84" t="b">
        <v>0</v>
      </c>
      <c r="K508" s="84" t="b">
        <v>0</v>
      </c>
      <c r="L508" s="84" t="b">
        <v>0</v>
      </c>
    </row>
    <row r="509" spans="1:12" ht="15">
      <c r="A509" s="84" t="s">
        <v>3614</v>
      </c>
      <c r="B509" s="84" t="s">
        <v>3598</v>
      </c>
      <c r="C509" s="84">
        <v>2</v>
      </c>
      <c r="D509" s="118">
        <v>0.002855721909675512</v>
      </c>
      <c r="E509" s="118">
        <v>1.578535025133243</v>
      </c>
      <c r="F509" s="84" t="s">
        <v>3479</v>
      </c>
      <c r="G509" s="84" t="b">
        <v>0</v>
      </c>
      <c r="H509" s="84" t="b">
        <v>0</v>
      </c>
      <c r="I509" s="84" t="b">
        <v>0</v>
      </c>
      <c r="J509" s="84" t="b">
        <v>0</v>
      </c>
      <c r="K509" s="84" t="b">
        <v>0</v>
      </c>
      <c r="L509" s="84" t="b">
        <v>0</v>
      </c>
    </row>
    <row r="510" spans="1:12" ht="15">
      <c r="A510" s="84" t="s">
        <v>4124</v>
      </c>
      <c r="B510" s="84" t="s">
        <v>449</v>
      </c>
      <c r="C510" s="84">
        <v>2</v>
      </c>
      <c r="D510" s="118">
        <v>0.002855721909675512</v>
      </c>
      <c r="E510" s="118">
        <v>1.1853588062572695</v>
      </c>
      <c r="F510" s="84" t="s">
        <v>3479</v>
      </c>
      <c r="G510" s="84" t="b">
        <v>0</v>
      </c>
      <c r="H510" s="84" t="b">
        <v>0</v>
      </c>
      <c r="I510" s="84" t="b">
        <v>0</v>
      </c>
      <c r="J510" s="84" t="b">
        <v>0</v>
      </c>
      <c r="K510" s="84" t="b">
        <v>0</v>
      </c>
      <c r="L510" s="84" t="b">
        <v>0</v>
      </c>
    </row>
    <row r="511" spans="1:12" ht="15">
      <c r="A511" s="84" t="s">
        <v>4051</v>
      </c>
      <c r="B511" s="84" t="s">
        <v>4125</v>
      </c>
      <c r="C511" s="84">
        <v>2</v>
      </c>
      <c r="D511" s="118">
        <v>0.002855721909675512</v>
      </c>
      <c r="E511" s="118">
        <v>2.364655205188162</v>
      </c>
      <c r="F511" s="84" t="s">
        <v>3479</v>
      </c>
      <c r="G511" s="84" t="b">
        <v>0</v>
      </c>
      <c r="H511" s="84" t="b">
        <v>0</v>
      </c>
      <c r="I511" s="84" t="b">
        <v>0</v>
      </c>
      <c r="J511" s="84" t="b">
        <v>0</v>
      </c>
      <c r="K511" s="84" t="b">
        <v>0</v>
      </c>
      <c r="L511" s="84" t="b">
        <v>0</v>
      </c>
    </row>
    <row r="512" spans="1:12" ht="15">
      <c r="A512" s="84" t="s">
        <v>390</v>
      </c>
      <c r="B512" s="84" t="s">
        <v>449</v>
      </c>
      <c r="C512" s="84">
        <v>2</v>
      </c>
      <c r="D512" s="118">
        <v>0.002855721909675512</v>
      </c>
      <c r="E512" s="118">
        <v>1.1853588062572695</v>
      </c>
      <c r="F512" s="84" t="s">
        <v>3479</v>
      </c>
      <c r="G512" s="84" t="b">
        <v>0</v>
      </c>
      <c r="H512" s="84" t="b">
        <v>0</v>
      </c>
      <c r="I512" s="84" t="b">
        <v>0</v>
      </c>
      <c r="J512" s="84" t="b">
        <v>0</v>
      </c>
      <c r="K512" s="84" t="b">
        <v>0</v>
      </c>
      <c r="L512" s="84" t="b">
        <v>0</v>
      </c>
    </row>
    <row r="513" spans="1:12" ht="15">
      <c r="A513" s="84" t="s">
        <v>4248</v>
      </c>
      <c r="B513" s="84" t="s">
        <v>4249</v>
      </c>
      <c r="C513" s="84">
        <v>2</v>
      </c>
      <c r="D513" s="118">
        <v>0.002855721909675512</v>
      </c>
      <c r="E513" s="118">
        <v>2.7168377232995247</v>
      </c>
      <c r="F513" s="84" t="s">
        <v>3479</v>
      </c>
      <c r="G513" s="84" t="b">
        <v>0</v>
      </c>
      <c r="H513" s="84" t="b">
        <v>0</v>
      </c>
      <c r="I513" s="84" t="b">
        <v>0</v>
      </c>
      <c r="J513" s="84" t="b">
        <v>0</v>
      </c>
      <c r="K513" s="84" t="b">
        <v>0</v>
      </c>
      <c r="L513" s="84" t="b">
        <v>0</v>
      </c>
    </row>
    <row r="514" spans="1:12" ht="15">
      <c r="A514" s="84" t="s">
        <v>4249</v>
      </c>
      <c r="B514" s="84" t="s">
        <v>4250</v>
      </c>
      <c r="C514" s="84">
        <v>2</v>
      </c>
      <c r="D514" s="118">
        <v>0.002855721909675512</v>
      </c>
      <c r="E514" s="118">
        <v>2.7168377232995247</v>
      </c>
      <c r="F514" s="84" t="s">
        <v>3479</v>
      </c>
      <c r="G514" s="84" t="b">
        <v>0</v>
      </c>
      <c r="H514" s="84" t="b">
        <v>0</v>
      </c>
      <c r="I514" s="84" t="b">
        <v>0</v>
      </c>
      <c r="J514" s="84" t="b">
        <v>0</v>
      </c>
      <c r="K514" s="84" t="b">
        <v>0</v>
      </c>
      <c r="L514" s="84" t="b">
        <v>0</v>
      </c>
    </row>
    <row r="515" spans="1:12" ht="15">
      <c r="A515" s="84" t="s">
        <v>4250</v>
      </c>
      <c r="B515" s="84" t="s">
        <v>3592</v>
      </c>
      <c r="C515" s="84">
        <v>2</v>
      </c>
      <c r="D515" s="118">
        <v>0.002855721909675512</v>
      </c>
      <c r="E515" s="118">
        <v>1.8417764599078243</v>
      </c>
      <c r="F515" s="84" t="s">
        <v>3479</v>
      </c>
      <c r="G515" s="84" t="b">
        <v>0</v>
      </c>
      <c r="H515" s="84" t="b">
        <v>0</v>
      </c>
      <c r="I515" s="84" t="b">
        <v>0</v>
      </c>
      <c r="J515" s="84" t="b">
        <v>0</v>
      </c>
      <c r="K515" s="84" t="b">
        <v>0</v>
      </c>
      <c r="L515" s="84" t="b">
        <v>0</v>
      </c>
    </row>
    <row r="516" spans="1:12" ht="15">
      <c r="A516" s="84" t="s">
        <v>3594</v>
      </c>
      <c r="B516" s="84" t="s">
        <v>4251</v>
      </c>
      <c r="C516" s="84">
        <v>2</v>
      </c>
      <c r="D516" s="118">
        <v>0.002855721909675512</v>
      </c>
      <c r="E516" s="118">
        <v>1.9386864729158808</v>
      </c>
      <c r="F516" s="84" t="s">
        <v>3479</v>
      </c>
      <c r="G516" s="84" t="b">
        <v>0</v>
      </c>
      <c r="H516" s="84" t="b">
        <v>0</v>
      </c>
      <c r="I516" s="84" t="b">
        <v>0</v>
      </c>
      <c r="J516" s="84" t="b">
        <v>1</v>
      </c>
      <c r="K516" s="84" t="b">
        <v>0</v>
      </c>
      <c r="L516" s="84" t="b">
        <v>0</v>
      </c>
    </row>
    <row r="517" spans="1:12" ht="15">
      <c r="A517" s="84" t="s">
        <v>4251</v>
      </c>
      <c r="B517" s="84" t="s">
        <v>4252</v>
      </c>
      <c r="C517" s="84">
        <v>2</v>
      </c>
      <c r="D517" s="118">
        <v>0.002855721909675512</v>
      </c>
      <c r="E517" s="118">
        <v>2.7168377232995247</v>
      </c>
      <c r="F517" s="84" t="s">
        <v>3479</v>
      </c>
      <c r="G517" s="84" t="b">
        <v>1</v>
      </c>
      <c r="H517" s="84" t="b">
        <v>0</v>
      </c>
      <c r="I517" s="84" t="b">
        <v>0</v>
      </c>
      <c r="J517" s="84" t="b">
        <v>0</v>
      </c>
      <c r="K517" s="84" t="b">
        <v>0</v>
      </c>
      <c r="L517" s="84" t="b">
        <v>0</v>
      </c>
    </row>
    <row r="518" spans="1:12" ht="15">
      <c r="A518" s="84" t="s">
        <v>4252</v>
      </c>
      <c r="B518" s="84" t="s">
        <v>4253</v>
      </c>
      <c r="C518" s="84">
        <v>2</v>
      </c>
      <c r="D518" s="118">
        <v>0.002855721909675512</v>
      </c>
      <c r="E518" s="118">
        <v>2.7168377232995247</v>
      </c>
      <c r="F518" s="84" t="s">
        <v>3479</v>
      </c>
      <c r="G518" s="84" t="b">
        <v>0</v>
      </c>
      <c r="H518" s="84" t="b">
        <v>0</v>
      </c>
      <c r="I518" s="84" t="b">
        <v>0</v>
      </c>
      <c r="J518" s="84" t="b">
        <v>0</v>
      </c>
      <c r="K518" s="84" t="b">
        <v>0</v>
      </c>
      <c r="L518" s="84" t="b">
        <v>0</v>
      </c>
    </row>
    <row r="519" spans="1:12" ht="15">
      <c r="A519" s="84" t="s">
        <v>4253</v>
      </c>
      <c r="B519" s="84" t="s">
        <v>4254</v>
      </c>
      <c r="C519" s="84">
        <v>2</v>
      </c>
      <c r="D519" s="118">
        <v>0.002855721909675512</v>
      </c>
      <c r="E519" s="118">
        <v>2.7168377232995247</v>
      </c>
      <c r="F519" s="84" t="s">
        <v>3479</v>
      </c>
      <c r="G519" s="84" t="b">
        <v>0</v>
      </c>
      <c r="H519" s="84" t="b">
        <v>0</v>
      </c>
      <c r="I519" s="84" t="b">
        <v>0</v>
      </c>
      <c r="J519" s="84" t="b">
        <v>0</v>
      </c>
      <c r="K519" s="84" t="b">
        <v>0</v>
      </c>
      <c r="L519" s="84" t="b">
        <v>0</v>
      </c>
    </row>
    <row r="520" spans="1:12" ht="15">
      <c r="A520" s="84" t="s">
        <v>4254</v>
      </c>
      <c r="B520" s="84" t="s">
        <v>4255</v>
      </c>
      <c r="C520" s="84">
        <v>2</v>
      </c>
      <c r="D520" s="118">
        <v>0.002855721909675512</v>
      </c>
      <c r="E520" s="118">
        <v>2.7168377232995247</v>
      </c>
      <c r="F520" s="84" t="s">
        <v>3479</v>
      </c>
      <c r="G520" s="84" t="b">
        <v>0</v>
      </c>
      <c r="H520" s="84" t="b">
        <v>0</v>
      </c>
      <c r="I520" s="84" t="b">
        <v>0</v>
      </c>
      <c r="J520" s="84" t="b">
        <v>0</v>
      </c>
      <c r="K520" s="84" t="b">
        <v>0</v>
      </c>
      <c r="L520" s="84" t="b">
        <v>0</v>
      </c>
    </row>
    <row r="521" spans="1:12" ht="15">
      <c r="A521" s="84" t="s">
        <v>340</v>
      </c>
      <c r="B521" s="84" t="s">
        <v>4058</v>
      </c>
      <c r="C521" s="84">
        <v>2</v>
      </c>
      <c r="D521" s="118">
        <v>0.002855721909675512</v>
      </c>
      <c r="E521" s="118">
        <v>1.47379967461323</v>
      </c>
      <c r="F521" s="84" t="s">
        <v>3479</v>
      </c>
      <c r="G521" s="84" t="b">
        <v>0</v>
      </c>
      <c r="H521" s="84" t="b">
        <v>0</v>
      </c>
      <c r="I521" s="84" t="b">
        <v>0</v>
      </c>
      <c r="J521" s="84" t="b">
        <v>0</v>
      </c>
      <c r="K521" s="84" t="b">
        <v>0</v>
      </c>
      <c r="L521" s="84" t="b">
        <v>0</v>
      </c>
    </row>
    <row r="522" spans="1:12" ht="15">
      <c r="A522" s="84" t="s">
        <v>4169</v>
      </c>
      <c r="B522" s="84" t="s">
        <v>4241</v>
      </c>
      <c r="C522" s="84">
        <v>2</v>
      </c>
      <c r="D522" s="118">
        <v>0.002855721909675512</v>
      </c>
      <c r="E522" s="118">
        <v>2.5407464642438433</v>
      </c>
      <c r="F522" s="84" t="s">
        <v>3479</v>
      </c>
      <c r="G522" s="84" t="b">
        <v>1</v>
      </c>
      <c r="H522" s="84" t="b">
        <v>0</v>
      </c>
      <c r="I522" s="84" t="b">
        <v>0</v>
      </c>
      <c r="J522" s="84" t="b">
        <v>0</v>
      </c>
      <c r="K522" s="84" t="b">
        <v>0</v>
      </c>
      <c r="L522" s="84" t="b">
        <v>0</v>
      </c>
    </row>
    <row r="523" spans="1:12" ht="15">
      <c r="A523" s="84" t="s">
        <v>4045</v>
      </c>
      <c r="B523" s="84" t="s">
        <v>4114</v>
      </c>
      <c r="C523" s="84">
        <v>2</v>
      </c>
      <c r="D523" s="118">
        <v>0.002855721909675512</v>
      </c>
      <c r="E523" s="118">
        <v>2.3188977146274867</v>
      </c>
      <c r="F523" s="84" t="s">
        <v>3479</v>
      </c>
      <c r="G523" s="84" t="b">
        <v>0</v>
      </c>
      <c r="H523" s="84" t="b">
        <v>0</v>
      </c>
      <c r="I523" s="84" t="b">
        <v>0</v>
      </c>
      <c r="J523" s="84" t="b">
        <v>0</v>
      </c>
      <c r="K523" s="84" t="b">
        <v>0</v>
      </c>
      <c r="L523" s="84" t="b">
        <v>0</v>
      </c>
    </row>
    <row r="524" spans="1:12" ht="15">
      <c r="A524" s="84" t="s">
        <v>4114</v>
      </c>
      <c r="B524" s="84" t="s">
        <v>449</v>
      </c>
      <c r="C524" s="84">
        <v>2</v>
      </c>
      <c r="D524" s="118">
        <v>0.002855721909675512</v>
      </c>
      <c r="E524" s="118">
        <v>1.1853588062572695</v>
      </c>
      <c r="F524" s="84" t="s">
        <v>3479</v>
      </c>
      <c r="G524" s="84" t="b">
        <v>0</v>
      </c>
      <c r="H524" s="84" t="b">
        <v>0</v>
      </c>
      <c r="I524" s="84" t="b">
        <v>0</v>
      </c>
      <c r="J524" s="84" t="b">
        <v>0</v>
      </c>
      <c r="K524" s="84" t="b">
        <v>0</v>
      </c>
      <c r="L524" s="84" t="b">
        <v>0</v>
      </c>
    </row>
    <row r="525" spans="1:12" ht="15">
      <c r="A525" s="84" t="s">
        <v>3596</v>
      </c>
      <c r="B525" s="84" t="s">
        <v>4081</v>
      </c>
      <c r="C525" s="84">
        <v>2</v>
      </c>
      <c r="D525" s="118">
        <v>0.002855721909675512</v>
      </c>
      <c r="E525" s="118">
        <v>1.5707096876212865</v>
      </c>
      <c r="F525" s="84" t="s">
        <v>3479</v>
      </c>
      <c r="G525" s="84" t="b">
        <v>0</v>
      </c>
      <c r="H525" s="84" t="b">
        <v>0</v>
      </c>
      <c r="I525" s="84" t="b">
        <v>0</v>
      </c>
      <c r="J525" s="84" t="b">
        <v>0</v>
      </c>
      <c r="K525" s="84" t="b">
        <v>0</v>
      </c>
      <c r="L525" s="84" t="b">
        <v>0</v>
      </c>
    </row>
    <row r="526" spans="1:12" ht="15">
      <c r="A526" s="84" t="s">
        <v>4081</v>
      </c>
      <c r="B526" s="84" t="s">
        <v>393</v>
      </c>
      <c r="C526" s="84">
        <v>2</v>
      </c>
      <c r="D526" s="118">
        <v>0.002855721909675512</v>
      </c>
      <c r="E526" s="118">
        <v>2.239716468579862</v>
      </c>
      <c r="F526" s="84" t="s">
        <v>3479</v>
      </c>
      <c r="G526" s="84" t="b">
        <v>0</v>
      </c>
      <c r="H526" s="84" t="b">
        <v>0</v>
      </c>
      <c r="I526" s="84" t="b">
        <v>0</v>
      </c>
      <c r="J526" s="84" t="b">
        <v>0</v>
      </c>
      <c r="K526" s="84" t="b">
        <v>0</v>
      </c>
      <c r="L526" s="84" t="b">
        <v>0</v>
      </c>
    </row>
    <row r="527" spans="1:12" ht="15">
      <c r="A527" s="84" t="s">
        <v>3614</v>
      </c>
      <c r="B527" s="84" t="s">
        <v>340</v>
      </c>
      <c r="C527" s="84">
        <v>2</v>
      </c>
      <c r="D527" s="118">
        <v>0.002855721909675512</v>
      </c>
      <c r="E527" s="118">
        <v>0.862531681498444</v>
      </c>
      <c r="F527" s="84" t="s">
        <v>3479</v>
      </c>
      <c r="G527" s="84" t="b">
        <v>0</v>
      </c>
      <c r="H527" s="84" t="b">
        <v>0</v>
      </c>
      <c r="I527" s="84" t="b">
        <v>0</v>
      </c>
      <c r="J527" s="84" t="b">
        <v>0</v>
      </c>
      <c r="K527" s="84" t="b">
        <v>0</v>
      </c>
      <c r="L527" s="84" t="b">
        <v>0</v>
      </c>
    </row>
    <row r="528" spans="1:12" ht="15">
      <c r="A528" s="84" t="s">
        <v>3594</v>
      </c>
      <c r="B528" s="84" t="s">
        <v>3595</v>
      </c>
      <c r="C528" s="84">
        <v>2</v>
      </c>
      <c r="D528" s="118">
        <v>0.002855721909675512</v>
      </c>
      <c r="E528" s="118">
        <v>1.0636252095241807</v>
      </c>
      <c r="F528" s="84" t="s">
        <v>3479</v>
      </c>
      <c r="G528" s="84" t="b">
        <v>0</v>
      </c>
      <c r="H528" s="84" t="b">
        <v>0</v>
      </c>
      <c r="I528" s="84" t="b">
        <v>0</v>
      </c>
      <c r="J528" s="84" t="b">
        <v>0</v>
      </c>
      <c r="K528" s="84" t="b">
        <v>0</v>
      </c>
      <c r="L528" s="84" t="b">
        <v>0</v>
      </c>
    </row>
    <row r="529" spans="1:12" ht="15">
      <c r="A529" s="84" t="s">
        <v>3595</v>
      </c>
      <c r="B529" s="84" t="s">
        <v>4045</v>
      </c>
      <c r="C529" s="84">
        <v>2</v>
      </c>
      <c r="D529" s="118">
        <v>0.002855721909675512</v>
      </c>
      <c r="E529" s="118">
        <v>1.4438364512357869</v>
      </c>
      <c r="F529" s="84" t="s">
        <v>3479</v>
      </c>
      <c r="G529" s="84" t="b">
        <v>0</v>
      </c>
      <c r="H529" s="84" t="b">
        <v>0</v>
      </c>
      <c r="I529" s="84" t="b">
        <v>0</v>
      </c>
      <c r="J529" s="84" t="b">
        <v>0</v>
      </c>
      <c r="K529" s="84" t="b">
        <v>0</v>
      </c>
      <c r="L529" s="84" t="b">
        <v>0</v>
      </c>
    </row>
    <row r="530" spans="1:12" ht="15">
      <c r="A530" s="84" t="s">
        <v>349</v>
      </c>
      <c r="B530" s="84" t="s">
        <v>4091</v>
      </c>
      <c r="C530" s="84">
        <v>2</v>
      </c>
      <c r="D530" s="118">
        <v>0.002855721909675512</v>
      </c>
      <c r="E530" s="118">
        <v>1.093588432901624</v>
      </c>
      <c r="F530" s="84" t="s">
        <v>3479</v>
      </c>
      <c r="G530" s="84" t="b">
        <v>0</v>
      </c>
      <c r="H530" s="84" t="b">
        <v>0</v>
      </c>
      <c r="I530" s="84" t="b">
        <v>0</v>
      </c>
      <c r="J530" s="84" t="b">
        <v>0</v>
      </c>
      <c r="K530" s="84" t="b">
        <v>0</v>
      </c>
      <c r="L530" s="84" t="b">
        <v>0</v>
      </c>
    </row>
    <row r="531" spans="1:12" ht="15">
      <c r="A531" s="84" t="s">
        <v>4091</v>
      </c>
      <c r="B531" s="84" t="s">
        <v>4234</v>
      </c>
      <c r="C531" s="84">
        <v>2</v>
      </c>
      <c r="D531" s="118">
        <v>0.002855721909675512</v>
      </c>
      <c r="E531" s="118">
        <v>2.5407464642438433</v>
      </c>
      <c r="F531" s="84" t="s">
        <v>3479</v>
      </c>
      <c r="G531" s="84" t="b">
        <v>0</v>
      </c>
      <c r="H531" s="84" t="b">
        <v>0</v>
      </c>
      <c r="I531" s="84" t="b">
        <v>0</v>
      </c>
      <c r="J531" s="84" t="b">
        <v>0</v>
      </c>
      <c r="K531" s="84" t="b">
        <v>0</v>
      </c>
      <c r="L531" s="84" t="b">
        <v>0</v>
      </c>
    </row>
    <row r="532" spans="1:12" ht="15">
      <c r="A532" s="84" t="s">
        <v>4234</v>
      </c>
      <c r="B532" s="84" t="s">
        <v>4235</v>
      </c>
      <c r="C532" s="84">
        <v>2</v>
      </c>
      <c r="D532" s="118">
        <v>0.002855721909675512</v>
      </c>
      <c r="E532" s="118">
        <v>2.7168377232995247</v>
      </c>
      <c r="F532" s="84" t="s">
        <v>3479</v>
      </c>
      <c r="G532" s="84" t="b">
        <v>0</v>
      </c>
      <c r="H532" s="84" t="b">
        <v>0</v>
      </c>
      <c r="I532" s="84" t="b">
        <v>0</v>
      </c>
      <c r="J532" s="84" t="b">
        <v>0</v>
      </c>
      <c r="K532" s="84" t="b">
        <v>0</v>
      </c>
      <c r="L532" s="84" t="b">
        <v>0</v>
      </c>
    </row>
    <row r="533" spans="1:12" ht="15">
      <c r="A533" s="84" t="s">
        <v>4235</v>
      </c>
      <c r="B533" s="84" t="s">
        <v>3614</v>
      </c>
      <c r="C533" s="84">
        <v>2</v>
      </c>
      <c r="D533" s="118">
        <v>0.002855721909675512</v>
      </c>
      <c r="E533" s="118">
        <v>1.9386864729158808</v>
      </c>
      <c r="F533" s="84" t="s">
        <v>3479</v>
      </c>
      <c r="G533" s="84" t="b">
        <v>0</v>
      </c>
      <c r="H533" s="84" t="b">
        <v>0</v>
      </c>
      <c r="I533" s="84" t="b">
        <v>0</v>
      </c>
      <c r="J533" s="84" t="b">
        <v>0</v>
      </c>
      <c r="K533" s="84" t="b">
        <v>0</v>
      </c>
      <c r="L533" s="84" t="b">
        <v>0</v>
      </c>
    </row>
    <row r="534" spans="1:12" ht="15">
      <c r="A534" s="84" t="s">
        <v>3614</v>
      </c>
      <c r="B534" s="84" t="s">
        <v>4236</v>
      </c>
      <c r="C534" s="84">
        <v>2</v>
      </c>
      <c r="D534" s="118">
        <v>0.002855721909675512</v>
      </c>
      <c r="E534" s="118">
        <v>1.9764750338052806</v>
      </c>
      <c r="F534" s="84" t="s">
        <v>3479</v>
      </c>
      <c r="G534" s="84" t="b">
        <v>0</v>
      </c>
      <c r="H534" s="84" t="b">
        <v>0</v>
      </c>
      <c r="I534" s="84" t="b">
        <v>0</v>
      </c>
      <c r="J534" s="84" t="b">
        <v>0</v>
      </c>
      <c r="K534" s="84" t="b">
        <v>0</v>
      </c>
      <c r="L534" s="84" t="b">
        <v>0</v>
      </c>
    </row>
    <row r="535" spans="1:12" ht="15">
      <c r="A535" s="84" t="s">
        <v>340</v>
      </c>
      <c r="B535" s="84" t="s">
        <v>3592</v>
      </c>
      <c r="C535" s="84">
        <v>2</v>
      </c>
      <c r="D535" s="118">
        <v>0.002855721909675512</v>
      </c>
      <c r="E535" s="118">
        <v>0.5987384112215299</v>
      </c>
      <c r="F535" s="84" t="s">
        <v>3479</v>
      </c>
      <c r="G535" s="84" t="b">
        <v>0</v>
      </c>
      <c r="H535" s="84" t="b">
        <v>0</v>
      </c>
      <c r="I535" s="84" t="b">
        <v>0</v>
      </c>
      <c r="J535" s="84" t="b">
        <v>0</v>
      </c>
      <c r="K535" s="84" t="b">
        <v>0</v>
      </c>
      <c r="L535" s="84" t="b">
        <v>0</v>
      </c>
    </row>
    <row r="536" spans="1:12" ht="15">
      <c r="A536" s="84" t="s">
        <v>4233</v>
      </c>
      <c r="B536" s="84" t="s">
        <v>4098</v>
      </c>
      <c r="C536" s="84">
        <v>2</v>
      </c>
      <c r="D536" s="118">
        <v>0.002855721909675512</v>
      </c>
      <c r="E536" s="118">
        <v>2.7168377232995247</v>
      </c>
      <c r="F536" s="84" t="s">
        <v>3479</v>
      </c>
      <c r="G536" s="84" t="b">
        <v>0</v>
      </c>
      <c r="H536" s="84" t="b">
        <v>0</v>
      </c>
      <c r="I536" s="84" t="b">
        <v>0</v>
      </c>
      <c r="J536" s="84" t="b">
        <v>0</v>
      </c>
      <c r="K536" s="84" t="b">
        <v>0</v>
      </c>
      <c r="L536" s="84" t="b">
        <v>0</v>
      </c>
    </row>
    <row r="537" spans="1:12" ht="15">
      <c r="A537" s="84" t="s">
        <v>4098</v>
      </c>
      <c r="B537" s="84" t="s">
        <v>4165</v>
      </c>
      <c r="C537" s="84">
        <v>2</v>
      </c>
      <c r="D537" s="118">
        <v>0.002855721909675512</v>
      </c>
      <c r="E537" s="118">
        <v>2.5407464642438433</v>
      </c>
      <c r="F537" s="84" t="s">
        <v>3479</v>
      </c>
      <c r="G537" s="84" t="b">
        <v>0</v>
      </c>
      <c r="H537" s="84" t="b">
        <v>0</v>
      </c>
      <c r="I537" s="84" t="b">
        <v>0</v>
      </c>
      <c r="J537" s="84" t="b">
        <v>0</v>
      </c>
      <c r="K537" s="84" t="b">
        <v>0</v>
      </c>
      <c r="L537" s="84" t="b">
        <v>0</v>
      </c>
    </row>
    <row r="538" spans="1:12" ht="15">
      <c r="A538" s="84" t="s">
        <v>4165</v>
      </c>
      <c r="B538" s="84" t="s">
        <v>3552</v>
      </c>
      <c r="C538" s="84">
        <v>2</v>
      </c>
      <c r="D538" s="118">
        <v>0.002855721909675512</v>
      </c>
      <c r="E538" s="118">
        <v>1.4993537790856182</v>
      </c>
      <c r="F538" s="84" t="s">
        <v>3479</v>
      </c>
      <c r="G538" s="84" t="b">
        <v>0</v>
      </c>
      <c r="H538" s="84" t="b">
        <v>0</v>
      </c>
      <c r="I538" s="84" t="b">
        <v>0</v>
      </c>
      <c r="J538" s="84" t="b">
        <v>0</v>
      </c>
      <c r="K538" s="84" t="b">
        <v>1</v>
      </c>
      <c r="L538" s="84" t="b">
        <v>0</v>
      </c>
    </row>
    <row r="539" spans="1:12" ht="15">
      <c r="A539" s="84" t="s">
        <v>3552</v>
      </c>
      <c r="B539" s="84" t="s">
        <v>3574</v>
      </c>
      <c r="C539" s="84">
        <v>2</v>
      </c>
      <c r="D539" s="118">
        <v>0.002855721909675512</v>
      </c>
      <c r="E539" s="118">
        <v>1.4993537790856182</v>
      </c>
      <c r="F539" s="84" t="s">
        <v>3479</v>
      </c>
      <c r="G539" s="84" t="b">
        <v>0</v>
      </c>
      <c r="H539" s="84" t="b">
        <v>1</v>
      </c>
      <c r="I539" s="84" t="b">
        <v>0</v>
      </c>
      <c r="J539" s="84" t="b">
        <v>0</v>
      </c>
      <c r="K539" s="84" t="b">
        <v>0</v>
      </c>
      <c r="L539" s="84" t="b">
        <v>0</v>
      </c>
    </row>
    <row r="540" spans="1:12" ht="15">
      <c r="A540" s="84" t="s">
        <v>3574</v>
      </c>
      <c r="B540" s="84" t="s">
        <v>4107</v>
      </c>
      <c r="C540" s="84">
        <v>2</v>
      </c>
      <c r="D540" s="118">
        <v>0.002855721909675512</v>
      </c>
      <c r="E540" s="118">
        <v>2.239716468579862</v>
      </c>
      <c r="F540" s="84" t="s">
        <v>3479</v>
      </c>
      <c r="G540" s="84" t="b">
        <v>0</v>
      </c>
      <c r="H540" s="84" t="b">
        <v>0</v>
      </c>
      <c r="I540" s="84" t="b">
        <v>0</v>
      </c>
      <c r="J540" s="84" t="b">
        <v>0</v>
      </c>
      <c r="K540" s="84" t="b">
        <v>0</v>
      </c>
      <c r="L540" s="84" t="b">
        <v>0</v>
      </c>
    </row>
    <row r="541" spans="1:12" ht="15">
      <c r="A541" s="84" t="s">
        <v>4107</v>
      </c>
      <c r="B541" s="84" t="s">
        <v>4160</v>
      </c>
      <c r="C541" s="84">
        <v>2</v>
      </c>
      <c r="D541" s="118">
        <v>0.002855721909675512</v>
      </c>
      <c r="E541" s="118">
        <v>2.4158077276355434</v>
      </c>
      <c r="F541" s="84" t="s">
        <v>3479</v>
      </c>
      <c r="G541" s="84" t="b">
        <v>0</v>
      </c>
      <c r="H541" s="84" t="b">
        <v>0</v>
      </c>
      <c r="I541" s="84" t="b">
        <v>0</v>
      </c>
      <c r="J541" s="84" t="b">
        <v>0</v>
      </c>
      <c r="K541" s="84" t="b">
        <v>0</v>
      </c>
      <c r="L541" s="84" t="b">
        <v>0</v>
      </c>
    </row>
    <row r="542" spans="1:12" ht="15">
      <c r="A542" s="84" t="s">
        <v>4160</v>
      </c>
      <c r="B542" s="84" t="s">
        <v>3608</v>
      </c>
      <c r="C542" s="84">
        <v>2</v>
      </c>
      <c r="D542" s="118">
        <v>0.002855721909675512</v>
      </c>
      <c r="E542" s="118">
        <v>1.9764750338052806</v>
      </c>
      <c r="F542" s="84" t="s">
        <v>3479</v>
      </c>
      <c r="G542" s="84" t="b">
        <v>0</v>
      </c>
      <c r="H542" s="84" t="b">
        <v>0</v>
      </c>
      <c r="I542" s="84" t="b">
        <v>0</v>
      </c>
      <c r="J542" s="84" t="b">
        <v>0</v>
      </c>
      <c r="K542" s="84" t="b">
        <v>0</v>
      </c>
      <c r="L542" s="84" t="b">
        <v>0</v>
      </c>
    </row>
    <row r="543" spans="1:12" ht="15">
      <c r="A543" s="84" t="s">
        <v>4050</v>
      </c>
      <c r="B543" s="84" t="s">
        <v>3593</v>
      </c>
      <c r="C543" s="84">
        <v>2</v>
      </c>
      <c r="D543" s="118">
        <v>0.002855721909675512</v>
      </c>
      <c r="E543" s="118">
        <v>1.2433507532349561</v>
      </c>
      <c r="F543" s="84" t="s">
        <v>3479</v>
      </c>
      <c r="G543" s="84" t="b">
        <v>0</v>
      </c>
      <c r="H543" s="84" t="b">
        <v>0</v>
      </c>
      <c r="I543" s="84" t="b">
        <v>0</v>
      </c>
      <c r="J543" s="84" t="b">
        <v>1</v>
      </c>
      <c r="K543" s="84" t="b">
        <v>0</v>
      </c>
      <c r="L543" s="84" t="b">
        <v>0</v>
      </c>
    </row>
    <row r="544" spans="1:12" ht="15">
      <c r="A544" s="84" t="s">
        <v>4239</v>
      </c>
      <c r="B544" s="84" t="s">
        <v>4240</v>
      </c>
      <c r="C544" s="84">
        <v>2</v>
      </c>
      <c r="D544" s="118">
        <v>0.003392317267365318</v>
      </c>
      <c r="E544" s="118">
        <v>2.7168377232995247</v>
      </c>
      <c r="F544" s="84" t="s">
        <v>3479</v>
      </c>
      <c r="G544" s="84" t="b">
        <v>0</v>
      </c>
      <c r="H544" s="84" t="b">
        <v>0</v>
      </c>
      <c r="I544" s="84" t="b">
        <v>0</v>
      </c>
      <c r="J544" s="84" t="b">
        <v>0</v>
      </c>
      <c r="K544" s="84" t="b">
        <v>0</v>
      </c>
      <c r="L544" s="84" t="b">
        <v>0</v>
      </c>
    </row>
    <row r="545" spans="1:12" ht="15">
      <c r="A545" s="84" t="s">
        <v>348</v>
      </c>
      <c r="B545" s="84" t="s">
        <v>340</v>
      </c>
      <c r="C545" s="84">
        <v>2</v>
      </c>
      <c r="D545" s="118">
        <v>0.002855721909675512</v>
      </c>
      <c r="E545" s="118">
        <v>1.6028943709926877</v>
      </c>
      <c r="F545" s="84" t="s">
        <v>3479</v>
      </c>
      <c r="G545" s="84" t="b">
        <v>0</v>
      </c>
      <c r="H545" s="84" t="b">
        <v>0</v>
      </c>
      <c r="I545" s="84" t="b">
        <v>0</v>
      </c>
      <c r="J545" s="84" t="b">
        <v>0</v>
      </c>
      <c r="K545" s="84" t="b">
        <v>0</v>
      </c>
      <c r="L545" s="84" t="b">
        <v>0</v>
      </c>
    </row>
    <row r="546" spans="1:12" ht="15">
      <c r="A546" s="84" t="s">
        <v>453</v>
      </c>
      <c r="B546" s="84" t="s">
        <v>4150</v>
      </c>
      <c r="C546" s="84">
        <v>2</v>
      </c>
      <c r="D546" s="118">
        <v>0.002855721909675512</v>
      </c>
      <c r="E546" s="118">
        <v>1.903924366656669</v>
      </c>
      <c r="F546" s="84" t="s">
        <v>3479</v>
      </c>
      <c r="G546" s="84" t="b">
        <v>0</v>
      </c>
      <c r="H546" s="84" t="b">
        <v>0</v>
      </c>
      <c r="I546" s="84" t="b">
        <v>0</v>
      </c>
      <c r="J546" s="84" t="b">
        <v>0</v>
      </c>
      <c r="K546" s="84" t="b">
        <v>0</v>
      </c>
      <c r="L546" s="84" t="b">
        <v>0</v>
      </c>
    </row>
    <row r="547" spans="1:12" ht="15">
      <c r="A547" s="84" t="s">
        <v>453</v>
      </c>
      <c r="B547" s="84" t="s">
        <v>340</v>
      </c>
      <c r="C547" s="84">
        <v>2</v>
      </c>
      <c r="D547" s="118">
        <v>0.002855721909675512</v>
      </c>
      <c r="E547" s="118">
        <v>0.7899810143498321</v>
      </c>
      <c r="F547" s="84" t="s">
        <v>3479</v>
      </c>
      <c r="G547" s="84" t="b">
        <v>0</v>
      </c>
      <c r="H547" s="84" t="b">
        <v>0</v>
      </c>
      <c r="I547" s="84" t="b">
        <v>0</v>
      </c>
      <c r="J547" s="84" t="b">
        <v>0</v>
      </c>
      <c r="K547" s="84" t="b">
        <v>0</v>
      </c>
      <c r="L547" s="84" t="b">
        <v>0</v>
      </c>
    </row>
    <row r="548" spans="1:12" ht="15">
      <c r="A548" s="84" t="s">
        <v>340</v>
      </c>
      <c r="B548" s="84" t="s">
        <v>455</v>
      </c>
      <c r="C548" s="84">
        <v>2</v>
      </c>
      <c r="D548" s="118">
        <v>0.002855721909675512</v>
      </c>
      <c r="E548" s="118">
        <v>1.0758596659411923</v>
      </c>
      <c r="F548" s="84" t="s">
        <v>3479</v>
      </c>
      <c r="G548" s="84" t="b">
        <v>0</v>
      </c>
      <c r="H548" s="84" t="b">
        <v>0</v>
      </c>
      <c r="I548" s="84" t="b">
        <v>0</v>
      </c>
      <c r="J548" s="84" t="b">
        <v>0</v>
      </c>
      <c r="K548" s="84" t="b">
        <v>0</v>
      </c>
      <c r="L548" s="84" t="b">
        <v>0</v>
      </c>
    </row>
    <row r="549" spans="1:12" ht="15">
      <c r="A549" s="84" t="s">
        <v>4085</v>
      </c>
      <c r="B549" s="84" t="s">
        <v>470</v>
      </c>
      <c r="C549" s="84">
        <v>2</v>
      </c>
      <c r="D549" s="118">
        <v>0.002855721909675512</v>
      </c>
      <c r="E549" s="118">
        <v>2.3188977146274867</v>
      </c>
      <c r="F549" s="84" t="s">
        <v>3479</v>
      </c>
      <c r="G549" s="84" t="b">
        <v>0</v>
      </c>
      <c r="H549" s="84" t="b">
        <v>0</v>
      </c>
      <c r="I549" s="84" t="b">
        <v>0</v>
      </c>
      <c r="J549" s="84" t="b">
        <v>0</v>
      </c>
      <c r="K549" s="84" t="b">
        <v>0</v>
      </c>
      <c r="L549" s="84" t="b">
        <v>0</v>
      </c>
    </row>
    <row r="550" spans="1:12" ht="15">
      <c r="A550" s="84" t="s">
        <v>470</v>
      </c>
      <c r="B550" s="84" t="s">
        <v>4087</v>
      </c>
      <c r="C550" s="84">
        <v>2</v>
      </c>
      <c r="D550" s="118">
        <v>0.002855721909675512</v>
      </c>
      <c r="E550" s="118">
        <v>2.7168377232995247</v>
      </c>
      <c r="F550" s="84" t="s">
        <v>3479</v>
      </c>
      <c r="G550" s="84" t="b">
        <v>0</v>
      </c>
      <c r="H550" s="84" t="b">
        <v>0</v>
      </c>
      <c r="I550" s="84" t="b">
        <v>0</v>
      </c>
      <c r="J550" s="84" t="b">
        <v>0</v>
      </c>
      <c r="K550" s="84" t="b">
        <v>0</v>
      </c>
      <c r="L550" s="84" t="b">
        <v>0</v>
      </c>
    </row>
    <row r="551" spans="1:12" ht="15">
      <c r="A551" s="84" t="s">
        <v>4087</v>
      </c>
      <c r="B551" s="84" t="s">
        <v>3596</v>
      </c>
      <c r="C551" s="84">
        <v>2</v>
      </c>
      <c r="D551" s="118">
        <v>0.002855721909675512</v>
      </c>
      <c r="E551" s="118">
        <v>1.8417764599078243</v>
      </c>
      <c r="F551" s="84" t="s">
        <v>3479</v>
      </c>
      <c r="G551" s="84" t="b">
        <v>0</v>
      </c>
      <c r="H551" s="84" t="b">
        <v>0</v>
      </c>
      <c r="I551" s="84" t="b">
        <v>0</v>
      </c>
      <c r="J551" s="84" t="b">
        <v>0</v>
      </c>
      <c r="K551" s="84" t="b">
        <v>0</v>
      </c>
      <c r="L551" s="84" t="b">
        <v>0</v>
      </c>
    </row>
    <row r="552" spans="1:12" ht="15">
      <c r="A552" s="84" t="s">
        <v>3596</v>
      </c>
      <c r="B552" s="84" t="s">
        <v>3552</v>
      </c>
      <c r="C552" s="84">
        <v>2</v>
      </c>
      <c r="D552" s="118">
        <v>0.002855721909675512</v>
      </c>
      <c r="E552" s="118">
        <v>0.8303469981270426</v>
      </c>
      <c r="F552" s="84" t="s">
        <v>3479</v>
      </c>
      <c r="G552" s="84" t="b">
        <v>0</v>
      </c>
      <c r="H552" s="84" t="b">
        <v>0</v>
      </c>
      <c r="I552" s="84" t="b">
        <v>0</v>
      </c>
      <c r="J552" s="84" t="b">
        <v>0</v>
      </c>
      <c r="K552" s="84" t="b">
        <v>1</v>
      </c>
      <c r="L552" s="84" t="b">
        <v>0</v>
      </c>
    </row>
    <row r="553" spans="1:12" ht="15">
      <c r="A553" s="84" t="s">
        <v>349</v>
      </c>
      <c r="B553" s="84" t="s">
        <v>4060</v>
      </c>
      <c r="C553" s="84">
        <v>2</v>
      </c>
      <c r="D553" s="118">
        <v>0.002855721909675512</v>
      </c>
      <c r="E553" s="118">
        <v>1.093588432901624</v>
      </c>
      <c r="F553" s="84" t="s">
        <v>3479</v>
      </c>
      <c r="G553" s="84" t="b">
        <v>0</v>
      </c>
      <c r="H553" s="84" t="b">
        <v>0</v>
      </c>
      <c r="I553" s="84" t="b">
        <v>0</v>
      </c>
      <c r="J553" s="84" t="b">
        <v>0</v>
      </c>
      <c r="K553" s="84" t="b">
        <v>0</v>
      </c>
      <c r="L553" s="84" t="b">
        <v>0</v>
      </c>
    </row>
    <row r="554" spans="1:12" ht="15">
      <c r="A554" s="84" t="s">
        <v>3594</v>
      </c>
      <c r="B554" s="84" t="s">
        <v>4191</v>
      </c>
      <c r="C554" s="84">
        <v>2</v>
      </c>
      <c r="D554" s="118">
        <v>0.002855721909675512</v>
      </c>
      <c r="E554" s="118">
        <v>1.9386864729158808</v>
      </c>
      <c r="F554" s="84" t="s">
        <v>3479</v>
      </c>
      <c r="G554" s="84" t="b">
        <v>0</v>
      </c>
      <c r="H554" s="84" t="b">
        <v>0</v>
      </c>
      <c r="I554" s="84" t="b">
        <v>0</v>
      </c>
      <c r="J554" s="84" t="b">
        <v>0</v>
      </c>
      <c r="K554" s="84" t="b">
        <v>0</v>
      </c>
      <c r="L554" s="84" t="b">
        <v>0</v>
      </c>
    </row>
    <row r="555" spans="1:12" ht="15">
      <c r="A555" s="84" t="s">
        <v>340</v>
      </c>
      <c r="B555" s="84" t="s">
        <v>4054</v>
      </c>
      <c r="C555" s="84">
        <v>2</v>
      </c>
      <c r="D555" s="118">
        <v>0.002855721909675512</v>
      </c>
      <c r="E555" s="118">
        <v>1.1727696789492488</v>
      </c>
      <c r="F555" s="84" t="s">
        <v>3479</v>
      </c>
      <c r="G555" s="84" t="b">
        <v>0</v>
      </c>
      <c r="H555" s="84" t="b">
        <v>0</v>
      </c>
      <c r="I555" s="84" t="b">
        <v>0</v>
      </c>
      <c r="J555" s="84" t="b">
        <v>0</v>
      </c>
      <c r="K555" s="84" t="b">
        <v>0</v>
      </c>
      <c r="L555" s="84" t="b">
        <v>0</v>
      </c>
    </row>
    <row r="556" spans="1:12" ht="15">
      <c r="A556" s="84" t="s">
        <v>349</v>
      </c>
      <c r="B556" s="84" t="s">
        <v>4135</v>
      </c>
      <c r="C556" s="84">
        <v>2</v>
      </c>
      <c r="D556" s="118">
        <v>0.002855721909675512</v>
      </c>
      <c r="E556" s="118">
        <v>1.2696796919573052</v>
      </c>
      <c r="F556" s="84" t="s">
        <v>3479</v>
      </c>
      <c r="G556" s="84" t="b">
        <v>0</v>
      </c>
      <c r="H556" s="84" t="b">
        <v>0</v>
      </c>
      <c r="I556" s="84" t="b">
        <v>0</v>
      </c>
      <c r="J556" s="84" t="b">
        <v>0</v>
      </c>
      <c r="K556" s="84" t="b">
        <v>0</v>
      </c>
      <c r="L556" s="84" t="b">
        <v>0</v>
      </c>
    </row>
    <row r="557" spans="1:12" ht="15">
      <c r="A557" s="84" t="s">
        <v>349</v>
      </c>
      <c r="B557" s="84" t="s">
        <v>4044</v>
      </c>
      <c r="C557" s="84">
        <v>2</v>
      </c>
      <c r="D557" s="118">
        <v>0.002855721909675512</v>
      </c>
      <c r="E557" s="118">
        <v>1.093588432901624</v>
      </c>
      <c r="F557" s="84" t="s">
        <v>3479</v>
      </c>
      <c r="G557" s="84" t="b">
        <v>0</v>
      </c>
      <c r="H557" s="84" t="b">
        <v>0</v>
      </c>
      <c r="I557" s="84" t="b">
        <v>0</v>
      </c>
      <c r="J557" s="84" t="b">
        <v>0</v>
      </c>
      <c r="K557" s="84" t="b">
        <v>0</v>
      </c>
      <c r="L557" s="84" t="b">
        <v>0</v>
      </c>
    </row>
    <row r="558" spans="1:12" ht="15">
      <c r="A558" s="84" t="s">
        <v>349</v>
      </c>
      <c r="B558" s="84" t="s">
        <v>453</v>
      </c>
      <c r="C558" s="84">
        <v>2</v>
      </c>
      <c r="D558" s="118">
        <v>0.002855721909675512</v>
      </c>
      <c r="E558" s="118">
        <v>0.4567663353144497</v>
      </c>
      <c r="F558" s="84" t="s">
        <v>3479</v>
      </c>
      <c r="G558" s="84" t="b">
        <v>0</v>
      </c>
      <c r="H558" s="84" t="b">
        <v>0</v>
      </c>
      <c r="I558" s="84" t="b">
        <v>0</v>
      </c>
      <c r="J558" s="84" t="b">
        <v>0</v>
      </c>
      <c r="K558" s="84" t="b">
        <v>0</v>
      </c>
      <c r="L558" s="84" t="b">
        <v>0</v>
      </c>
    </row>
    <row r="559" spans="1:12" ht="15">
      <c r="A559" s="84" t="s">
        <v>389</v>
      </c>
      <c r="B559" s="84" t="s">
        <v>3592</v>
      </c>
      <c r="C559" s="84">
        <v>2</v>
      </c>
      <c r="D559" s="118">
        <v>0.002855721909675512</v>
      </c>
      <c r="E559" s="118">
        <v>1.1428064555718056</v>
      </c>
      <c r="F559" s="84" t="s">
        <v>3479</v>
      </c>
      <c r="G559" s="84" t="b">
        <v>0</v>
      </c>
      <c r="H559" s="84" t="b">
        <v>0</v>
      </c>
      <c r="I559" s="84" t="b">
        <v>0</v>
      </c>
      <c r="J559" s="84" t="b">
        <v>0</v>
      </c>
      <c r="K559" s="84" t="b">
        <v>0</v>
      </c>
      <c r="L559" s="84" t="b">
        <v>0</v>
      </c>
    </row>
    <row r="560" spans="1:12" ht="15">
      <c r="A560" s="84" t="s">
        <v>340</v>
      </c>
      <c r="B560" s="84" t="s">
        <v>349</v>
      </c>
      <c r="C560" s="84">
        <v>2</v>
      </c>
      <c r="D560" s="118">
        <v>0.002855721909675512</v>
      </c>
      <c r="E560" s="118">
        <v>0.08463359024869747</v>
      </c>
      <c r="F560" s="84" t="s">
        <v>3479</v>
      </c>
      <c r="G560" s="84" t="b">
        <v>0</v>
      </c>
      <c r="H560" s="84" t="b">
        <v>0</v>
      </c>
      <c r="I560" s="84" t="b">
        <v>0</v>
      </c>
      <c r="J560" s="84" t="b">
        <v>0</v>
      </c>
      <c r="K560" s="84" t="b">
        <v>0</v>
      </c>
      <c r="L560" s="84" t="b">
        <v>0</v>
      </c>
    </row>
    <row r="561" spans="1:12" ht="15">
      <c r="A561" s="84" t="s">
        <v>3599</v>
      </c>
      <c r="B561" s="84" t="s">
        <v>3600</v>
      </c>
      <c r="C561" s="84">
        <v>5</v>
      </c>
      <c r="D561" s="118">
        <v>0.010301323356703007</v>
      </c>
      <c r="E561" s="118">
        <v>1.8965262174895554</v>
      </c>
      <c r="F561" s="84" t="s">
        <v>3480</v>
      </c>
      <c r="G561" s="84" t="b">
        <v>0</v>
      </c>
      <c r="H561" s="84" t="b">
        <v>0</v>
      </c>
      <c r="I561" s="84" t="b">
        <v>0</v>
      </c>
      <c r="J561" s="84" t="b">
        <v>0</v>
      </c>
      <c r="K561" s="84" t="b">
        <v>0</v>
      </c>
      <c r="L561" s="84" t="b">
        <v>0</v>
      </c>
    </row>
    <row r="562" spans="1:12" ht="15">
      <c r="A562" s="84" t="s">
        <v>3600</v>
      </c>
      <c r="B562" s="84" t="s">
        <v>3601</v>
      </c>
      <c r="C562" s="84">
        <v>5</v>
      </c>
      <c r="D562" s="118">
        <v>0.010301323356703007</v>
      </c>
      <c r="E562" s="118">
        <v>1.8965262174895554</v>
      </c>
      <c r="F562" s="84" t="s">
        <v>3480</v>
      </c>
      <c r="G562" s="84" t="b">
        <v>0</v>
      </c>
      <c r="H562" s="84" t="b">
        <v>0</v>
      </c>
      <c r="I562" s="84" t="b">
        <v>0</v>
      </c>
      <c r="J562" s="84" t="b">
        <v>0</v>
      </c>
      <c r="K562" s="84" t="b">
        <v>0</v>
      </c>
      <c r="L562" s="84" t="b">
        <v>0</v>
      </c>
    </row>
    <row r="563" spans="1:12" ht="15">
      <c r="A563" s="84" t="s">
        <v>3601</v>
      </c>
      <c r="B563" s="84" t="s">
        <v>3602</v>
      </c>
      <c r="C563" s="84">
        <v>5</v>
      </c>
      <c r="D563" s="118">
        <v>0.010301323356703007</v>
      </c>
      <c r="E563" s="118">
        <v>1.8965262174895554</v>
      </c>
      <c r="F563" s="84" t="s">
        <v>3480</v>
      </c>
      <c r="G563" s="84" t="b">
        <v>0</v>
      </c>
      <c r="H563" s="84" t="b">
        <v>0</v>
      </c>
      <c r="I563" s="84" t="b">
        <v>0</v>
      </c>
      <c r="J563" s="84" t="b">
        <v>0</v>
      </c>
      <c r="K563" s="84" t="b">
        <v>0</v>
      </c>
      <c r="L563" s="84" t="b">
        <v>0</v>
      </c>
    </row>
    <row r="564" spans="1:12" ht="15">
      <c r="A564" s="84" t="s">
        <v>3602</v>
      </c>
      <c r="B564" s="84" t="s">
        <v>3603</v>
      </c>
      <c r="C564" s="84">
        <v>5</v>
      </c>
      <c r="D564" s="118">
        <v>0.010301323356703007</v>
      </c>
      <c r="E564" s="118">
        <v>1.8965262174895554</v>
      </c>
      <c r="F564" s="84" t="s">
        <v>3480</v>
      </c>
      <c r="G564" s="84" t="b">
        <v>0</v>
      </c>
      <c r="H564" s="84" t="b">
        <v>0</v>
      </c>
      <c r="I564" s="84" t="b">
        <v>0</v>
      </c>
      <c r="J564" s="84" t="b">
        <v>0</v>
      </c>
      <c r="K564" s="84" t="b">
        <v>0</v>
      </c>
      <c r="L564" s="84" t="b">
        <v>0</v>
      </c>
    </row>
    <row r="565" spans="1:12" ht="15">
      <c r="A565" s="84" t="s">
        <v>3603</v>
      </c>
      <c r="B565" s="84" t="s">
        <v>3604</v>
      </c>
      <c r="C565" s="84">
        <v>5</v>
      </c>
      <c r="D565" s="118">
        <v>0.010301323356703007</v>
      </c>
      <c r="E565" s="118">
        <v>1.8965262174895554</v>
      </c>
      <c r="F565" s="84" t="s">
        <v>3480</v>
      </c>
      <c r="G565" s="84" t="b">
        <v>0</v>
      </c>
      <c r="H565" s="84" t="b">
        <v>0</v>
      </c>
      <c r="I565" s="84" t="b">
        <v>0</v>
      </c>
      <c r="J565" s="84" t="b">
        <v>0</v>
      </c>
      <c r="K565" s="84" t="b">
        <v>0</v>
      </c>
      <c r="L565" s="84" t="b">
        <v>0</v>
      </c>
    </row>
    <row r="566" spans="1:12" ht="15">
      <c r="A566" s="84" t="s">
        <v>3604</v>
      </c>
      <c r="B566" s="84" t="s">
        <v>4041</v>
      </c>
      <c r="C566" s="84">
        <v>5</v>
      </c>
      <c r="D566" s="118">
        <v>0.010301323356703007</v>
      </c>
      <c r="E566" s="118">
        <v>1.8965262174895554</v>
      </c>
      <c r="F566" s="84" t="s">
        <v>3480</v>
      </c>
      <c r="G566" s="84" t="b">
        <v>0</v>
      </c>
      <c r="H566" s="84" t="b">
        <v>0</v>
      </c>
      <c r="I566" s="84" t="b">
        <v>0</v>
      </c>
      <c r="J566" s="84" t="b">
        <v>0</v>
      </c>
      <c r="K566" s="84" t="b">
        <v>0</v>
      </c>
      <c r="L566" s="84" t="b">
        <v>0</v>
      </c>
    </row>
    <row r="567" spans="1:12" ht="15">
      <c r="A567" s="84" t="s">
        <v>4041</v>
      </c>
      <c r="B567" s="84" t="s">
        <v>4092</v>
      </c>
      <c r="C567" s="84">
        <v>5</v>
      </c>
      <c r="D567" s="118">
        <v>0.010301323356703007</v>
      </c>
      <c r="E567" s="118">
        <v>1.8965262174895554</v>
      </c>
      <c r="F567" s="84" t="s">
        <v>3480</v>
      </c>
      <c r="G567" s="84" t="b">
        <v>0</v>
      </c>
      <c r="H567" s="84" t="b">
        <v>0</v>
      </c>
      <c r="I567" s="84" t="b">
        <v>0</v>
      </c>
      <c r="J567" s="84" t="b">
        <v>0</v>
      </c>
      <c r="K567" s="84" t="b">
        <v>0</v>
      </c>
      <c r="L567" s="84" t="b">
        <v>0</v>
      </c>
    </row>
    <row r="568" spans="1:12" ht="15">
      <c r="A568" s="84" t="s">
        <v>4092</v>
      </c>
      <c r="B568" s="84" t="s">
        <v>4093</v>
      </c>
      <c r="C568" s="84">
        <v>5</v>
      </c>
      <c r="D568" s="118">
        <v>0.010301323356703007</v>
      </c>
      <c r="E568" s="118">
        <v>1.8965262174895554</v>
      </c>
      <c r="F568" s="84" t="s">
        <v>3480</v>
      </c>
      <c r="G568" s="84" t="b">
        <v>0</v>
      </c>
      <c r="H568" s="84" t="b">
        <v>0</v>
      </c>
      <c r="I568" s="84" t="b">
        <v>0</v>
      </c>
      <c r="J568" s="84" t="b">
        <v>0</v>
      </c>
      <c r="K568" s="84" t="b">
        <v>0</v>
      </c>
      <c r="L568" s="84" t="b">
        <v>0</v>
      </c>
    </row>
    <row r="569" spans="1:12" ht="15">
      <c r="A569" s="84" t="s">
        <v>4093</v>
      </c>
      <c r="B569" s="84" t="s">
        <v>4094</v>
      </c>
      <c r="C569" s="84">
        <v>5</v>
      </c>
      <c r="D569" s="118">
        <v>0.010301323356703007</v>
      </c>
      <c r="E569" s="118">
        <v>1.8965262174895554</v>
      </c>
      <c r="F569" s="84" t="s">
        <v>3480</v>
      </c>
      <c r="G569" s="84" t="b">
        <v>0</v>
      </c>
      <c r="H569" s="84" t="b">
        <v>0</v>
      </c>
      <c r="I569" s="84" t="b">
        <v>0</v>
      </c>
      <c r="J569" s="84" t="b">
        <v>0</v>
      </c>
      <c r="K569" s="84" t="b">
        <v>0</v>
      </c>
      <c r="L569" s="84" t="b">
        <v>0</v>
      </c>
    </row>
    <row r="570" spans="1:12" ht="15">
      <c r="A570" s="84" t="s">
        <v>4094</v>
      </c>
      <c r="B570" s="84" t="s">
        <v>224</v>
      </c>
      <c r="C570" s="84">
        <v>5</v>
      </c>
      <c r="D570" s="118">
        <v>0.010301323356703007</v>
      </c>
      <c r="E570" s="118">
        <v>1.8173449714419305</v>
      </c>
      <c r="F570" s="84" t="s">
        <v>3480</v>
      </c>
      <c r="G570" s="84" t="b">
        <v>0</v>
      </c>
      <c r="H570" s="84" t="b">
        <v>0</v>
      </c>
      <c r="I570" s="84" t="b">
        <v>0</v>
      </c>
      <c r="J570" s="84" t="b">
        <v>0</v>
      </c>
      <c r="K570" s="84" t="b">
        <v>0</v>
      </c>
      <c r="L570" s="84" t="b">
        <v>0</v>
      </c>
    </row>
    <row r="571" spans="1:12" ht="15">
      <c r="A571" s="84" t="s">
        <v>224</v>
      </c>
      <c r="B571" s="84" t="s">
        <v>449</v>
      </c>
      <c r="C571" s="84">
        <v>5</v>
      </c>
      <c r="D571" s="118">
        <v>0.010301323356703007</v>
      </c>
      <c r="E571" s="118">
        <v>1.084951211618962</v>
      </c>
      <c r="F571" s="84" t="s">
        <v>3480</v>
      </c>
      <c r="G571" s="84" t="b">
        <v>0</v>
      </c>
      <c r="H571" s="84" t="b">
        <v>0</v>
      </c>
      <c r="I571" s="84" t="b">
        <v>0</v>
      </c>
      <c r="J571" s="84" t="b">
        <v>0</v>
      </c>
      <c r="K571" s="84" t="b">
        <v>0</v>
      </c>
      <c r="L571" s="84" t="b">
        <v>0</v>
      </c>
    </row>
    <row r="572" spans="1:12" ht="15">
      <c r="A572" s="84" t="s">
        <v>223</v>
      </c>
      <c r="B572" s="84" t="s">
        <v>3599</v>
      </c>
      <c r="C572" s="84">
        <v>4</v>
      </c>
      <c r="D572" s="118">
        <v>0.009136301299755536</v>
      </c>
      <c r="E572" s="118">
        <v>1.9934362304976116</v>
      </c>
      <c r="F572" s="84" t="s">
        <v>3480</v>
      </c>
      <c r="G572" s="84" t="b">
        <v>0</v>
      </c>
      <c r="H572" s="84" t="b">
        <v>0</v>
      </c>
      <c r="I572" s="84" t="b">
        <v>0</v>
      </c>
      <c r="J572" s="84" t="b">
        <v>0</v>
      </c>
      <c r="K572" s="84" t="b">
        <v>0</v>
      </c>
      <c r="L572" s="84" t="b">
        <v>0</v>
      </c>
    </row>
    <row r="573" spans="1:12" ht="15">
      <c r="A573" s="84" t="s">
        <v>4059</v>
      </c>
      <c r="B573" s="84" t="s">
        <v>4100</v>
      </c>
      <c r="C573" s="84">
        <v>3</v>
      </c>
      <c r="D573" s="118">
        <v>0.007717852325451525</v>
      </c>
      <c r="E573" s="118">
        <v>1.9934362304976119</v>
      </c>
      <c r="F573" s="84" t="s">
        <v>3480</v>
      </c>
      <c r="G573" s="84" t="b">
        <v>0</v>
      </c>
      <c r="H573" s="84" t="b">
        <v>0</v>
      </c>
      <c r="I573" s="84" t="b">
        <v>0</v>
      </c>
      <c r="J573" s="84" t="b">
        <v>0</v>
      </c>
      <c r="K573" s="84" t="b">
        <v>0</v>
      </c>
      <c r="L573" s="84" t="b">
        <v>0</v>
      </c>
    </row>
    <row r="574" spans="1:12" ht="15">
      <c r="A574" s="84" t="s">
        <v>449</v>
      </c>
      <c r="B574" s="84" t="s">
        <v>340</v>
      </c>
      <c r="C574" s="84">
        <v>3</v>
      </c>
      <c r="D574" s="118">
        <v>0.007717852325451525</v>
      </c>
      <c r="E574" s="118">
        <v>0.8684974938893119</v>
      </c>
      <c r="F574" s="84" t="s">
        <v>3480</v>
      </c>
      <c r="G574" s="84" t="b">
        <v>0</v>
      </c>
      <c r="H574" s="84" t="b">
        <v>0</v>
      </c>
      <c r="I574" s="84" t="b">
        <v>0</v>
      </c>
      <c r="J574" s="84" t="b">
        <v>0</v>
      </c>
      <c r="K574" s="84" t="b">
        <v>0</v>
      </c>
      <c r="L574" s="84" t="b">
        <v>0</v>
      </c>
    </row>
    <row r="575" spans="1:12" ht="15">
      <c r="A575" s="84" t="s">
        <v>4152</v>
      </c>
      <c r="B575" s="84" t="s">
        <v>4153</v>
      </c>
      <c r="C575" s="84">
        <v>3</v>
      </c>
      <c r="D575" s="118">
        <v>0.007717852325451525</v>
      </c>
      <c r="E575" s="118">
        <v>2.1183749671059116</v>
      </c>
      <c r="F575" s="84" t="s">
        <v>3480</v>
      </c>
      <c r="G575" s="84" t="b">
        <v>0</v>
      </c>
      <c r="H575" s="84" t="b">
        <v>0</v>
      </c>
      <c r="I575" s="84" t="b">
        <v>0</v>
      </c>
      <c r="J575" s="84" t="b">
        <v>0</v>
      </c>
      <c r="K575" s="84" t="b">
        <v>0</v>
      </c>
      <c r="L575" s="84" t="b">
        <v>0</v>
      </c>
    </row>
    <row r="576" spans="1:12" ht="15">
      <c r="A576" s="84" t="s">
        <v>4153</v>
      </c>
      <c r="B576" s="84" t="s">
        <v>4154</v>
      </c>
      <c r="C576" s="84">
        <v>3</v>
      </c>
      <c r="D576" s="118">
        <v>0.007717852325451525</v>
      </c>
      <c r="E576" s="118">
        <v>2.1183749671059116</v>
      </c>
      <c r="F576" s="84" t="s">
        <v>3480</v>
      </c>
      <c r="G576" s="84" t="b">
        <v>0</v>
      </c>
      <c r="H576" s="84" t="b">
        <v>0</v>
      </c>
      <c r="I576" s="84" t="b">
        <v>0</v>
      </c>
      <c r="J576" s="84" t="b">
        <v>0</v>
      </c>
      <c r="K576" s="84" t="b">
        <v>0</v>
      </c>
      <c r="L576" s="84" t="b">
        <v>0</v>
      </c>
    </row>
    <row r="577" spans="1:12" ht="15">
      <c r="A577" s="84" t="s">
        <v>4154</v>
      </c>
      <c r="B577" s="84" t="s">
        <v>4155</v>
      </c>
      <c r="C577" s="84">
        <v>3</v>
      </c>
      <c r="D577" s="118">
        <v>0.007717852325451525</v>
      </c>
      <c r="E577" s="118">
        <v>2.1183749671059116</v>
      </c>
      <c r="F577" s="84" t="s">
        <v>3480</v>
      </c>
      <c r="G577" s="84" t="b">
        <v>0</v>
      </c>
      <c r="H577" s="84" t="b">
        <v>0</v>
      </c>
      <c r="I577" s="84" t="b">
        <v>0</v>
      </c>
      <c r="J577" s="84" t="b">
        <v>0</v>
      </c>
      <c r="K577" s="84" t="b">
        <v>0</v>
      </c>
      <c r="L577" s="84" t="b">
        <v>0</v>
      </c>
    </row>
    <row r="578" spans="1:12" ht="15">
      <c r="A578" s="84" t="s">
        <v>4155</v>
      </c>
      <c r="B578" s="84" t="s">
        <v>449</v>
      </c>
      <c r="C578" s="84">
        <v>3</v>
      </c>
      <c r="D578" s="118">
        <v>0.007717852325451525</v>
      </c>
      <c r="E578" s="118">
        <v>1.1641324576665868</v>
      </c>
      <c r="F578" s="84" t="s">
        <v>3480</v>
      </c>
      <c r="G578" s="84" t="b">
        <v>0</v>
      </c>
      <c r="H578" s="84" t="b">
        <v>0</v>
      </c>
      <c r="I578" s="84" t="b">
        <v>0</v>
      </c>
      <c r="J578" s="84" t="b">
        <v>0</v>
      </c>
      <c r="K578" s="84" t="b">
        <v>0</v>
      </c>
      <c r="L578" s="84" t="b">
        <v>0</v>
      </c>
    </row>
    <row r="579" spans="1:12" ht="15">
      <c r="A579" s="84" t="s">
        <v>449</v>
      </c>
      <c r="B579" s="84" t="s">
        <v>4049</v>
      </c>
      <c r="C579" s="84">
        <v>3</v>
      </c>
      <c r="D579" s="118">
        <v>0.007717852325451525</v>
      </c>
      <c r="E579" s="118">
        <v>1.0903462435056681</v>
      </c>
      <c r="F579" s="84" t="s">
        <v>3480</v>
      </c>
      <c r="G579" s="84" t="b">
        <v>0</v>
      </c>
      <c r="H579" s="84" t="b">
        <v>0</v>
      </c>
      <c r="I579" s="84" t="b">
        <v>0</v>
      </c>
      <c r="J579" s="84" t="b">
        <v>0</v>
      </c>
      <c r="K579" s="84" t="b">
        <v>0</v>
      </c>
      <c r="L579" s="84" t="b">
        <v>0</v>
      </c>
    </row>
    <row r="580" spans="1:12" ht="15">
      <c r="A580" s="84" t="s">
        <v>4049</v>
      </c>
      <c r="B580" s="84" t="s">
        <v>4156</v>
      </c>
      <c r="C580" s="84">
        <v>3</v>
      </c>
      <c r="D580" s="118">
        <v>0.007717852325451525</v>
      </c>
      <c r="E580" s="118">
        <v>2.1183749671059116</v>
      </c>
      <c r="F580" s="84" t="s">
        <v>3480</v>
      </c>
      <c r="G580" s="84" t="b">
        <v>0</v>
      </c>
      <c r="H580" s="84" t="b">
        <v>0</v>
      </c>
      <c r="I580" s="84" t="b">
        <v>0</v>
      </c>
      <c r="J580" s="84" t="b">
        <v>0</v>
      </c>
      <c r="K580" s="84" t="b">
        <v>1</v>
      </c>
      <c r="L580" s="84" t="b">
        <v>0</v>
      </c>
    </row>
    <row r="581" spans="1:12" ht="15">
      <c r="A581" s="84" t="s">
        <v>4156</v>
      </c>
      <c r="B581" s="84" t="s">
        <v>4157</v>
      </c>
      <c r="C581" s="84">
        <v>3</v>
      </c>
      <c r="D581" s="118">
        <v>0.007717852325451525</v>
      </c>
      <c r="E581" s="118">
        <v>2.1183749671059116</v>
      </c>
      <c r="F581" s="84" t="s">
        <v>3480</v>
      </c>
      <c r="G581" s="84" t="b">
        <v>0</v>
      </c>
      <c r="H581" s="84" t="b">
        <v>1</v>
      </c>
      <c r="I581" s="84" t="b">
        <v>0</v>
      </c>
      <c r="J581" s="84" t="b">
        <v>1</v>
      </c>
      <c r="K581" s="84" t="b">
        <v>0</v>
      </c>
      <c r="L581" s="84" t="b">
        <v>0</v>
      </c>
    </row>
    <row r="582" spans="1:12" ht="15">
      <c r="A582" s="84" t="s">
        <v>4157</v>
      </c>
      <c r="B582" s="84" t="s">
        <v>3598</v>
      </c>
      <c r="C582" s="84">
        <v>3</v>
      </c>
      <c r="D582" s="118">
        <v>0.007717852325451525</v>
      </c>
      <c r="E582" s="118">
        <v>1.8965262174895554</v>
      </c>
      <c r="F582" s="84" t="s">
        <v>3480</v>
      </c>
      <c r="G582" s="84" t="b">
        <v>1</v>
      </c>
      <c r="H582" s="84" t="b">
        <v>0</v>
      </c>
      <c r="I582" s="84" t="b">
        <v>0</v>
      </c>
      <c r="J582" s="84" t="b">
        <v>0</v>
      </c>
      <c r="K582" s="84" t="b">
        <v>0</v>
      </c>
      <c r="L582" s="84" t="b">
        <v>0</v>
      </c>
    </row>
    <row r="583" spans="1:12" ht="15">
      <c r="A583" s="84" t="s">
        <v>3598</v>
      </c>
      <c r="B583" s="84" t="s">
        <v>4158</v>
      </c>
      <c r="C583" s="84">
        <v>3</v>
      </c>
      <c r="D583" s="118">
        <v>0.007717852325451525</v>
      </c>
      <c r="E583" s="118">
        <v>1.8965262174895554</v>
      </c>
      <c r="F583" s="84" t="s">
        <v>3480</v>
      </c>
      <c r="G583" s="84" t="b">
        <v>0</v>
      </c>
      <c r="H583" s="84" t="b">
        <v>0</v>
      </c>
      <c r="I583" s="84" t="b">
        <v>0</v>
      </c>
      <c r="J583" s="84" t="b">
        <v>0</v>
      </c>
      <c r="K583" s="84" t="b">
        <v>0</v>
      </c>
      <c r="L583" s="84" t="b">
        <v>0</v>
      </c>
    </row>
    <row r="584" spans="1:12" ht="15">
      <c r="A584" s="84" t="s">
        <v>4158</v>
      </c>
      <c r="B584" s="84" t="s">
        <v>4159</v>
      </c>
      <c r="C584" s="84">
        <v>3</v>
      </c>
      <c r="D584" s="118">
        <v>0.007717852325451525</v>
      </c>
      <c r="E584" s="118">
        <v>2.1183749671059116</v>
      </c>
      <c r="F584" s="84" t="s">
        <v>3480</v>
      </c>
      <c r="G584" s="84" t="b">
        <v>0</v>
      </c>
      <c r="H584" s="84" t="b">
        <v>0</v>
      </c>
      <c r="I584" s="84" t="b">
        <v>0</v>
      </c>
      <c r="J584" s="84" t="b">
        <v>0</v>
      </c>
      <c r="K584" s="84" t="b">
        <v>0</v>
      </c>
      <c r="L584" s="84" t="b">
        <v>0</v>
      </c>
    </row>
    <row r="585" spans="1:12" ht="15">
      <c r="A585" s="84" t="s">
        <v>4159</v>
      </c>
      <c r="B585" s="84" t="s">
        <v>4090</v>
      </c>
      <c r="C585" s="84">
        <v>3</v>
      </c>
      <c r="D585" s="118">
        <v>0.007717852325451525</v>
      </c>
      <c r="E585" s="118">
        <v>2.1183749671059116</v>
      </c>
      <c r="F585" s="84" t="s">
        <v>3480</v>
      </c>
      <c r="G585" s="84" t="b">
        <v>0</v>
      </c>
      <c r="H585" s="84" t="b">
        <v>0</v>
      </c>
      <c r="I585" s="84" t="b">
        <v>0</v>
      </c>
      <c r="J585" s="84" t="b">
        <v>1</v>
      </c>
      <c r="K585" s="84" t="b">
        <v>0</v>
      </c>
      <c r="L585" s="84" t="b">
        <v>0</v>
      </c>
    </row>
    <row r="586" spans="1:12" ht="15">
      <c r="A586" s="84" t="s">
        <v>4177</v>
      </c>
      <c r="B586" s="84" t="s">
        <v>4178</v>
      </c>
      <c r="C586" s="84">
        <v>2</v>
      </c>
      <c r="D586" s="118">
        <v>0.00595858942892618</v>
      </c>
      <c r="E586" s="118">
        <v>2.294466226161593</v>
      </c>
      <c r="F586" s="84" t="s">
        <v>3480</v>
      </c>
      <c r="G586" s="84" t="b">
        <v>0</v>
      </c>
      <c r="H586" s="84" t="b">
        <v>0</v>
      </c>
      <c r="I586" s="84" t="b">
        <v>0</v>
      </c>
      <c r="J586" s="84" t="b">
        <v>0</v>
      </c>
      <c r="K586" s="84" t="b">
        <v>0</v>
      </c>
      <c r="L586" s="84" t="b">
        <v>0</v>
      </c>
    </row>
    <row r="587" spans="1:12" ht="15">
      <c r="A587" s="84" t="s">
        <v>4178</v>
      </c>
      <c r="B587" s="84" t="s">
        <v>449</v>
      </c>
      <c r="C587" s="84">
        <v>2</v>
      </c>
      <c r="D587" s="118">
        <v>0.00595858942892618</v>
      </c>
      <c r="E587" s="118">
        <v>1.1641324576665868</v>
      </c>
      <c r="F587" s="84" t="s">
        <v>3480</v>
      </c>
      <c r="G587" s="84" t="b">
        <v>0</v>
      </c>
      <c r="H587" s="84" t="b">
        <v>0</v>
      </c>
      <c r="I587" s="84" t="b">
        <v>0</v>
      </c>
      <c r="J587" s="84" t="b">
        <v>0</v>
      </c>
      <c r="K587" s="84" t="b">
        <v>0</v>
      </c>
      <c r="L587" s="84" t="b">
        <v>0</v>
      </c>
    </row>
    <row r="588" spans="1:12" ht="15">
      <c r="A588" s="84" t="s">
        <v>449</v>
      </c>
      <c r="B588" s="84" t="s">
        <v>4059</v>
      </c>
      <c r="C588" s="84">
        <v>2</v>
      </c>
      <c r="D588" s="118">
        <v>0.00595858942892618</v>
      </c>
      <c r="E588" s="118">
        <v>0.789316247841687</v>
      </c>
      <c r="F588" s="84" t="s">
        <v>3480</v>
      </c>
      <c r="G588" s="84" t="b">
        <v>0</v>
      </c>
      <c r="H588" s="84" t="b">
        <v>0</v>
      </c>
      <c r="I588" s="84" t="b">
        <v>0</v>
      </c>
      <c r="J588" s="84" t="b">
        <v>0</v>
      </c>
      <c r="K588" s="84" t="b">
        <v>0</v>
      </c>
      <c r="L588" s="84" t="b">
        <v>0</v>
      </c>
    </row>
    <row r="589" spans="1:12" ht="15">
      <c r="A589" s="84" t="s">
        <v>4131</v>
      </c>
      <c r="B589" s="84" t="s">
        <v>4102</v>
      </c>
      <c r="C589" s="84">
        <v>2</v>
      </c>
      <c r="D589" s="118">
        <v>0.00595858942892618</v>
      </c>
      <c r="E589" s="118">
        <v>2.1183749671059116</v>
      </c>
      <c r="F589" s="84" t="s">
        <v>3480</v>
      </c>
      <c r="G589" s="84" t="b">
        <v>0</v>
      </c>
      <c r="H589" s="84" t="b">
        <v>1</v>
      </c>
      <c r="I589" s="84" t="b">
        <v>0</v>
      </c>
      <c r="J589" s="84" t="b">
        <v>0</v>
      </c>
      <c r="K589" s="84" t="b">
        <v>0</v>
      </c>
      <c r="L589" s="84" t="b">
        <v>0</v>
      </c>
    </row>
    <row r="590" spans="1:12" ht="15">
      <c r="A590" s="84" t="s">
        <v>4102</v>
      </c>
      <c r="B590" s="84" t="s">
        <v>4132</v>
      </c>
      <c r="C590" s="84">
        <v>2</v>
      </c>
      <c r="D590" s="118">
        <v>0.00595858942892618</v>
      </c>
      <c r="E590" s="118">
        <v>2.1183749671059116</v>
      </c>
      <c r="F590" s="84" t="s">
        <v>3480</v>
      </c>
      <c r="G590" s="84" t="b">
        <v>0</v>
      </c>
      <c r="H590" s="84" t="b">
        <v>0</v>
      </c>
      <c r="I590" s="84" t="b">
        <v>0</v>
      </c>
      <c r="J590" s="84" t="b">
        <v>0</v>
      </c>
      <c r="K590" s="84" t="b">
        <v>0</v>
      </c>
      <c r="L590" s="84" t="b">
        <v>0</v>
      </c>
    </row>
    <row r="591" spans="1:12" ht="15">
      <c r="A591" s="84" t="s">
        <v>4132</v>
      </c>
      <c r="B591" s="84" t="s">
        <v>4032</v>
      </c>
      <c r="C591" s="84">
        <v>2</v>
      </c>
      <c r="D591" s="118">
        <v>0.00595858942892618</v>
      </c>
      <c r="E591" s="118">
        <v>2.294466226161593</v>
      </c>
      <c r="F591" s="84" t="s">
        <v>3480</v>
      </c>
      <c r="G591" s="84" t="b">
        <v>0</v>
      </c>
      <c r="H591" s="84" t="b">
        <v>0</v>
      </c>
      <c r="I591" s="84" t="b">
        <v>0</v>
      </c>
      <c r="J591" s="84" t="b">
        <v>1</v>
      </c>
      <c r="K591" s="84" t="b">
        <v>0</v>
      </c>
      <c r="L591" s="84" t="b">
        <v>0</v>
      </c>
    </row>
    <row r="592" spans="1:12" ht="15">
      <c r="A592" s="84" t="s">
        <v>4032</v>
      </c>
      <c r="B592" s="84" t="s">
        <v>449</v>
      </c>
      <c r="C592" s="84">
        <v>2</v>
      </c>
      <c r="D592" s="118">
        <v>0.00595858942892618</v>
      </c>
      <c r="E592" s="118">
        <v>1.1641324576665868</v>
      </c>
      <c r="F592" s="84" t="s">
        <v>3480</v>
      </c>
      <c r="G592" s="84" t="b">
        <v>1</v>
      </c>
      <c r="H592" s="84" t="b">
        <v>0</v>
      </c>
      <c r="I592" s="84" t="b">
        <v>0</v>
      </c>
      <c r="J592" s="84" t="b">
        <v>0</v>
      </c>
      <c r="K592" s="84" t="b">
        <v>0</v>
      </c>
      <c r="L592" s="84" t="b">
        <v>0</v>
      </c>
    </row>
    <row r="593" spans="1:12" ht="15">
      <c r="A593" s="84" t="s">
        <v>4188</v>
      </c>
      <c r="B593" s="84" t="s">
        <v>4189</v>
      </c>
      <c r="C593" s="84">
        <v>2</v>
      </c>
      <c r="D593" s="118">
        <v>0.007349028207974591</v>
      </c>
      <c r="E593" s="118">
        <v>2.294466226161593</v>
      </c>
      <c r="F593" s="84" t="s">
        <v>3480</v>
      </c>
      <c r="G593" s="84" t="b">
        <v>0</v>
      </c>
      <c r="H593" s="84" t="b">
        <v>0</v>
      </c>
      <c r="I593" s="84" t="b">
        <v>0</v>
      </c>
      <c r="J593" s="84" t="b">
        <v>0</v>
      </c>
      <c r="K593" s="84" t="b">
        <v>0</v>
      </c>
      <c r="L593" s="84" t="b">
        <v>0</v>
      </c>
    </row>
    <row r="594" spans="1:12" ht="15">
      <c r="A594" s="84" t="s">
        <v>340</v>
      </c>
      <c r="B594" s="84" t="s">
        <v>4039</v>
      </c>
      <c r="C594" s="84">
        <v>2</v>
      </c>
      <c r="D594" s="118">
        <v>0.00595858942892618</v>
      </c>
      <c r="E594" s="118">
        <v>1.8965262174895554</v>
      </c>
      <c r="F594" s="84" t="s">
        <v>3480</v>
      </c>
      <c r="G594" s="84" t="b">
        <v>0</v>
      </c>
      <c r="H594" s="84" t="b">
        <v>0</v>
      </c>
      <c r="I594" s="84" t="b">
        <v>0</v>
      </c>
      <c r="J594" s="84" t="b">
        <v>0</v>
      </c>
      <c r="K594" s="84" t="b">
        <v>0</v>
      </c>
      <c r="L594" s="84" t="b">
        <v>0</v>
      </c>
    </row>
    <row r="595" spans="1:12" ht="15">
      <c r="A595" s="84" t="s">
        <v>347</v>
      </c>
      <c r="B595" s="84" t="s">
        <v>4152</v>
      </c>
      <c r="C595" s="84">
        <v>2</v>
      </c>
      <c r="D595" s="118">
        <v>0.00595858942892618</v>
      </c>
      <c r="E595" s="118">
        <v>2.1183749671059116</v>
      </c>
      <c r="F595" s="84" t="s">
        <v>3480</v>
      </c>
      <c r="G595" s="84" t="b">
        <v>0</v>
      </c>
      <c r="H595" s="84" t="b">
        <v>0</v>
      </c>
      <c r="I595" s="84" t="b">
        <v>0</v>
      </c>
      <c r="J595" s="84" t="b">
        <v>0</v>
      </c>
      <c r="K595" s="84" t="b">
        <v>0</v>
      </c>
      <c r="L595" s="84" t="b">
        <v>0</v>
      </c>
    </row>
    <row r="596" spans="1:12" ht="15">
      <c r="A596" s="84" t="s">
        <v>4090</v>
      </c>
      <c r="B596" s="84" t="s">
        <v>4215</v>
      </c>
      <c r="C596" s="84">
        <v>2</v>
      </c>
      <c r="D596" s="118">
        <v>0.00595858942892618</v>
      </c>
      <c r="E596" s="118">
        <v>2.1183749671059116</v>
      </c>
      <c r="F596" s="84" t="s">
        <v>3480</v>
      </c>
      <c r="G596" s="84" t="b">
        <v>1</v>
      </c>
      <c r="H596" s="84" t="b">
        <v>0</v>
      </c>
      <c r="I596" s="84" t="b">
        <v>0</v>
      </c>
      <c r="J596" s="84" t="b">
        <v>0</v>
      </c>
      <c r="K596" s="84" t="b">
        <v>0</v>
      </c>
      <c r="L596" s="84" t="b">
        <v>0</v>
      </c>
    </row>
    <row r="597" spans="1:12" ht="15">
      <c r="A597" s="84" t="s">
        <v>4225</v>
      </c>
      <c r="B597" s="84" t="s">
        <v>4226</v>
      </c>
      <c r="C597" s="84">
        <v>2</v>
      </c>
      <c r="D597" s="118">
        <v>0.00595858942892618</v>
      </c>
      <c r="E597" s="118">
        <v>2.294466226161593</v>
      </c>
      <c r="F597" s="84" t="s">
        <v>3480</v>
      </c>
      <c r="G597" s="84" t="b">
        <v>0</v>
      </c>
      <c r="H597" s="84" t="b">
        <v>0</v>
      </c>
      <c r="I597" s="84" t="b">
        <v>0</v>
      </c>
      <c r="J597" s="84" t="b">
        <v>0</v>
      </c>
      <c r="K597" s="84" t="b">
        <v>0</v>
      </c>
      <c r="L597" s="84" t="b">
        <v>0</v>
      </c>
    </row>
    <row r="598" spans="1:12" ht="15">
      <c r="A598" s="84" t="s">
        <v>4226</v>
      </c>
      <c r="B598" s="84" t="s">
        <v>4036</v>
      </c>
      <c r="C598" s="84">
        <v>2</v>
      </c>
      <c r="D598" s="118">
        <v>0.00595858942892618</v>
      </c>
      <c r="E598" s="118">
        <v>2.1183749671059116</v>
      </c>
      <c r="F598" s="84" t="s">
        <v>3480</v>
      </c>
      <c r="G598" s="84" t="b">
        <v>0</v>
      </c>
      <c r="H598" s="84" t="b">
        <v>0</v>
      </c>
      <c r="I598" s="84" t="b">
        <v>0</v>
      </c>
      <c r="J598" s="84" t="b">
        <v>0</v>
      </c>
      <c r="K598" s="84" t="b">
        <v>0</v>
      </c>
      <c r="L598" s="84" t="b">
        <v>0</v>
      </c>
    </row>
    <row r="599" spans="1:12" ht="15">
      <c r="A599" s="84" t="s">
        <v>4036</v>
      </c>
      <c r="B599" s="84" t="s">
        <v>3614</v>
      </c>
      <c r="C599" s="84">
        <v>2</v>
      </c>
      <c r="D599" s="118">
        <v>0.00595858942892618</v>
      </c>
      <c r="E599" s="118">
        <v>1.8173449714419305</v>
      </c>
      <c r="F599" s="84" t="s">
        <v>3480</v>
      </c>
      <c r="G599" s="84" t="b">
        <v>0</v>
      </c>
      <c r="H599" s="84" t="b">
        <v>0</v>
      </c>
      <c r="I599" s="84" t="b">
        <v>0</v>
      </c>
      <c r="J599" s="84" t="b">
        <v>0</v>
      </c>
      <c r="K599" s="84" t="b">
        <v>0</v>
      </c>
      <c r="L599" s="84" t="b">
        <v>0</v>
      </c>
    </row>
    <row r="600" spans="1:12" ht="15">
      <c r="A600" s="84" t="s">
        <v>3614</v>
      </c>
      <c r="B600" s="84" t="s">
        <v>4148</v>
      </c>
      <c r="C600" s="84">
        <v>2</v>
      </c>
      <c r="D600" s="118">
        <v>0.00595858942892618</v>
      </c>
      <c r="E600" s="118">
        <v>2.1183749671059116</v>
      </c>
      <c r="F600" s="84" t="s">
        <v>3480</v>
      </c>
      <c r="G600" s="84" t="b">
        <v>0</v>
      </c>
      <c r="H600" s="84" t="b">
        <v>0</v>
      </c>
      <c r="I600" s="84" t="b">
        <v>0</v>
      </c>
      <c r="J600" s="84" t="b">
        <v>1</v>
      </c>
      <c r="K600" s="84" t="b">
        <v>0</v>
      </c>
      <c r="L600" s="84" t="b">
        <v>0</v>
      </c>
    </row>
    <row r="601" spans="1:12" ht="15">
      <c r="A601" s="84" t="s">
        <v>3598</v>
      </c>
      <c r="B601" s="84" t="s">
        <v>4227</v>
      </c>
      <c r="C601" s="84">
        <v>2</v>
      </c>
      <c r="D601" s="118">
        <v>0.00595858942892618</v>
      </c>
      <c r="E601" s="118">
        <v>1.8965262174895554</v>
      </c>
      <c r="F601" s="84" t="s">
        <v>3480</v>
      </c>
      <c r="G601" s="84" t="b">
        <v>0</v>
      </c>
      <c r="H601" s="84" t="b">
        <v>0</v>
      </c>
      <c r="I601" s="84" t="b">
        <v>0</v>
      </c>
      <c r="J601" s="84" t="b">
        <v>1</v>
      </c>
      <c r="K601" s="84" t="b">
        <v>0</v>
      </c>
      <c r="L601" s="84" t="b">
        <v>0</v>
      </c>
    </row>
    <row r="602" spans="1:12" ht="15">
      <c r="A602" s="84" t="s">
        <v>4227</v>
      </c>
      <c r="B602" s="84" t="s">
        <v>4047</v>
      </c>
      <c r="C602" s="84">
        <v>2</v>
      </c>
      <c r="D602" s="118">
        <v>0.00595858942892618</v>
      </c>
      <c r="E602" s="118">
        <v>2.294466226161593</v>
      </c>
      <c r="F602" s="84" t="s">
        <v>3480</v>
      </c>
      <c r="G602" s="84" t="b">
        <v>1</v>
      </c>
      <c r="H602" s="84" t="b">
        <v>0</v>
      </c>
      <c r="I602" s="84" t="b">
        <v>0</v>
      </c>
      <c r="J602" s="84" t="b">
        <v>0</v>
      </c>
      <c r="K602" s="84" t="b">
        <v>0</v>
      </c>
      <c r="L602" s="84" t="b">
        <v>0</v>
      </c>
    </row>
    <row r="603" spans="1:12" ht="15">
      <c r="A603" s="84" t="s">
        <v>4047</v>
      </c>
      <c r="B603" s="84" t="s">
        <v>4044</v>
      </c>
      <c r="C603" s="84">
        <v>2</v>
      </c>
      <c r="D603" s="118">
        <v>0.00595858942892618</v>
      </c>
      <c r="E603" s="118">
        <v>2.1183749671059116</v>
      </c>
      <c r="F603" s="84" t="s">
        <v>3480</v>
      </c>
      <c r="G603" s="84" t="b">
        <v>0</v>
      </c>
      <c r="H603" s="84" t="b">
        <v>0</v>
      </c>
      <c r="I603" s="84" t="b">
        <v>0</v>
      </c>
      <c r="J603" s="84" t="b">
        <v>0</v>
      </c>
      <c r="K603" s="84" t="b">
        <v>0</v>
      </c>
      <c r="L603" s="84" t="b">
        <v>0</v>
      </c>
    </row>
    <row r="604" spans="1:12" ht="15">
      <c r="A604" s="84" t="s">
        <v>4044</v>
      </c>
      <c r="B604" s="84" t="s">
        <v>449</v>
      </c>
      <c r="C604" s="84">
        <v>2</v>
      </c>
      <c r="D604" s="118">
        <v>0.00595858942892618</v>
      </c>
      <c r="E604" s="118">
        <v>0.9880411986109056</v>
      </c>
      <c r="F604" s="84" t="s">
        <v>3480</v>
      </c>
      <c r="G604" s="84" t="b">
        <v>0</v>
      </c>
      <c r="H604" s="84" t="b">
        <v>0</v>
      </c>
      <c r="I604" s="84" t="b">
        <v>0</v>
      </c>
      <c r="J604" s="84" t="b">
        <v>0</v>
      </c>
      <c r="K604" s="84" t="b">
        <v>0</v>
      </c>
      <c r="L604" s="84" t="b">
        <v>0</v>
      </c>
    </row>
    <row r="605" spans="1:12" ht="15">
      <c r="A605" s="84" t="s">
        <v>449</v>
      </c>
      <c r="B605" s="84" t="s">
        <v>4228</v>
      </c>
      <c r="C605" s="84">
        <v>2</v>
      </c>
      <c r="D605" s="118">
        <v>0.00595858942892618</v>
      </c>
      <c r="E605" s="118">
        <v>1.0903462435056681</v>
      </c>
      <c r="F605" s="84" t="s">
        <v>3480</v>
      </c>
      <c r="G605" s="84" t="b">
        <v>0</v>
      </c>
      <c r="H605" s="84" t="b">
        <v>0</v>
      </c>
      <c r="I605" s="84" t="b">
        <v>0</v>
      </c>
      <c r="J605" s="84" t="b">
        <v>0</v>
      </c>
      <c r="K605" s="84" t="b">
        <v>0</v>
      </c>
      <c r="L605" s="84" t="b">
        <v>0</v>
      </c>
    </row>
    <row r="606" spans="1:12" ht="15">
      <c r="A606" s="84" t="s">
        <v>4228</v>
      </c>
      <c r="B606" s="84" t="s">
        <v>4229</v>
      </c>
      <c r="C606" s="84">
        <v>2</v>
      </c>
      <c r="D606" s="118">
        <v>0.00595858942892618</v>
      </c>
      <c r="E606" s="118">
        <v>2.294466226161593</v>
      </c>
      <c r="F606" s="84" t="s">
        <v>3480</v>
      </c>
      <c r="G606" s="84" t="b">
        <v>0</v>
      </c>
      <c r="H606" s="84" t="b">
        <v>0</v>
      </c>
      <c r="I606" s="84" t="b">
        <v>0</v>
      </c>
      <c r="J606" s="84" t="b">
        <v>0</v>
      </c>
      <c r="K606" s="84" t="b">
        <v>0</v>
      </c>
      <c r="L606" s="84" t="b">
        <v>0</v>
      </c>
    </row>
    <row r="607" spans="1:12" ht="15">
      <c r="A607" s="84" t="s">
        <v>4229</v>
      </c>
      <c r="B607" s="84" t="s">
        <v>4164</v>
      </c>
      <c r="C607" s="84">
        <v>2</v>
      </c>
      <c r="D607" s="118">
        <v>0.00595858942892618</v>
      </c>
      <c r="E607" s="118">
        <v>2.294466226161593</v>
      </c>
      <c r="F607" s="84" t="s">
        <v>3480</v>
      </c>
      <c r="G607" s="84" t="b">
        <v>0</v>
      </c>
      <c r="H607" s="84" t="b">
        <v>0</v>
      </c>
      <c r="I607" s="84" t="b">
        <v>0</v>
      </c>
      <c r="J607" s="84" t="b">
        <v>0</v>
      </c>
      <c r="K607" s="84" t="b">
        <v>0</v>
      </c>
      <c r="L607" s="84" t="b">
        <v>0</v>
      </c>
    </row>
    <row r="608" spans="1:12" ht="15">
      <c r="A608" s="84" t="s">
        <v>4164</v>
      </c>
      <c r="B608" s="84" t="s">
        <v>4230</v>
      </c>
      <c r="C608" s="84">
        <v>2</v>
      </c>
      <c r="D608" s="118">
        <v>0.00595858942892618</v>
      </c>
      <c r="E608" s="118">
        <v>2.294466226161593</v>
      </c>
      <c r="F608" s="84" t="s">
        <v>3480</v>
      </c>
      <c r="G608" s="84" t="b">
        <v>0</v>
      </c>
      <c r="H608" s="84" t="b">
        <v>0</v>
      </c>
      <c r="I608" s="84" t="b">
        <v>0</v>
      </c>
      <c r="J608" s="84" t="b">
        <v>0</v>
      </c>
      <c r="K608" s="84" t="b">
        <v>0</v>
      </c>
      <c r="L608" s="84" t="b">
        <v>0</v>
      </c>
    </row>
    <row r="609" spans="1:12" ht="15">
      <c r="A609" s="84" t="s">
        <v>4230</v>
      </c>
      <c r="B609" s="84" t="s">
        <v>4231</v>
      </c>
      <c r="C609" s="84">
        <v>2</v>
      </c>
      <c r="D609" s="118">
        <v>0.00595858942892618</v>
      </c>
      <c r="E609" s="118">
        <v>2.294466226161593</v>
      </c>
      <c r="F609" s="84" t="s">
        <v>3480</v>
      </c>
      <c r="G609" s="84" t="b">
        <v>0</v>
      </c>
      <c r="H609" s="84" t="b">
        <v>0</v>
      </c>
      <c r="I609" s="84" t="b">
        <v>0</v>
      </c>
      <c r="J609" s="84" t="b">
        <v>0</v>
      </c>
      <c r="K609" s="84" t="b">
        <v>0</v>
      </c>
      <c r="L609" s="84" t="b">
        <v>0</v>
      </c>
    </row>
    <row r="610" spans="1:12" ht="15">
      <c r="A610" s="84" t="s">
        <v>4231</v>
      </c>
      <c r="B610" s="84" t="s">
        <v>4163</v>
      </c>
      <c r="C610" s="84">
        <v>2</v>
      </c>
      <c r="D610" s="118">
        <v>0.00595858942892618</v>
      </c>
      <c r="E610" s="118">
        <v>2.294466226161593</v>
      </c>
      <c r="F610" s="84" t="s">
        <v>3480</v>
      </c>
      <c r="G610" s="84" t="b">
        <v>0</v>
      </c>
      <c r="H610" s="84" t="b">
        <v>0</v>
      </c>
      <c r="I610" s="84" t="b">
        <v>0</v>
      </c>
      <c r="J610" s="84" t="b">
        <v>0</v>
      </c>
      <c r="K610" s="84" t="b">
        <v>0</v>
      </c>
      <c r="L610" s="84" t="b">
        <v>0</v>
      </c>
    </row>
    <row r="611" spans="1:12" ht="15">
      <c r="A611" s="84" t="s">
        <v>4163</v>
      </c>
      <c r="B611" s="84" t="s">
        <v>4145</v>
      </c>
      <c r="C611" s="84">
        <v>2</v>
      </c>
      <c r="D611" s="118">
        <v>0.00595858942892618</v>
      </c>
      <c r="E611" s="118">
        <v>2.1183749671059116</v>
      </c>
      <c r="F611" s="84" t="s">
        <v>3480</v>
      </c>
      <c r="G611" s="84" t="b">
        <v>0</v>
      </c>
      <c r="H611" s="84" t="b">
        <v>0</v>
      </c>
      <c r="I611" s="84" t="b">
        <v>0</v>
      </c>
      <c r="J611" s="84" t="b">
        <v>0</v>
      </c>
      <c r="K611" s="84" t="b">
        <v>0</v>
      </c>
      <c r="L611" s="84" t="b">
        <v>0</v>
      </c>
    </row>
    <row r="612" spans="1:12" ht="15">
      <c r="A612" s="84" t="s">
        <v>4145</v>
      </c>
      <c r="B612" s="84" t="s">
        <v>4042</v>
      </c>
      <c r="C612" s="84">
        <v>2</v>
      </c>
      <c r="D612" s="118">
        <v>0.00595858942892618</v>
      </c>
      <c r="E612" s="118">
        <v>2.294466226161593</v>
      </c>
      <c r="F612" s="84" t="s">
        <v>3480</v>
      </c>
      <c r="G612" s="84" t="b">
        <v>0</v>
      </c>
      <c r="H612" s="84" t="b">
        <v>0</v>
      </c>
      <c r="I612" s="84" t="b">
        <v>0</v>
      </c>
      <c r="J612" s="84" t="b">
        <v>0</v>
      </c>
      <c r="K612" s="84" t="b">
        <v>0</v>
      </c>
      <c r="L612" s="84" t="b">
        <v>0</v>
      </c>
    </row>
    <row r="613" spans="1:12" ht="15">
      <c r="A613" s="84" t="s">
        <v>449</v>
      </c>
      <c r="B613" s="84" t="s">
        <v>448</v>
      </c>
      <c r="C613" s="84">
        <v>2</v>
      </c>
      <c r="D613" s="118">
        <v>0.00595858942892618</v>
      </c>
      <c r="E613" s="118">
        <v>0.789316247841687</v>
      </c>
      <c r="F613" s="84" t="s">
        <v>3480</v>
      </c>
      <c r="G613" s="84" t="b">
        <v>0</v>
      </c>
      <c r="H613" s="84" t="b">
        <v>0</v>
      </c>
      <c r="I613" s="84" t="b">
        <v>0</v>
      </c>
      <c r="J613" s="84" t="b">
        <v>0</v>
      </c>
      <c r="K613" s="84" t="b">
        <v>0</v>
      </c>
      <c r="L613" s="84" t="b">
        <v>0</v>
      </c>
    </row>
    <row r="614" spans="1:12" ht="15">
      <c r="A614" s="84" t="s">
        <v>448</v>
      </c>
      <c r="B614" s="84" t="s">
        <v>449</v>
      </c>
      <c r="C614" s="84">
        <v>2</v>
      </c>
      <c r="D614" s="118">
        <v>0.00595858942892618</v>
      </c>
      <c r="E614" s="118">
        <v>0.8631024620026057</v>
      </c>
      <c r="F614" s="84" t="s">
        <v>3480</v>
      </c>
      <c r="G614" s="84" t="b">
        <v>0</v>
      </c>
      <c r="H614" s="84" t="b">
        <v>0</v>
      </c>
      <c r="I614" s="84" t="b">
        <v>0</v>
      </c>
      <c r="J614" s="84" t="b">
        <v>0</v>
      </c>
      <c r="K614" s="84" t="b">
        <v>0</v>
      </c>
      <c r="L614" s="84" t="b">
        <v>0</v>
      </c>
    </row>
    <row r="615" spans="1:12" ht="15">
      <c r="A615" s="84" t="s">
        <v>449</v>
      </c>
      <c r="B615" s="84" t="s">
        <v>4170</v>
      </c>
      <c r="C615" s="84">
        <v>2</v>
      </c>
      <c r="D615" s="118">
        <v>0.00595858942892618</v>
      </c>
      <c r="E615" s="118">
        <v>1.0903462435056681</v>
      </c>
      <c r="F615" s="84" t="s">
        <v>3480</v>
      </c>
      <c r="G615" s="84" t="b">
        <v>0</v>
      </c>
      <c r="H615" s="84" t="b">
        <v>0</v>
      </c>
      <c r="I615" s="84" t="b">
        <v>0</v>
      </c>
      <c r="J615" s="84" t="b">
        <v>0</v>
      </c>
      <c r="K615" s="84" t="b">
        <v>0</v>
      </c>
      <c r="L615" s="84" t="b">
        <v>0</v>
      </c>
    </row>
    <row r="616" spans="1:12" ht="15">
      <c r="A616" s="84" t="s">
        <v>4170</v>
      </c>
      <c r="B616" s="84" t="s">
        <v>4256</v>
      </c>
      <c r="C616" s="84">
        <v>2</v>
      </c>
      <c r="D616" s="118">
        <v>0.00595858942892618</v>
      </c>
      <c r="E616" s="118">
        <v>2.294466226161593</v>
      </c>
      <c r="F616" s="84" t="s">
        <v>3480</v>
      </c>
      <c r="G616" s="84" t="b">
        <v>0</v>
      </c>
      <c r="H616" s="84" t="b">
        <v>0</v>
      </c>
      <c r="I616" s="84" t="b">
        <v>0</v>
      </c>
      <c r="J616" s="84" t="b">
        <v>0</v>
      </c>
      <c r="K616" s="84" t="b">
        <v>0</v>
      </c>
      <c r="L616" s="84" t="b">
        <v>0</v>
      </c>
    </row>
    <row r="617" spans="1:12" ht="15">
      <c r="A617" s="84" t="s">
        <v>4256</v>
      </c>
      <c r="B617" s="84" t="s">
        <v>4257</v>
      </c>
      <c r="C617" s="84">
        <v>2</v>
      </c>
      <c r="D617" s="118">
        <v>0.00595858942892618</v>
      </c>
      <c r="E617" s="118">
        <v>2.294466226161593</v>
      </c>
      <c r="F617" s="84" t="s">
        <v>3480</v>
      </c>
      <c r="G617" s="84" t="b">
        <v>0</v>
      </c>
      <c r="H617" s="84" t="b">
        <v>0</v>
      </c>
      <c r="I617" s="84" t="b">
        <v>0</v>
      </c>
      <c r="J617" s="84" t="b">
        <v>0</v>
      </c>
      <c r="K617" s="84" t="b">
        <v>1</v>
      </c>
      <c r="L617" s="84" t="b">
        <v>0</v>
      </c>
    </row>
    <row r="618" spans="1:12" ht="15">
      <c r="A618" s="84" t="s">
        <v>4257</v>
      </c>
      <c r="B618" s="84" t="s">
        <v>4258</v>
      </c>
      <c r="C618" s="84">
        <v>2</v>
      </c>
      <c r="D618" s="118">
        <v>0.00595858942892618</v>
      </c>
      <c r="E618" s="118">
        <v>2.294466226161593</v>
      </c>
      <c r="F618" s="84" t="s">
        <v>3480</v>
      </c>
      <c r="G618" s="84" t="b">
        <v>0</v>
      </c>
      <c r="H618" s="84" t="b">
        <v>1</v>
      </c>
      <c r="I618" s="84" t="b">
        <v>0</v>
      </c>
      <c r="J618" s="84" t="b">
        <v>0</v>
      </c>
      <c r="K618" s="84" t="b">
        <v>0</v>
      </c>
      <c r="L618" s="84" t="b">
        <v>0</v>
      </c>
    </row>
    <row r="619" spans="1:12" ht="15">
      <c r="A619" s="84" t="s">
        <v>4258</v>
      </c>
      <c r="B619" s="84" t="s">
        <v>4259</v>
      </c>
      <c r="C619" s="84">
        <v>2</v>
      </c>
      <c r="D619" s="118">
        <v>0.00595858942892618</v>
      </c>
      <c r="E619" s="118">
        <v>2.294466226161593</v>
      </c>
      <c r="F619" s="84" t="s">
        <v>3480</v>
      </c>
      <c r="G619" s="84" t="b">
        <v>0</v>
      </c>
      <c r="H619" s="84" t="b">
        <v>0</v>
      </c>
      <c r="I619" s="84" t="b">
        <v>0</v>
      </c>
      <c r="J619" s="84" t="b">
        <v>0</v>
      </c>
      <c r="K619" s="84" t="b">
        <v>0</v>
      </c>
      <c r="L619" s="84" t="b">
        <v>0</v>
      </c>
    </row>
    <row r="620" spans="1:12" ht="15">
      <c r="A620" s="84" t="s">
        <v>4259</v>
      </c>
      <c r="B620" s="84" t="s">
        <v>448</v>
      </c>
      <c r="C620" s="84">
        <v>2</v>
      </c>
      <c r="D620" s="118">
        <v>0.00595858942892618</v>
      </c>
      <c r="E620" s="118">
        <v>1.9934362304976116</v>
      </c>
      <c r="F620" s="84" t="s">
        <v>3480</v>
      </c>
      <c r="G620" s="84" t="b">
        <v>0</v>
      </c>
      <c r="H620" s="84" t="b">
        <v>0</v>
      </c>
      <c r="I620" s="84" t="b">
        <v>0</v>
      </c>
      <c r="J620" s="84" t="b">
        <v>0</v>
      </c>
      <c r="K620" s="84" t="b">
        <v>0</v>
      </c>
      <c r="L620" s="84" t="b">
        <v>0</v>
      </c>
    </row>
    <row r="621" spans="1:12" ht="15">
      <c r="A621" s="84" t="s">
        <v>448</v>
      </c>
      <c r="B621" s="84" t="s">
        <v>4260</v>
      </c>
      <c r="C621" s="84">
        <v>2</v>
      </c>
      <c r="D621" s="118">
        <v>0.00595858942892618</v>
      </c>
      <c r="E621" s="118">
        <v>1.9934362304976116</v>
      </c>
      <c r="F621" s="84" t="s">
        <v>3480</v>
      </c>
      <c r="G621" s="84" t="b">
        <v>0</v>
      </c>
      <c r="H621" s="84" t="b">
        <v>0</v>
      </c>
      <c r="I621" s="84" t="b">
        <v>0</v>
      </c>
      <c r="J621" s="84" t="b">
        <v>0</v>
      </c>
      <c r="K621" s="84" t="b">
        <v>0</v>
      </c>
      <c r="L621" s="84" t="b">
        <v>0</v>
      </c>
    </row>
    <row r="622" spans="1:12" ht="15">
      <c r="A622" s="84" t="s">
        <v>4260</v>
      </c>
      <c r="B622" s="84" t="s">
        <v>4261</v>
      </c>
      <c r="C622" s="84">
        <v>2</v>
      </c>
      <c r="D622" s="118">
        <v>0.00595858942892618</v>
      </c>
      <c r="E622" s="118">
        <v>2.294466226161593</v>
      </c>
      <c r="F622" s="84" t="s">
        <v>3480</v>
      </c>
      <c r="G622" s="84" t="b">
        <v>0</v>
      </c>
      <c r="H622" s="84" t="b">
        <v>0</v>
      </c>
      <c r="I622" s="84" t="b">
        <v>0</v>
      </c>
      <c r="J622" s="84" t="b">
        <v>0</v>
      </c>
      <c r="K622" s="84" t="b">
        <v>0</v>
      </c>
      <c r="L622" s="84" t="b">
        <v>0</v>
      </c>
    </row>
    <row r="623" spans="1:12" ht="15">
      <c r="A623" s="84" t="s">
        <v>4261</v>
      </c>
      <c r="B623" s="84" t="s">
        <v>4262</v>
      </c>
      <c r="C623" s="84">
        <v>2</v>
      </c>
      <c r="D623" s="118">
        <v>0.00595858942892618</v>
      </c>
      <c r="E623" s="118">
        <v>2.294466226161593</v>
      </c>
      <c r="F623" s="84" t="s">
        <v>3480</v>
      </c>
      <c r="G623" s="84" t="b">
        <v>0</v>
      </c>
      <c r="H623" s="84" t="b">
        <v>0</v>
      </c>
      <c r="I623" s="84" t="b">
        <v>0</v>
      </c>
      <c r="J623" s="84" t="b">
        <v>0</v>
      </c>
      <c r="K623" s="84" t="b">
        <v>0</v>
      </c>
      <c r="L623" s="84" t="b">
        <v>0</v>
      </c>
    </row>
    <row r="624" spans="1:12" ht="15">
      <c r="A624" s="84" t="s">
        <v>4262</v>
      </c>
      <c r="B624" s="84" t="s">
        <v>4065</v>
      </c>
      <c r="C624" s="84">
        <v>2</v>
      </c>
      <c r="D624" s="118">
        <v>0.00595858942892618</v>
      </c>
      <c r="E624" s="118">
        <v>2.1183749671059116</v>
      </c>
      <c r="F624" s="84" t="s">
        <v>3480</v>
      </c>
      <c r="G624" s="84" t="b">
        <v>0</v>
      </c>
      <c r="H624" s="84" t="b">
        <v>0</v>
      </c>
      <c r="I624" s="84" t="b">
        <v>0</v>
      </c>
      <c r="J624" s="84" t="b">
        <v>0</v>
      </c>
      <c r="K624" s="84" t="b">
        <v>0</v>
      </c>
      <c r="L624" s="84" t="b">
        <v>0</v>
      </c>
    </row>
    <row r="625" spans="1:12" ht="15">
      <c r="A625" s="84" t="s">
        <v>4065</v>
      </c>
      <c r="B625" s="84" t="s">
        <v>4263</v>
      </c>
      <c r="C625" s="84">
        <v>2</v>
      </c>
      <c r="D625" s="118">
        <v>0.00595858942892618</v>
      </c>
      <c r="E625" s="118">
        <v>2.1183749671059116</v>
      </c>
      <c r="F625" s="84" t="s">
        <v>3480</v>
      </c>
      <c r="G625" s="84" t="b">
        <v>0</v>
      </c>
      <c r="H625" s="84" t="b">
        <v>0</v>
      </c>
      <c r="I625" s="84" t="b">
        <v>0</v>
      </c>
      <c r="J625" s="84" t="b">
        <v>0</v>
      </c>
      <c r="K625" s="84" t="b">
        <v>0</v>
      </c>
      <c r="L625" s="84" t="b">
        <v>0</v>
      </c>
    </row>
    <row r="626" spans="1:12" ht="15">
      <c r="A626" s="84" t="s">
        <v>4263</v>
      </c>
      <c r="B626" s="84" t="s">
        <v>4264</v>
      </c>
      <c r="C626" s="84">
        <v>2</v>
      </c>
      <c r="D626" s="118">
        <v>0.00595858942892618</v>
      </c>
      <c r="E626" s="118">
        <v>2.294466226161593</v>
      </c>
      <c r="F626" s="84" t="s">
        <v>3480</v>
      </c>
      <c r="G626" s="84" t="b">
        <v>0</v>
      </c>
      <c r="H626" s="84" t="b">
        <v>0</v>
      </c>
      <c r="I626" s="84" t="b">
        <v>0</v>
      </c>
      <c r="J626" s="84" t="b">
        <v>0</v>
      </c>
      <c r="K626" s="84" t="b">
        <v>0</v>
      </c>
      <c r="L626" s="84" t="b">
        <v>0</v>
      </c>
    </row>
    <row r="627" spans="1:12" ht="15">
      <c r="A627" s="84" t="s">
        <v>349</v>
      </c>
      <c r="B627" s="84" t="s">
        <v>449</v>
      </c>
      <c r="C627" s="84">
        <v>7</v>
      </c>
      <c r="D627" s="118">
        <v>0.010283700470207977</v>
      </c>
      <c r="E627" s="118">
        <v>1.2304489213782739</v>
      </c>
      <c r="F627" s="84" t="s">
        <v>3481</v>
      </c>
      <c r="G627" s="84" t="b">
        <v>0</v>
      </c>
      <c r="H627" s="84" t="b">
        <v>0</v>
      </c>
      <c r="I627" s="84" t="b">
        <v>0</v>
      </c>
      <c r="J627" s="84" t="b">
        <v>0</v>
      </c>
      <c r="K627" s="84" t="b">
        <v>0</v>
      </c>
      <c r="L627" s="84" t="b">
        <v>0</v>
      </c>
    </row>
    <row r="628" spans="1:12" ht="15">
      <c r="A628" s="84" t="s">
        <v>497</v>
      </c>
      <c r="B628" s="84" t="s">
        <v>349</v>
      </c>
      <c r="C628" s="84">
        <v>5</v>
      </c>
      <c r="D628" s="118">
        <v>0.011338069616689015</v>
      </c>
      <c r="E628" s="118">
        <v>1.3853508813640172</v>
      </c>
      <c r="F628" s="84" t="s">
        <v>3481</v>
      </c>
      <c r="G628" s="84" t="b">
        <v>0</v>
      </c>
      <c r="H628" s="84" t="b">
        <v>0</v>
      </c>
      <c r="I628" s="84" t="b">
        <v>0</v>
      </c>
      <c r="J628" s="84" t="b">
        <v>0</v>
      </c>
      <c r="K628" s="84" t="b">
        <v>0</v>
      </c>
      <c r="L628" s="84" t="b">
        <v>0</v>
      </c>
    </row>
    <row r="629" spans="1:12" ht="15">
      <c r="A629" s="84" t="s">
        <v>496</v>
      </c>
      <c r="B629" s="84" t="s">
        <v>495</v>
      </c>
      <c r="C629" s="84">
        <v>5</v>
      </c>
      <c r="D629" s="118">
        <v>0.011338069616689015</v>
      </c>
      <c r="E629" s="118">
        <v>1.5314789170422551</v>
      </c>
      <c r="F629" s="84" t="s">
        <v>3481</v>
      </c>
      <c r="G629" s="84" t="b">
        <v>0</v>
      </c>
      <c r="H629" s="84" t="b">
        <v>0</v>
      </c>
      <c r="I629" s="84" t="b">
        <v>0</v>
      </c>
      <c r="J629" s="84" t="b">
        <v>0</v>
      </c>
      <c r="K629" s="84" t="b">
        <v>0</v>
      </c>
      <c r="L629" s="84" t="b">
        <v>0</v>
      </c>
    </row>
    <row r="630" spans="1:12" ht="15">
      <c r="A630" s="84" t="s">
        <v>495</v>
      </c>
      <c r="B630" s="84" t="s">
        <v>494</v>
      </c>
      <c r="C630" s="84">
        <v>5</v>
      </c>
      <c r="D630" s="118">
        <v>0.011338069616689015</v>
      </c>
      <c r="E630" s="118">
        <v>1.5314789170422551</v>
      </c>
      <c r="F630" s="84" t="s">
        <v>3481</v>
      </c>
      <c r="G630" s="84" t="b">
        <v>0</v>
      </c>
      <c r="H630" s="84" t="b">
        <v>0</v>
      </c>
      <c r="I630" s="84" t="b">
        <v>0</v>
      </c>
      <c r="J630" s="84" t="b">
        <v>0</v>
      </c>
      <c r="K630" s="84" t="b">
        <v>0</v>
      </c>
      <c r="L630" s="84" t="b">
        <v>0</v>
      </c>
    </row>
    <row r="631" spans="1:12" ht="15">
      <c r="A631" s="84" t="s">
        <v>449</v>
      </c>
      <c r="B631" s="84" t="s">
        <v>496</v>
      </c>
      <c r="C631" s="84">
        <v>4</v>
      </c>
      <c r="D631" s="118">
        <v>0.011188707343800532</v>
      </c>
      <c r="E631" s="118">
        <v>1.1792963989308927</v>
      </c>
      <c r="F631" s="84" t="s">
        <v>3481</v>
      </c>
      <c r="G631" s="84" t="b">
        <v>0</v>
      </c>
      <c r="H631" s="84" t="b">
        <v>0</v>
      </c>
      <c r="I631" s="84" t="b">
        <v>0</v>
      </c>
      <c r="J631" s="84" t="b">
        <v>0</v>
      </c>
      <c r="K631" s="84" t="b">
        <v>0</v>
      </c>
      <c r="L631" s="84" t="b">
        <v>0</v>
      </c>
    </row>
    <row r="632" spans="1:12" ht="15">
      <c r="A632" s="84" t="s">
        <v>494</v>
      </c>
      <c r="B632" s="84" t="s">
        <v>493</v>
      </c>
      <c r="C632" s="84">
        <v>4</v>
      </c>
      <c r="D632" s="118">
        <v>0.011188707343800532</v>
      </c>
      <c r="E632" s="118">
        <v>1.6283889300503116</v>
      </c>
      <c r="F632" s="84" t="s">
        <v>3481</v>
      </c>
      <c r="G632" s="84" t="b">
        <v>0</v>
      </c>
      <c r="H632" s="84" t="b">
        <v>0</v>
      </c>
      <c r="I632" s="84" t="b">
        <v>0</v>
      </c>
      <c r="J632" s="84" t="b">
        <v>0</v>
      </c>
      <c r="K632" s="84" t="b">
        <v>0</v>
      </c>
      <c r="L632" s="84" t="b">
        <v>0</v>
      </c>
    </row>
    <row r="633" spans="1:12" ht="15">
      <c r="A633" s="84" t="s">
        <v>493</v>
      </c>
      <c r="B633" s="84" t="s">
        <v>340</v>
      </c>
      <c r="C633" s="84">
        <v>4</v>
      </c>
      <c r="D633" s="118">
        <v>0.011188707343800532</v>
      </c>
      <c r="E633" s="118">
        <v>1.4522976709946303</v>
      </c>
      <c r="F633" s="84" t="s">
        <v>3481</v>
      </c>
      <c r="G633" s="84" t="b">
        <v>0</v>
      </c>
      <c r="H633" s="84" t="b">
        <v>0</v>
      </c>
      <c r="I633" s="84" t="b">
        <v>0</v>
      </c>
      <c r="J633" s="84" t="b">
        <v>0</v>
      </c>
      <c r="K633" s="84" t="b">
        <v>0</v>
      </c>
      <c r="L633" s="84" t="b">
        <v>0</v>
      </c>
    </row>
    <row r="634" spans="1:12" ht="15">
      <c r="A634" s="84" t="s">
        <v>340</v>
      </c>
      <c r="B634" s="84" t="s">
        <v>492</v>
      </c>
      <c r="C634" s="84">
        <v>4</v>
      </c>
      <c r="D634" s="118">
        <v>0.011188707343800532</v>
      </c>
      <c r="E634" s="118">
        <v>1.3273589343863303</v>
      </c>
      <c r="F634" s="84" t="s">
        <v>3481</v>
      </c>
      <c r="G634" s="84" t="b">
        <v>0</v>
      </c>
      <c r="H634" s="84" t="b">
        <v>0</v>
      </c>
      <c r="I634" s="84" t="b">
        <v>0</v>
      </c>
      <c r="J634" s="84" t="b">
        <v>0</v>
      </c>
      <c r="K634" s="84" t="b">
        <v>0</v>
      </c>
      <c r="L634" s="84" t="b">
        <v>0</v>
      </c>
    </row>
    <row r="635" spans="1:12" ht="15">
      <c r="A635" s="84" t="s">
        <v>4111</v>
      </c>
      <c r="B635" s="84" t="s">
        <v>480</v>
      </c>
      <c r="C635" s="84">
        <v>3</v>
      </c>
      <c r="D635" s="118">
        <v>0.010439706517822531</v>
      </c>
      <c r="E635" s="118">
        <v>1.7533276666586115</v>
      </c>
      <c r="F635" s="84" t="s">
        <v>3481</v>
      </c>
      <c r="G635" s="84" t="b">
        <v>0</v>
      </c>
      <c r="H635" s="84" t="b">
        <v>0</v>
      </c>
      <c r="I635" s="84" t="b">
        <v>0</v>
      </c>
      <c r="J635" s="84" t="b">
        <v>0</v>
      </c>
      <c r="K635" s="84" t="b">
        <v>0</v>
      </c>
      <c r="L635" s="84" t="b">
        <v>0</v>
      </c>
    </row>
    <row r="636" spans="1:12" ht="15">
      <c r="A636" s="84" t="s">
        <v>480</v>
      </c>
      <c r="B636" s="84" t="s">
        <v>479</v>
      </c>
      <c r="C636" s="84">
        <v>3</v>
      </c>
      <c r="D636" s="118">
        <v>0.010439706517822531</v>
      </c>
      <c r="E636" s="118">
        <v>1.7533276666586115</v>
      </c>
      <c r="F636" s="84" t="s">
        <v>3481</v>
      </c>
      <c r="G636" s="84" t="b">
        <v>0</v>
      </c>
      <c r="H636" s="84" t="b">
        <v>0</v>
      </c>
      <c r="I636" s="84" t="b">
        <v>0</v>
      </c>
      <c r="J636" s="84" t="b">
        <v>0</v>
      </c>
      <c r="K636" s="84" t="b">
        <v>0</v>
      </c>
      <c r="L636" s="84" t="b">
        <v>0</v>
      </c>
    </row>
    <row r="637" spans="1:12" ht="15">
      <c r="A637" s="84" t="s">
        <v>479</v>
      </c>
      <c r="B637" s="84" t="s">
        <v>478</v>
      </c>
      <c r="C637" s="84">
        <v>3</v>
      </c>
      <c r="D637" s="118">
        <v>0.010439706517822531</v>
      </c>
      <c r="E637" s="118">
        <v>1.7533276666586115</v>
      </c>
      <c r="F637" s="84" t="s">
        <v>3481</v>
      </c>
      <c r="G637" s="84" t="b">
        <v>0</v>
      </c>
      <c r="H637" s="84" t="b">
        <v>0</v>
      </c>
      <c r="I637" s="84" t="b">
        <v>0</v>
      </c>
      <c r="J637" s="84" t="b">
        <v>0</v>
      </c>
      <c r="K637" s="84" t="b">
        <v>0</v>
      </c>
      <c r="L637" s="84" t="b">
        <v>0</v>
      </c>
    </row>
    <row r="638" spans="1:12" ht="15">
      <c r="A638" s="84" t="s">
        <v>478</v>
      </c>
      <c r="B638" s="84" t="s">
        <v>477</v>
      </c>
      <c r="C638" s="84">
        <v>3</v>
      </c>
      <c r="D638" s="118">
        <v>0.010439706517822531</v>
      </c>
      <c r="E638" s="118">
        <v>1.7533276666586115</v>
      </c>
      <c r="F638" s="84" t="s">
        <v>3481</v>
      </c>
      <c r="G638" s="84" t="b">
        <v>0</v>
      </c>
      <c r="H638" s="84" t="b">
        <v>0</v>
      </c>
      <c r="I638" s="84" t="b">
        <v>0</v>
      </c>
      <c r="J638" s="84" t="b">
        <v>0</v>
      </c>
      <c r="K638" s="84" t="b">
        <v>0</v>
      </c>
      <c r="L638" s="84" t="b">
        <v>0</v>
      </c>
    </row>
    <row r="639" spans="1:12" ht="15">
      <c r="A639" s="84" t="s">
        <v>477</v>
      </c>
      <c r="B639" s="84" t="s">
        <v>476</v>
      </c>
      <c r="C639" s="84">
        <v>3</v>
      </c>
      <c r="D639" s="118">
        <v>0.010439706517822531</v>
      </c>
      <c r="E639" s="118">
        <v>1.7533276666586115</v>
      </c>
      <c r="F639" s="84" t="s">
        <v>3481</v>
      </c>
      <c r="G639" s="84" t="b">
        <v>0</v>
      </c>
      <c r="H639" s="84" t="b">
        <v>0</v>
      </c>
      <c r="I639" s="84" t="b">
        <v>0</v>
      </c>
      <c r="J639" s="84" t="b">
        <v>0</v>
      </c>
      <c r="K639" s="84" t="b">
        <v>0</v>
      </c>
      <c r="L639" s="84" t="b">
        <v>0</v>
      </c>
    </row>
    <row r="640" spans="1:12" ht="15">
      <c r="A640" s="84" t="s">
        <v>476</v>
      </c>
      <c r="B640" s="84" t="s">
        <v>475</v>
      </c>
      <c r="C640" s="84">
        <v>3</v>
      </c>
      <c r="D640" s="118">
        <v>0.010439706517822531</v>
      </c>
      <c r="E640" s="118">
        <v>1.7533276666586115</v>
      </c>
      <c r="F640" s="84" t="s">
        <v>3481</v>
      </c>
      <c r="G640" s="84" t="b">
        <v>0</v>
      </c>
      <c r="H640" s="84" t="b">
        <v>0</v>
      </c>
      <c r="I640" s="84" t="b">
        <v>0</v>
      </c>
      <c r="J640" s="84" t="b">
        <v>0</v>
      </c>
      <c r="K640" s="84" t="b">
        <v>0</v>
      </c>
      <c r="L640" s="84" t="b">
        <v>0</v>
      </c>
    </row>
    <row r="641" spans="1:12" ht="15">
      <c r="A641" s="84" t="s">
        <v>475</v>
      </c>
      <c r="B641" s="84" t="s">
        <v>474</v>
      </c>
      <c r="C641" s="84">
        <v>3</v>
      </c>
      <c r="D641" s="118">
        <v>0.010439706517822531</v>
      </c>
      <c r="E641" s="118">
        <v>1.7533276666586115</v>
      </c>
      <c r="F641" s="84" t="s">
        <v>3481</v>
      </c>
      <c r="G641" s="84" t="b">
        <v>0</v>
      </c>
      <c r="H641" s="84" t="b">
        <v>0</v>
      </c>
      <c r="I641" s="84" t="b">
        <v>0</v>
      </c>
      <c r="J641" s="84" t="b">
        <v>0</v>
      </c>
      <c r="K641" s="84" t="b">
        <v>0</v>
      </c>
      <c r="L641" s="84" t="b">
        <v>0</v>
      </c>
    </row>
    <row r="642" spans="1:12" ht="15">
      <c r="A642" s="84" t="s">
        <v>474</v>
      </c>
      <c r="B642" s="84" t="s">
        <v>473</v>
      </c>
      <c r="C642" s="84">
        <v>3</v>
      </c>
      <c r="D642" s="118">
        <v>0.010439706517822531</v>
      </c>
      <c r="E642" s="118">
        <v>1.7533276666586115</v>
      </c>
      <c r="F642" s="84" t="s">
        <v>3481</v>
      </c>
      <c r="G642" s="84" t="b">
        <v>0</v>
      </c>
      <c r="H642" s="84" t="b">
        <v>0</v>
      </c>
      <c r="I642" s="84" t="b">
        <v>0</v>
      </c>
      <c r="J642" s="84" t="b">
        <v>0</v>
      </c>
      <c r="K642" s="84" t="b">
        <v>0</v>
      </c>
      <c r="L642" s="84" t="b">
        <v>0</v>
      </c>
    </row>
    <row r="643" spans="1:12" ht="15">
      <c r="A643" s="84" t="s">
        <v>389</v>
      </c>
      <c r="B643" s="84" t="s">
        <v>4044</v>
      </c>
      <c r="C643" s="84">
        <v>2</v>
      </c>
      <c r="D643" s="118">
        <v>0.00888429897970334</v>
      </c>
      <c r="E643" s="118">
        <v>1.7533276666586115</v>
      </c>
      <c r="F643" s="84" t="s">
        <v>3481</v>
      </c>
      <c r="G643" s="84" t="b">
        <v>0</v>
      </c>
      <c r="H643" s="84" t="b">
        <v>0</v>
      </c>
      <c r="I643" s="84" t="b">
        <v>0</v>
      </c>
      <c r="J643" s="84" t="b">
        <v>0</v>
      </c>
      <c r="K643" s="84" t="b">
        <v>0</v>
      </c>
      <c r="L643" s="84" t="b">
        <v>0</v>
      </c>
    </row>
    <row r="644" spans="1:12" ht="15">
      <c r="A644" s="84" t="s">
        <v>4044</v>
      </c>
      <c r="B644" s="84" t="s">
        <v>4036</v>
      </c>
      <c r="C644" s="84">
        <v>2</v>
      </c>
      <c r="D644" s="118">
        <v>0.00888429897970334</v>
      </c>
      <c r="E644" s="118">
        <v>1.9294189257142929</v>
      </c>
      <c r="F644" s="84" t="s">
        <v>3481</v>
      </c>
      <c r="G644" s="84" t="b">
        <v>0</v>
      </c>
      <c r="H644" s="84" t="b">
        <v>0</v>
      </c>
      <c r="I644" s="84" t="b">
        <v>0</v>
      </c>
      <c r="J644" s="84" t="b">
        <v>0</v>
      </c>
      <c r="K644" s="84" t="b">
        <v>0</v>
      </c>
      <c r="L644" s="84" t="b">
        <v>0</v>
      </c>
    </row>
    <row r="645" spans="1:12" ht="15">
      <c r="A645" s="84" t="s">
        <v>4036</v>
      </c>
      <c r="B645" s="84" t="s">
        <v>449</v>
      </c>
      <c r="C645" s="84">
        <v>2</v>
      </c>
      <c r="D645" s="118">
        <v>0.00888429897970334</v>
      </c>
      <c r="E645" s="118">
        <v>1.2304489213782739</v>
      </c>
      <c r="F645" s="84" t="s">
        <v>3481</v>
      </c>
      <c r="G645" s="84" t="b">
        <v>0</v>
      </c>
      <c r="H645" s="84" t="b">
        <v>0</v>
      </c>
      <c r="I645" s="84" t="b">
        <v>0</v>
      </c>
      <c r="J645" s="84" t="b">
        <v>0</v>
      </c>
      <c r="K645" s="84" t="b">
        <v>0</v>
      </c>
      <c r="L645" s="84" t="b">
        <v>0</v>
      </c>
    </row>
    <row r="646" spans="1:12" ht="15">
      <c r="A646" s="84" t="s">
        <v>449</v>
      </c>
      <c r="B646" s="84" t="s">
        <v>4048</v>
      </c>
      <c r="C646" s="84">
        <v>2</v>
      </c>
      <c r="D646" s="118">
        <v>0.00888429897970334</v>
      </c>
      <c r="E646" s="118">
        <v>1.2762064119389491</v>
      </c>
      <c r="F646" s="84" t="s">
        <v>3481</v>
      </c>
      <c r="G646" s="84" t="b">
        <v>0</v>
      </c>
      <c r="H646" s="84" t="b">
        <v>0</v>
      </c>
      <c r="I646" s="84" t="b">
        <v>0</v>
      </c>
      <c r="J646" s="84" t="b">
        <v>0</v>
      </c>
      <c r="K646" s="84" t="b">
        <v>0</v>
      </c>
      <c r="L646" s="84" t="b">
        <v>0</v>
      </c>
    </row>
    <row r="647" spans="1:12" ht="15">
      <c r="A647" s="84" t="s">
        <v>4048</v>
      </c>
      <c r="B647" s="84" t="s">
        <v>4038</v>
      </c>
      <c r="C647" s="84">
        <v>2</v>
      </c>
      <c r="D647" s="118">
        <v>0.00888429897970334</v>
      </c>
      <c r="E647" s="118">
        <v>1.9294189257142929</v>
      </c>
      <c r="F647" s="84" t="s">
        <v>3481</v>
      </c>
      <c r="G647" s="84" t="b">
        <v>0</v>
      </c>
      <c r="H647" s="84" t="b">
        <v>0</v>
      </c>
      <c r="I647" s="84" t="b">
        <v>0</v>
      </c>
      <c r="J647" s="84" t="b">
        <v>0</v>
      </c>
      <c r="K647" s="84" t="b">
        <v>0</v>
      </c>
      <c r="L647" s="84" t="b">
        <v>0</v>
      </c>
    </row>
    <row r="648" spans="1:12" ht="15">
      <c r="A648" s="84" t="s">
        <v>4038</v>
      </c>
      <c r="B648" s="84" t="s">
        <v>394</v>
      </c>
      <c r="C648" s="84">
        <v>2</v>
      </c>
      <c r="D648" s="118">
        <v>0.00888429897970334</v>
      </c>
      <c r="E648" s="118">
        <v>1.7533276666586115</v>
      </c>
      <c r="F648" s="84" t="s">
        <v>3481</v>
      </c>
      <c r="G648" s="84" t="b">
        <v>0</v>
      </c>
      <c r="H648" s="84" t="b">
        <v>0</v>
      </c>
      <c r="I648" s="84" t="b">
        <v>0</v>
      </c>
      <c r="J648" s="84" t="b">
        <v>0</v>
      </c>
      <c r="K648" s="84" t="b">
        <v>0</v>
      </c>
      <c r="L648" s="84" t="b">
        <v>0</v>
      </c>
    </row>
    <row r="649" spans="1:12" ht="15">
      <c r="A649" s="84" t="s">
        <v>394</v>
      </c>
      <c r="B649" s="84" t="s">
        <v>4101</v>
      </c>
      <c r="C649" s="84">
        <v>2</v>
      </c>
      <c r="D649" s="118">
        <v>0.00888429897970334</v>
      </c>
      <c r="E649" s="118">
        <v>1.7533276666586115</v>
      </c>
      <c r="F649" s="84" t="s">
        <v>3481</v>
      </c>
      <c r="G649" s="84" t="b">
        <v>0</v>
      </c>
      <c r="H649" s="84" t="b">
        <v>0</v>
      </c>
      <c r="I649" s="84" t="b">
        <v>0</v>
      </c>
      <c r="J649" s="84" t="b">
        <v>0</v>
      </c>
      <c r="K649" s="84" t="b">
        <v>0</v>
      </c>
      <c r="L649" s="84" t="b">
        <v>0</v>
      </c>
    </row>
    <row r="650" spans="1:12" ht="15">
      <c r="A650" s="84" t="s">
        <v>4101</v>
      </c>
      <c r="B650" s="84" t="s">
        <v>395</v>
      </c>
      <c r="C650" s="84">
        <v>2</v>
      </c>
      <c r="D650" s="118">
        <v>0.00888429897970334</v>
      </c>
      <c r="E650" s="118">
        <v>1.7533276666586115</v>
      </c>
      <c r="F650" s="84" t="s">
        <v>3481</v>
      </c>
      <c r="G650" s="84" t="b">
        <v>0</v>
      </c>
      <c r="H650" s="84" t="b">
        <v>0</v>
      </c>
      <c r="I650" s="84" t="b">
        <v>0</v>
      </c>
      <c r="J650" s="84" t="b">
        <v>0</v>
      </c>
      <c r="K650" s="84" t="b">
        <v>0</v>
      </c>
      <c r="L650" s="84" t="b">
        <v>0</v>
      </c>
    </row>
    <row r="651" spans="1:12" ht="15">
      <c r="A651" s="84" t="s">
        <v>395</v>
      </c>
      <c r="B651" s="84" t="s">
        <v>491</v>
      </c>
      <c r="C651" s="84">
        <v>2</v>
      </c>
      <c r="D651" s="118">
        <v>0.00888429897970334</v>
      </c>
      <c r="E651" s="118">
        <v>1.5772364076029302</v>
      </c>
      <c r="F651" s="84" t="s">
        <v>3481</v>
      </c>
      <c r="G651" s="84" t="b">
        <v>0</v>
      </c>
      <c r="H651" s="84" t="b">
        <v>0</v>
      </c>
      <c r="I651" s="84" t="b">
        <v>0</v>
      </c>
      <c r="J651" s="84" t="b">
        <v>0</v>
      </c>
      <c r="K651" s="84" t="b">
        <v>0</v>
      </c>
      <c r="L651" s="84" t="b">
        <v>0</v>
      </c>
    </row>
    <row r="652" spans="1:12" ht="15">
      <c r="A652" s="84" t="s">
        <v>491</v>
      </c>
      <c r="B652" s="84" t="s">
        <v>500</v>
      </c>
      <c r="C652" s="84">
        <v>2</v>
      </c>
      <c r="D652" s="118">
        <v>0.00888429897970334</v>
      </c>
      <c r="E652" s="118">
        <v>1.7533276666586115</v>
      </c>
      <c r="F652" s="84" t="s">
        <v>3481</v>
      </c>
      <c r="G652" s="84" t="b">
        <v>0</v>
      </c>
      <c r="H652" s="84" t="b">
        <v>0</v>
      </c>
      <c r="I652" s="84" t="b">
        <v>0</v>
      </c>
      <c r="J652" s="84" t="b">
        <v>0</v>
      </c>
      <c r="K652" s="84" t="b">
        <v>0</v>
      </c>
      <c r="L652" s="84" t="b">
        <v>0</v>
      </c>
    </row>
    <row r="653" spans="1:12" ht="15">
      <c r="A653" s="84" t="s">
        <v>345</v>
      </c>
      <c r="B653" s="84" t="s">
        <v>4111</v>
      </c>
      <c r="C653" s="84">
        <v>2</v>
      </c>
      <c r="D653" s="118">
        <v>0.00888429897970334</v>
      </c>
      <c r="E653" s="118">
        <v>1.9294189257142929</v>
      </c>
      <c r="F653" s="84" t="s">
        <v>3481</v>
      </c>
      <c r="G653" s="84" t="b">
        <v>0</v>
      </c>
      <c r="H653" s="84" t="b">
        <v>0</v>
      </c>
      <c r="I653" s="84" t="b">
        <v>0</v>
      </c>
      <c r="J653" s="84" t="b">
        <v>0</v>
      </c>
      <c r="K653" s="84" t="b">
        <v>0</v>
      </c>
      <c r="L653" s="84" t="b">
        <v>0</v>
      </c>
    </row>
    <row r="654" spans="1:12" ht="15">
      <c r="A654" s="84" t="s">
        <v>473</v>
      </c>
      <c r="B654" s="84" t="s">
        <v>472</v>
      </c>
      <c r="C654" s="84">
        <v>2</v>
      </c>
      <c r="D654" s="118">
        <v>0.00888429897970334</v>
      </c>
      <c r="E654" s="118">
        <v>1.7533276666586115</v>
      </c>
      <c r="F654" s="84" t="s">
        <v>3481</v>
      </c>
      <c r="G654" s="84" t="b">
        <v>0</v>
      </c>
      <c r="H654" s="84" t="b">
        <v>0</v>
      </c>
      <c r="I654" s="84" t="b">
        <v>0</v>
      </c>
      <c r="J654" s="84" t="b">
        <v>0</v>
      </c>
      <c r="K654" s="84" t="b">
        <v>0</v>
      </c>
      <c r="L654" s="84" t="b">
        <v>0</v>
      </c>
    </row>
    <row r="655" spans="1:12" ht="15">
      <c r="A655" s="84" t="s">
        <v>449</v>
      </c>
      <c r="B655" s="84" t="s">
        <v>502</v>
      </c>
      <c r="C655" s="84">
        <v>2</v>
      </c>
      <c r="D655" s="118">
        <v>0.02315615351261394</v>
      </c>
      <c r="E655" s="118">
        <v>0.8653014261025438</v>
      </c>
      <c r="F655" s="84" t="s">
        <v>3482</v>
      </c>
      <c r="G655" s="84" t="b">
        <v>0</v>
      </c>
      <c r="H655" s="84" t="b">
        <v>0</v>
      </c>
      <c r="I655" s="84" t="b">
        <v>0</v>
      </c>
      <c r="J655" s="84" t="b">
        <v>0</v>
      </c>
      <c r="K655" s="84" t="b">
        <v>0</v>
      </c>
      <c r="L655" s="84" t="b">
        <v>0</v>
      </c>
    </row>
    <row r="656" spans="1:12" ht="15">
      <c r="A656" s="84" t="s">
        <v>502</v>
      </c>
      <c r="B656" s="84" t="s">
        <v>501</v>
      </c>
      <c r="C656" s="84">
        <v>2</v>
      </c>
      <c r="D656" s="118">
        <v>0.02315615351261394</v>
      </c>
      <c r="E656" s="118">
        <v>1.0413926851582251</v>
      </c>
      <c r="F656" s="84" t="s">
        <v>3482</v>
      </c>
      <c r="G656" s="84" t="b">
        <v>0</v>
      </c>
      <c r="H656" s="84" t="b">
        <v>0</v>
      </c>
      <c r="I656" s="84" t="b">
        <v>0</v>
      </c>
      <c r="J656" s="84" t="b">
        <v>0</v>
      </c>
      <c r="K656" s="84" t="b">
        <v>0</v>
      </c>
      <c r="L656" s="84" t="b">
        <v>0</v>
      </c>
    </row>
    <row r="657" spans="1:12" ht="15">
      <c r="A657" s="84" t="s">
        <v>3608</v>
      </c>
      <c r="B657" s="84" t="s">
        <v>3609</v>
      </c>
      <c r="C657" s="84">
        <v>2</v>
      </c>
      <c r="D657" s="118">
        <v>0</v>
      </c>
      <c r="E657" s="118">
        <v>1.255272505103306</v>
      </c>
      <c r="F657" s="84" t="s">
        <v>3483</v>
      </c>
      <c r="G657" s="84" t="b">
        <v>0</v>
      </c>
      <c r="H657" s="84" t="b">
        <v>0</v>
      </c>
      <c r="I657" s="84" t="b">
        <v>0</v>
      </c>
      <c r="J657" s="84" t="b">
        <v>0</v>
      </c>
      <c r="K657" s="84" t="b">
        <v>0</v>
      </c>
      <c r="L657" s="84" t="b">
        <v>0</v>
      </c>
    </row>
    <row r="658" spans="1:12" ht="15">
      <c r="A658" s="84" t="s">
        <v>3609</v>
      </c>
      <c r="B658" s="84" t="s">
        <v>3610</v>
      </c>
      <c r="C658" s="84">
        <v>2</v>
      </c>
      <c r="D658" s="118">
        <v>0</v>
      </c>
      <c r="E658" s="118">
        <v>1.255272505103306</v>
      </c>
      <c r="F658" s="84" t="s">
        <v>3483</v>
      </c>
      <c r="G658" s="84" t="b">
        <v>0</v>
      </c>
      <c r="H658" s="84" t="b">
        <v>0</v>
      </c>
      <c r="I658" s="84" t="b">
        <v>0</v>
      </c>
      <c r="J658" s="84" t="b">
        <v>0</v>
      </c>
      <c r="K658" s="84" t="b">
        <v>0</v>
      </c>
      <c r="L658" s="84" t="b">
        <v>0</v>
      </c>
    </row>
    <row r="659" spans="1:12" ht="15">
      <c r="A659" s="84" t="s">
        <v>3610</v>
      </c>
      <c r="B659" s="84" t="s">
        <v>3611</v>
      </c>
      <c r="C659" s="84">
        <v>2</v>
      </c>
      <c r="D659" s="118">
        <v>0</v>
      </c>
      <c r="E659" s="118">
        <v>1.255272505103306</v>
      </c>
      <c r="F659" s="84" t="s">
        <v>3483</v>
      </c>
      <c r="G659" s="84" t="b">
        <v>0</v>
      </c>
      <c r="H659" s="84" t="b">
        <v>0</v>
      </c>
      <c r="I659" s="84" t="b">
        <v>0</v>
      </c>
      <c r="J659" s="84" t="b">
        <v>0</v>
      </c>
      <c r="K659" s="84" t="b">
        <v>0</v>
      </c>
      <c r="L659" s="84" t="b">
        <v>0</v>
      </c>
    </row>
    <row r="660" spans="1:12" ht="15">
      <c r="A660" s="84" t="s">
        <v>3611</v>
      </c>
      <c r="B660" s="84" t="s">
        <v>3612</v>
      </c>
      <c r="C660" s="84">
        <v>2</v>
      </c>
      <c r="D660" s="118">
        <v>0</v>
      </c>
      <c r="E660" s="118">
        <v>1.255272505103306</v>
      </c>
      <c r="F660" s="84" t="s">
        <v>3483</v>
      </c>
      <c r="G660" s="84" t="b">
        <v>0</v>
      </c>
      <c r="H660" s="84" t="b">
        <v>0</v>
      </c>
      <c r="I660" s="84" t="b">
        <v>0</v>
      </c>
      <c r="J660" s="84" t="b">
        <v>0</v>
      </c>
      <c r="K660" s="84" t="b">
        <v>0</v>
      </c>
      <c r="L660" s="84" t="b">
        <v>0</v>
      </c>
    </row>
    <row r="661" spans="1:12" ht="15">
      <c r="A661" s="84" t="s">
        <v>3612</v>
      </c>
      <c r="B661" s="84" t="s">
        <v>3613</v>
      </c>
      <c r="C661" s="84">
        <v>2</v>
      </c>
      <c r="D661" s="118">
        <v>0</v>
      </c>
      <c r="E661" s="118">
        <v>1.255272505103306</v>
      </c>
      <c r="F661" s="84" t="s">
        <v>3483</v>
      </c>
      <c r="G661" s="84" t="b">
        <v>0</v>
      </c>
      <c r="H661" s="84" t="b">
        <v>0</v>
      </c>
      <c r="I661" s="84" t="b">
        <v>0</v>
      </c>
      <c r="J661" s="84" t="b">
        <v>0</v>
      </c>
      <c r="K661" s="84" t="b">
        <v>0</v>
      </c>
      <c r="L661" s="84" t="b">
        <v>0</v>
      </c>
    </row>
    <row r="662" spans="1:12" ht="15">
      <c r="A662" s="84" t="s">
        <v>3613</v>
      </c>
      <c r="B662" s="84" t="s">
        <v>3614</v>
      </c>
      <c r="C662" s="84">
        <v>2</v>
      </c>
      <c r="D662" s="118">
        <v>0</v>
      </c>
      <c r="E662" s="118">
        <v>1.255272505103306</v>
      </c>
      <c r="F662" s="84" t="s">
        <v>3483</v>
      </c>
      <c r="G662" s="84" t="b">
        <v>0</v>
      </c>
      <c r="H662" s="84" t="b">
        <v>0</v>
      </c>
      <c r="I662" s="84" t="b">
        <v>0</v>
      </c>
      <c r="J662" s="84" t="b">
        <v>0</v>
      </c>
      <c r="K662" s="84" t="b">
        <v>0</v>
      </c>
      <c r="L662" s="84" t="b">
        <v>0</v>
      </c>
    </row>
    <row r="663" spans="1:12" ht="15">
      <c r="A663" s="84" t="s">
        <v>3614</v>
      </c>
      <c r="B663" s="84" t="s">
        <v>3615</v>
      </c>
      <c r="C663" s="84">
        <v>2</v>
      </c>
      <c r="D663" s="118">
        <v>0</v>
      </c>
      <c r="E663" s="118">
        <v>1.255272505103306</v>
      </c>
      <c r="F663" s="84" t="s">
        <v>3483</v>
      </c>
      <c r="G663" s="84" t="b">
        <v>0</v>
      </c>
      <c r="H663" s="84" t="b">
        <v>0</v>
      </c>
      <c r="I663" s="84" t="b">
        <v>0</v>
      </c>
      <c r="J663" s="84" t="b">
        <v>0</v>
      </c>
      <c r="K663" s="84" t="b">
        <v>0</v>
      </c>
      <c r="L663" s="84" t="b">
        <v>0</v>
      </c>
    </row>
    <row r="664" spans="1:12" ht="15">
      <c r="A664" s="84" t="s">
        <v>3615</v>
      </c>
      <c r="B664" s="84" t="s">
        <v>3616</v>
      </c>
      <c r="C664" s="84">
        <v>2</v>
      </c>
      <c r="D664" s="118">
        <v>0</v>
      </c>
      <c r="E664" s="118">
        <v>1.255272505103306</v>
      </c>
      <c r="F664" s="84" t="s">
        <v>3483</v>
      </c>
      <c r="G664" s="84" t="b">
        <v>0</v>
      </c>
      <c r="H664" s="84" t="b">
        <v>0</v>
      </c>
      <c r="I664" s="84" t="b">
        <v>0</v>
      </c>
      <c r="J664" s="84" t="b">
        <v>0</v>
      </c>
      <c r="K664" s="84" t="b">
        <v>0</v>
      </c>
      <c r="L664" s="84" t="b">
        <v>0</v>
      </c>
    </row>
    <row r="665" spans="1:12" ht="15">
      <c r="A665" s="84" t="s">
        <v>3616</v>
      </c>
      <c r="B665" s="84" t="s">
        <v>3617</v>
      </c>
      <c r="C665" s="84">
        <v>2</v>
      </c>
      <c r="D665" s="118">
        <v>0</v>
      </c>
      <c r="E665" s="118">
        <v>1.255272505103306</v>
      </c>
      <c r="F665" s="84" t="s">
        <v>3483</v>
      </c>
      <c r="G665" s="84" t="b">
        <v>0</v>
      </c>
      <c r="H665" s="84" t="b">
        <v>0</v>
      </c>
      <c r="I665" s="84" t="b">
        <v>0</v>
      </c>
      <c r="J665" s="84" t="b">
        <v>0</v>
      </c>
      <c r="K665" s="84" t="b">
        <v>0</v>
      </c>
      <c r="L665" s="84" t="b">
        <v>0</v>
      </c>
    </row>
    <row r="666" spans="1:12" ht="15">
      <c r="A666" s="84" t="s">
        <v>3617</v>
      </c>
      <c r="B666" s="84" t="s">
        <v>4048</v>
      </c>
      <c r="C666" s="84">
        <v>2</v>
      </c>
      <c r="D666" s="118">
        <v>0</v>
      </c>
      <c r="E666" s="118">
        <v>1.255272505103306</v>
      </c>
      <c r="F666" s="84" t="s">
        <v>3483</v>
      </c>
      <c r="G666" s="84" t="b">
        <v>0</v>
      </c>
      <c r="H666" s="84" t="b">
        <v>0</v>
      </c>
      <c r="I666" s="84" t="b">
        <v>0</v>
      </c>
      <c r="J666" s="84" t="b">
        <v>0</v>
      </c>
      <c r="K666" s="84" t="b">
        <v>0</v>
      </c>
      <c r="L666" s="84" t="b">
        <v>0</v>
      </c>
    </row>
    <row r="667" spans="1:12" ht="15">
      <c r="A667" s="84" t="s">
        <v>4048</v>
      </c>
      <c r="B667" s="84" t="s">
        <v>454</v>
      </c>
      <c r="C667" s="84">
        <v>2</v>
      </c>
      <c r="D667" s="118">
        <v>0</v>
      </c>
      <c r="E667" s="118">
        <v>1.255272505103306</v>
      </c>
      <c r="F667" s="84" t="s">
        <v>3483</v>
      </c>
      <c r="G667" s="84" t="b">
        <v>0</v>
      </c>
      <c r="H667" s="84" t="b">
        <v>0</v>
      </c>
      <c r="I667" s="84" t="b">
        <v>0</v>
      </c>
      <c r="J667" s="84" t="b">
        <v>0</v>
      </c>
      <c r="K667" s="84" t="b">
        <v>0</v>
      </c>
      <c r="L667" s="84" t="b">
        <v>0</v>
      </c>
    </row>
    <row r="668" spans="1:12" ht="15">
      <c r="A668" s="84" t="s">
        <v>454</v>
      </c>
      <c r="B668" s="84" t="s">
        <v>4242</v>
      </c>
      <c r="C668" s="84">
        <v>2</v>
      </c>
      <c r="D668" s="118">
        <v>0</v>
      </c>
      <c r="E668" s="118">
        <v>1.255272505103306</v>
      </c>
      <c r="F668" s="84" t="s">
        <v>3483</v>
      </c>
      <c r="G668" s="84" t="b">
        <v>0</v>
      </c>
      <c r="H668" s="84" t="b">
        <v>0</v>
      </c>
      <c r="I668" s="84" t="b">
        <v>0</v>
      </c>
      <c r="J668" s="84" t="b">
        <v>0</v>
      </c>
      <c r="K668" s="84" t="b">
        <v>0</v>
      </c>
      <c r="L668" s="84" t="b">
        <v>0</v>
      </c>
    </row>
    <row r="669" spans="1:12" ht="15">
      <c r="A669" s="84" t="s">
        <v>4242</v>
      </c>
      <c r="B669" s="84" t="s">
        <v>4051</v>
      </c>
      <c r="C669" s="84">
        <v>2</v>
      </c>
      <c r="D669" s="118">
        <v>0</v>
      </c>
      <c r="E669" s="118">
        <v>1.255272505103306</v>
      </c>
      <c r="F669" s="84" t="s">
        <v>3483</v>
      </c>
      <c r="G669" s="84" t="b">
        <v>0</v>
      </c>
      <c r="H669" s="84" t="b">
        <v>0</v>
      </c>
      <c r="I669" s="84" t="b">
        <v>0</v>
      </c>
      <c r="J669" s="84" t="b">
        <v>0</v>
      </c>
      <c r="K669" s="84" t="b">
        <v>0</v>
      </c>
      <c r="L66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4291</v>
      </c>
      <c r="B2" s="122" t="s">
        <v>4292</v>
      </c>
      <c r="C2" s="119" t="s">
        <v>4293</v>
      </c>
    </row>
    <row r="3" spans="1:3" ht="15">
      <c r="A3" s="121" t="s">
        <v>3477</v>
      </c>
      <c r="B3" s="121" t="s">
        <v>3477</v>
      </c>
      <c r="C3" s="34">
        <v>89</v>
      </c>
    </row>
    <row r="4" spans="1:3" ht="15">
      <c r="A4" s="121" t="s">
        <v>3477</v>
      </c>
      <c r="B4" s="121" t="s">
        <v>3478</v>
      </c>
      <c r="C4" s="34">
        <v>1</v>
      </c>
    </row>
    <row r="5" spans="1:3" ht="15">
      <c r="A5" s="121" t="s">
        <v>3477</v>
      </c>
      <c r="B5" s="121" t="s">
        <v>3480</v>
      </c>
      <c r="C5" s="34">
        <v>1</v>
      </c>
    </row>
    <row r="6" spans="1:3" ht="15">
      <c r="A6" s="121" t="s">
        <v>3478</v>
      </c>
      <c r="B6" s="121" t="s">
        <v>3477</v>
      </c>
      <c r="C6" s="34">
        <v>25</v>
      </c>
    </row>
    <row r="7" spans="1:3" ht="15">
      <c r="A7" s="121" t="s">
        <v>3478</v>
      </c>
      <c r="B7" s="121" t="s">
        <v>3478</v>
      </c>
      <c r="C7" s="34">
        <v>68</v>
      </c>
    </row>
    <row r="8" spans="1:3" ht="15">
      <c r="A8" s="121" t="s">
        <v>3478</v>
      </c>
      <c r="B8" s="121" t="s">
        <v>3480</v>
      </c>
      <c r="C8" s="34">
        <v>24</v>
      </c>
    </row>
    <row r="9" spans="1:3" ht="15">
      <c r="A9" s="121" t="s">
        <v>3479</v>
      </c>
      <c r="B9" s="121" t="s">
        <v>3479</v>
      </c>
      <c r="C9" s="34">
        <v>176</v>
      </c>
    </row>
    <row r="10" spans="1:3" ht="15">
      <c r="A10" s="121" t="s">
        <v>3479</v>
      </c>
      <c r="B10" s="121" t="s">
        <v>3480</v>
      </c>
      <c r="C10" s="34">
        <v>74</v>
      </c>
    </row>
    <row r="11" spans="1:3" ht="15">
      <c r="A11" s="121" t="s">
        <v>3479</v>
      </c>
      <c r="B11" s="121" t="s">
        <v>3481</v>
      </c>
      <c r="C11" s="34">
        <v>8</v>
      </c>
    </row>
    <row r="12" spans="1:3" ht="15">
      <c r="A12" s="121" t="s">
        <v>3480</v>
      </c>
      <c r="B12" s="121" t="s">
        <v>3477</v>
      </c>
      <c r="C12" s="34">
        <v>1</v>
      </c>
    </row>
    <row r="13" spans="1:3" ht="15">
      <c r="A13" s="121" t="s">
        <v>3480</v>
      </c>
      <c r="B13" s="121" t="s">
        <v>3478</v>
      </c>
      <c r="C13" s="34">
        <v>1</v>
      </c>
    </row>
    <row r="14" spans="1:3" ht="15">
      <c r="A14" s="121" t="s">
        <v>3480</v>
      </c>
      <c r="B14" s="121" t="s">
        <v>3479</v>
      </c>
      <c r="C14" s="34">
        <v>5</v>
      </c>
    </row>
    <row r="15" spans="1:3" ht="15">
      <c r="A15" s="121" t="s">
        <v>3480</v>
      </c>
      <c r="B15" s="121" t="s">
        <v>3480</v>
      </c>
      <c r="C15" s="34">
        <v>65</v>
      </c>
    </row>
    <row r="16" spans="1:3" ht="15">
      <c r="A16" s="121" t="s">
        <v>3481</v>
      </c>
      <c r="B16" s="121" t="s">
        <v>3479</v>
      </c>
      <c r="C16" s="34">
        <v>18</v>
      </c>
    </row>
    <row r="17" spans="1:3" ht="15">
      <c r="A17" s="121" t="s">
        <v>3481</v>
      </c>
      <c r="B17" s="121" t="s">
        <v>3480</v>
      </c>
      <c r="C17" s="34">
        <v>12</v>
      </c>
    </row>
    <row r="18" spans="1:3" ht="15">
      <c r="A18" s="121" t="s">
        <v>3481</v>
      </c>
      <c r="B18" s="121" t="s">
        <v>3481</v>
      </c>
      <c r="C18" s="34">
        <v>70</v>
      </c>
    </row>
    <row r="19" spans="1:3" ht="15">
      <c r="A19" s="121" t="s">
        <v>3482</v>
      </c>
      <c r="B19" s="121" t="s">
        <v>3477</v>
      </c>
      <c r="C19" s="34">
        <v>1</v>
      </c>
    </row>
    <row r="20" spans="1:3" ht="15">
      <c r="A20" s="121" t="s">
        <v>3482</v>
      </c>
      <c r="B20" s="121" t="s">
        <v>3478</v>
      </c>
      <c r="C20" s="34">
        <v>2</v>
      </c>
    </row>
    <row r="21" spans="1:3" ht="15">
      <c r="A21" s="121" t="s">
        <v>3482</v>
      </c>
      <c r="B21" s="121" t="s">
        <v>3480</v>
      </c>
      <c r="C21" s="34">
        <v>3</v>
      </c>
    </row>
    <row r="22" spans="1:3" ht="15">
      <c r="A22" s="121" t="s">
        <v>3482</v>
      </c>
      <c r="B22" s="121" t="s">
        <v>3482</v>
      </c>
      <c r="C22" s="34">
        <v>4</v>
      </c>
    </row>
    <row r="23" spans="1:3" ht="15">
      <c r="A23" s="121" t="s">
        <v>3483</v>
      </c>
      <c r="B23" s="121" t="s">
        <v>3479</v>
      </c>
      <c r="C23" s="34">
        <v>2</v>
      </c>
    </row>
    <row r="24" spans="1:3" ht="15">
      <c r="A24" s="121" t="s">
        <v>3483</v>
      </c>
      <c r="B24" s="121" t="s">
        <v>3480</v>
      </c>
      <c r="C24" s="34">
        <v>1</v>
      </c>
    </row>
    <row r="25" spans="1:3" ht="15">
      <c r="A25" s="121" t="s">
        <v>3483</v>
      </c>
      <c r="B25" s="121" t="s">
        <v>3483</v>
      </c>
      <c r="C25" s="34">
        <v>3</v>
      </c>
    </row>
    <row r="26" spans="1:3" ht="15">
      <c r="A26" s="121" t="s">
        <v>3484</v>
      </c>
      <c r="B26" s="121" t="s">
        <v>3479</v>
      </c>
      <c r="C26" s="34">
        <v>1</v>
      </c>
    </row>
    <row r="27" spans="1:3" ht="15">
      <c r="A27" s="121" t="s">
        <v>3484</v>
      </c>
      <c r="B27" s="121" t="s">
        <v>3480</v>
      </c>
      <c r="C27" s="34">
        <v>1</v>
      </c>
    </row>
    <row r="28" spans="1:3" ht="15">
      <c r="A28" s="121" t="s">
        <v>3484</v>
      </c>
      <c r="B28" s="121" t="s">
        <v>3484</v>
      </c>
      <c r="C28" s="34">
        <v>2</v>
      </c>
    </row>
    <row r="29" spans="1:3" ht="15">
      <c r="A29" s="121" t="s">
        <v>3485</v>
      </c>
      <c r="B29" s="121" t="s">
        <v>3485</v>
      </c>
      <c r="C29" s="34">
        <v>1</v>
      </c>
    </row>
    <row r="30" spans="1:3" ht="15">
      <c r="A30" s="121" t="s">
        <v>3486</v>
      </c>
      <c r="B30" s="121" t="s">
        <v>3486</v>
      </c>
      <c r="C30" s="34">
        <v>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4312</v>
      </c>
      <c r="B1" s="13" t="s">
        <v>17</v>
      </c>
    </row>
    <row r="2" spans="1:2" ht="15">
      <c r="A2" s="78" t="s">
        <v>4313</v>
      </c>
      <c r="B2" s="78" t="s">
        <v>4319</v>
      </c>
    </row>
    <row r="3" spans="1:2" ht="15">
      <c r="A3" s="78" t="s">
        <v>4314</v>
      </c>
      <c r="B3" s="78" t="s">
        <v>4320</v>
      </c>
    </row>
    <row r="4" spans="1:2" ht="15">
      <c r="A4" s="78" t="s">
        <v>4315</v>
      </c>
      <c r="B4" s="78" t="s">
        <v>4321</v>
      </c>
    </row>
    <row r="5" spans="1:2" ht="15">
      <c r="A5" s="78" t="s">
        <v>4316</v>
      </c>
      <c r="B5" s="78" t="s">
        <v>4322</v>
      </c>
    </row>
    <row r="6" spans="1:2" ht="15">
      <c r="A6" s="78" t="s">
        <v>4317</v>
      </c>
      <c r="B6" s="78" t="s">
        <v>4323</v>
      </c>
    </row>
    <row r="7" spans="1:2" ht="15">
      <c r="A7" s="78" t="s">
        <v>4318</v>
      </c>
      <c r="B7" s="78" t="s">
        <v>4320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3476</v>
      </c>
      <c r="BB2" s="13" t="s">
        <v>3498</v>
      </c>
      <c r="BC2" s="13" t="s">
        <v>3499</v>
      </c>
      <c r="BD2" s="119" t="s">
        <v>4280</v>
      </c>
      <c r="BE2" s="119" t="s">
        <v>4281</v>
      </c>
      <c r="BF2" s="119" t="s">
        <v>4282</v>
      </c>
      <c r="BG2" s="119" t="s">
        <v>4283</v>
      </c>
      <c r="BH2" s="119" t="s">
        <v>4284</v>
      </c>
      <c r="BI2" s="119" t="s">
        <v>4285</v>
      </c>
      <c r="BJ2" s="119" t="s">
        <v>4286</v>
      </c>
      <c r="BK2" s="119" t="s">
        <v>4287</v>
      </c>
      <c r="BL2" s="119" t="s">
        <v>4288</v>
      </c>
    </row>
    <row r="3" spans="1:64" ht="15" customHeight="1">
      <c r="A3" s="64" t="s">
        <v>212</v>
      </c>
      <c r="B3" s="64" t="s">
        <v>448</v>
      </c>
      <c r="C3" s="65"/>
      <c r="D3" s="66"/>
      <c r="E3" s="67"/>
      <c r="F3" s="68"/>
      <c r="G3" s="65"/>
      <c r="H3" s="69"/>
      <c r="I3" s="70"/>
      <c r="J3" s="70"/>
      <c r="K3" s="34" t="s">
        <v>65</v>
      </c>
      <c r="L3" s="71">
        <v>3</v>
      </c>
      <c r="M3" s="71"/>
      <c r="N3" s="72"/>
      <c r="O3" s="78" t="s">
        <v>503</v>
      </c>
      <c r="P3" s="80">
        <v>43710.88940972222</v>
      </c>
      <c r="Q3" s="78" t="s">
        <v>505</v>
      </c>
      <c r="R3" s="78" t="s">
        <v>661</v>
      </c>
      <c r="S3" s="78" t="s">
        <v>702</v>
      </c>
      <c r="T3" s="78"/>
      <c r="U3" s="78"/>
      <c r="V3" s="83" t="s">
        <v>745</v>
      </c>
      <c r="W3" s="80">
        <v>43710.88940972222</v>
      </c>
      <c r="X3" s="83" t="s">
        <v>966</v>
      </c>
      <c r="Y3" s="78"/>
      <c r="Z3" s="78"/>
      <c r="AA3" s="84" t="s">
        <v>1273</v>
      </c>
      <c r="AB3" s="84" t="s">
        <v>1580</v>
      </c>
      <c r="AC3" s="78" t="b">
        <v>0</v>
      </c>
      <c r="AD3" s="78">
        <v>0</v>
      </c>
      <c r="AE3" s="84" t="s">
        <v>1602</v>
      </c>
      <c r="AF3" s="78" t="b">
        <v>0</v>
      </c>
      <c r="AG3" s="78" t="s">
        <v>1625</v>
      </c>
      <c r="AH3" s="78"/>
      <c r="AI3" s="84" t="s">
        <v>1603</v>
      </c>
      <c r="AJ3" s="78" t="b">
        <v>0</v>
      </c>
      <c r="AK3" s="78">
        <v>0</v>
      </c>
      <c r="AL3" s="84" t="s">
        <v>1603</v>
      </c>
      <c r="AM3" s="78" t="s">
        <v>1633</v>
      </c>
      <c r="AN3" s="78" t="b">
        <v>0</v>
      </c>
      <c r="AO3" s="84" t="s">
        <v>1580</v>
      </c>
      <c r="AP3" s="78" t="s">
        <v>176</v>
      </c>
      <c r="AQ3" s="78">
        <v>0</v>
      </c>
      <c r="AR3" s="78">
        <v>0</v>
      </c>
      <c r="AS3" s="78"/>
      <c r="AT3" s="78"/>
      <c r="AU3" s="78"/>
      <c r="AV3" s="78"/>
      <c r="AW3" s="78"/>
      <c r="AX3" s="78"/>
      <c r="AY3" s="78"/>
      <c r="AZ3" s="78"/>
      <c r="BA3">
        <v>2</v>
      </c>
      <c r="BB3" s="78" t="str">
        <f>REPLACE(INDEX(GroupVertices[Group],MATCH(Edges25[[#This Row],[Vertex 1]],GroupVertices[Vertex],0)),1,1,"")</f>
        <v>4</v>
      </c>
      <c r="BC3" s="78" t="str">
        <f>REPLACE(INDEX(GroupVertices[Group],MATCH(Edges25[[#This Row],[Vertex 2]],GroupVertices[Vertex],0)),1,1,"")</f>
        <v>4</v>
      </c>
      <c r="BD3" s="48"/>
      <c r="BE3" s="49"/>
      <c r="BF3" s="48"/>
      <c r="BG3" s="49"/>
      <c r="BH3" s="48"/>
      <c r="BI3" s="49"/>
      <c r="BJ3" s="48"/>
      <c r="BK3" s="49"/>
      <c r="BL3" s="48"/>
    </row>
    <row r="4" spans="1:64" ht="15" customHeight="1">
      <c r="A4" s="64" t="s">
        <v>212</v>
      </c>
      <c r="B4" s="64" t="s">
        <v>448</v>
      </c>
      <c r="C4" s="65"/>
      <c r="D4" s="66"/>
      <c r="E4" s="67"/>
      <c r="F4" s="68"/>
      <c r="G4" s="65"/>
      <c r="H4" s="69"/>
      <c r="I4" s="70"/>
      <c r="J4" s="70"/>
      <c r="K4" s="34" t="s">
        <v>65</v>
      </c>
      <c r="L4" s="77">
        <v>4</v>
      </c>
      <c r="M4" s="77"/>
      <c r="N4" s="72"/>
      <c r="O4" s="79" t="s">
        <v>503</v>
      </c>
      <c r="P4" s="81">
        <v>43710.90131944444</v>
      </c>
      <c r="Q4" s="79" t="s">
        <v>506</v>
      </c>
      <c r="R4" s="79" t="s">
        <v>661</v>
      </c>
      <c r="S4" s="79" t="s">
        <v>702</v>
      </c>
      <c r="T4" s="79"/>
      <c r="U4" s="79"/>
      <c r="V4" s="82" t="s">
        <v>745</v>
      </c>
      <c r="W4" s="81">
        <v>43710.90131944444</v>
      </c>
      <c r="X4" s="82" t="s">
        <v>967</v>
      </c>
      <c r="Y4" s="79"/>
      <c r="Z4" s="79"/>
      <c r="AA4" s="85" t="s">
        <v>1274</v>
      </c>
      <c r="AB4" s="85" t="s">
        <v>1580</v>
      </c>
      <c r="AC4" s="79" t="b">
        <v>0</v>
      </c>
      <c r="AD4" s="79">
        <v>0</v>
      </c>
      <c r="AE4" s="85" t="s">
        <v>1602</v>
      </c>
      <c r="AF4" s="79" t="b">
        <v>0</v>
      </c>
      <c r="AG4" s="79" t="s">
        <v>1625</v>
      </c>
      <c r="AH4" s="79"/>
      <c r="AI4" s="85" t="s">
        <v>1603</v>
      </c>
      <c r="AJ4" s="79" t="b">
        <v>0</v>
      </c>
      <c r="AK4" s="79">
        <v>0</v>
      </c>
      <c r="AL4" s="85" t="s">
        <v>1603</v>
      </c>
      <c r="AM4" s="79" t="s">
        <v>1633</v>
      </c>
      <c r="AN4" s="79" t="b">
        <v>0</v>
      </c>
      <c r="AO4" s="85" t="s">
        <v>1580</v>
      </c>
      <c r="AP4" s="79" t="s">
        <v>176</v>
      </c>
      <c r="AQ4" s="79">
        <v>0</v>
      </c>
      <c r="AR4" s="79">
        <v>0</v>
      </c>
      <c r="AS4" s="79"/>
      <c r="AT4" s="79"/>
      <c r="AU4" s="79"/>
      <c r="AV4" s="79"/>
      <c r="AW4" s="79"/>
      <c r="AX4" s="79"/>
      <c r="AY4" s="79"/>
      <c r="AZ4" s="79"/>
      <c r="BA4">
        <v>2</v>
      </c>
      <c r="BB4" s="78" t="str">
        <f>REPLACE(INDEX(GroupVertices[Group],MATCH(Edges25[[#This Row],[Vertex 1]],GroupVertices[Vertex],0)),1,1,"")</f>
        <v>4</v>
      </c>
      <c r="BC4" s="78" t="str">
        <f>REPLACE(INDEX(GroupVertices[Group],MATCH(Edges25[[#This Row],[Vertex 2]],GroupVertices[Vertex],0)),1,1,"")</f>
        <v>4</v>
      </c>
      <c r="BD4" s="48"/>
      <c r="BE4" s="49"/>
      <c r="BF4" s="48"/>
      <c r="BG4" s="49"/>
      <c r="BH4" s="48"/>
      <c r="BI4" s="49"/>
      <c r="BJ4" s="48"/>
      <c r="BK4" s="49"/>
      <c r="BL4" s="48"/>
    </row>
    <row r="5" spans="1:64" ht="15">
      <c r="A5" s="64" t="s">
        <v>213</v>
      </c>
      <c r="B5" s="64" t="s">
        <v>449</v>
      </c>
      <c r="C5" s="65"/>
      <c r="D5" s="66"/>
      <c r="E5" s="67"/>
      <c r="F5" s="68"/>
      <c r="G5" s="65"/>
      <c r="H5" s="69"/>
      <c r="I5" s="70"/>
      <c r="J5" s="70"/>
      <c r="K5" s="34" t="s">
        <v>65</v>
      </c>
      <c r="L5" s="77">
        <v>7</v>
      </c>
      <c r="M5" s="77"/>
      <c r="N5" s="72"/>
      <c r="O5" s="79" t="s">
        <v>503</v>
      </c>
      <c r="P5" s="81">
        <v>43712.90168981482</v>
      </c>
      <c r="Q5" s="79" t="s">
        <v>507</v>
      </c>
      <c r="R5" s="82" t="s">
        <v>662</v>
      </c>
      <c r="S5" s="79" t="s">
        <v>703</v>
      </c>
      <c r="T5" s="79"/>
      <c r="U5" s="79"/>
      <c r="V5" s="82" t="s">
        <v>746</v>
      </c>
      <c r="W5" s="81">
        <v>43712.90168981482</v>
      </c>
      <c r="X5" s="82" t="s">
        <v>968</v>
      </c>
      <c r="Y5" s="79"/>
      <c r="Z5" s="79"/>
      <c r="AA5" s="85" t="s">
        <v>1275</v>
      </c>
      <c r="AB5" s="79"/>
      <c r="AC5" s="79" t="b">
        <v>0</v>
      </c>
      <c r="AD5" s="79">
        <v>1</v>
      </c>
      <c r="AE5" s="85" t="s">
        <v>1603</v>
      </c>
      <c r="AF5" s="79" t="b">
        <v>1</v>
      </c>
      <c r="AG5" s="79" t="s">
        <v>1625</v>
      </c>
      <c r="AH5" s="79"/>
      <c r="AI5" s="85" t="s">
        <v>1591</v>
      </c>
      <c r="AJ5" s="79" t="b">
        <v>0</v>
      </c>
      <c r="AK5" s="79">
        <v>0</v>
      </c>
      <c r="AL5" s="85" t="s">
        <v>1603</v>
      </c>
      <c r="AM5" s="79" t="s">
        <v>1634</v>
      </c>
      <c r="AN5" s="79" t="b">
        <v>0</v>
      </c>
      <c r="AO5" s="85" t="s">
        <v>1275</v>
      </c>
      <c r="AP5" s="79" t="s">
        <v>176</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4</v>
      </c>
      <c r="BD5" s="48"/>
      <c r="BE5" s="49"/>
      <c r="BF5" s="48"/>
      <c r="BG5" s="49"/>
      <c r="BH5" s="48"/>
      <c r="BI5" s="49"/>
      <c r="BJ5" s="48"/>
      <c r="BK5" s="49"/>
      <c r="BL5" s="48"/>
    </row>
    <row r="6" spans="1:64" ht="15">
      <c r="A6" s="64" t="s">
        <v>214</v>
      </c>
      <c r="B6" s="64" t="s">
        <v>450</v>
      </c>
      <c r="C6" s="65"/>
      <c r="D6" s="66"/>
      <c r="E6" s="67"/>
      <c r="F6" s="68"/>
      <c r="G6" s="65"/>
      <c r="H6" s="69"/>
      <c r="I6" s="70"/>
      <c r="J6" s="70"/>
      <c r="K6" s="34" t="s">
        <v>65</v>
      </c>
      <c r="L6" s="77">
        <v>9</v>
      </c>
      <c r="M6" s="77"/>
      <c r="N6" s="72"/>
      <c r="O6" s="79" t="s">
        <v>503</v>
      </c>
      <c r="P6" s="81">
        <v>43712.92172453704</v>
      </c>
      <c r="Q6" s="79" t="s">
        <v>508</v>
      </c>
      <c r="R6" s="79"/>
      <c r="S6" s="79"/>
      <c r="T6" s="79" t="s">
        <v>715</v>
      </c>
      <c r="U6" s="79"/>
      <c r="V6" s="82" t="s">
        <v>747</v>
      </c>
      <c r="W6" s="81">
        <v>43712.92172453704</v>
      </c>
      <c r="X6" s="82" t="s">
        <v>969</v>
      </c>
      <c r="Y6" s="79"/>
      <c r="Z6" s="79"/>
      <c r="AA6" s="85" t="s">
        <v>1276</v>
      </c>
      <c r="AB6" s="85" t="s">
        <v>1581</v>
      </c>
      <c r="AC6" s="79" t="b">
        <v>0</v>
      </c>
      <c r="AD6" s="79">
        <v>0</v>
      </c>
      <c r="AE6" s="85" t="s">
        <v>1602</v>
      </c>
      <c r="AF6" s="79" t="b">
        <v>0</v>
      </c>
      <c r="AG6" s="79" t="s">
        <v>1626</v>
      </c>
      <c r="AH6" s="79"/>
      <c r="AI6" s="85" t="s">
        <v>1603</v>
      </c>
      <c r="AJ6" s="79" t="b">
        <v>0</v>
      </c>
      <c r="AK6" s="79">
        <v>0</v>
      </c>
      <c r="AL6" s="85" t="s">
        <v>1603</v>
      </c>
      <c r="AM6" s="79" t="s">
        <v>1634</v>
      </c>
      <c r="AN6" s="79" t="b">
        <v>0</v>
      </c>
      <c r="AO6" s="85" t="s">
        <v>1581</v>
      </c>
      <c r="AP6" s="79" t="s">
        <v>176</v>
      </c>
      <c r="AQ6" s="79">
        <v>0</v>
      </c>
      <c r="AR6" s="79">
        <v>0</v>
      </c>
      <c r="AS6" s="79"/>
      <c r="AT6" s="79"/>
      <c r="AU6" s="79"/>
      <c r="AV6" s="79"/>
      <c r="AW6" s="79"/>
      <c r="AX6" s="79"/>
      <c r="AY6" s="79"/>
      <c r="AZ6" s="79"/>
      <c r="BA6">
        <v>1</v>
      </c>
      <c r="BB6" s="78" t="str">
        <f>REPLACE(INDEX(GroupVertices[Group],MATCH(Edges25[[#This Row],[Vertex 1]],GroupVertices[Vertex],0)),1,1,"")</f>
        <v>8</v>
      </c>
      <c r="BC6" s="78" t="str">
        <f>REPLACE(INDEX(GroupVertices[Group],MATCH(Edges25[[#This Row],[Vertex 2]],GroupVertices[Vertex],0)),1,1,"")</f>
        <v>8</v>
      </c>
      <c r="BD6" s="48"/>
      <c r="BE6" s="49"/>
      <c r="BF6" s="48"/>
      <c r="BG6" s="49"/>
      <c r="BH6" s="48"/>
      <c r="BI6" s="49"/>
      <c r="BJ6" s="48"/>
      <c r="BK6" s="49"/>
      <c r="BL6" s="48"/>
    </row>
    <row r="7" spans="1:64" ht="15">
      <c r="A7" s="64" t="s">
        <v>215</v>
      </c>
      <c r="B7" s="64" t="s">
        <v>452</v>
      </c>
      <c r="C7" s="65"/>
      <c r="D7" s="66"/>
      <c r="E7" s="67"/>
      <c r="F7" s="68"/>
      <c r="G7" s="65"/>
      <c r="H7" s="69"/>
      <c r="I7" s="70"/>
      <c r="J7" s="70"/>
      <c r="K7" s="34" t="s">
        <v>65</v>
      </c>
      <c r="L7" s="77">
        <v>13</v>
      </c>
      <c r="M7" s="77"/>
      <c r="N7" s="72"/>
      <c r="O7" s="79" t="s">
        <v>503</v>
      </c>
      <c r="P7" s="81">
        <v>43713.26629629629</v>
      </c>
      <c r="Q7" s="79" t="s">
        <v>509</v>
      </c>
      <c r="R7" s="79"/>
      <c r="S7" s="79"/>
      <c r="T7" s="79"/>
      <c r="U7" s="79"/>
      <c r="V7" s="82" t="s">
        <v>748</v>
      </c>
      <c r="W7" s="81">
        <v>43713.26629629629</v>
      </c>
      <c r="X7" s="82" t="s">
        <v>970</v>
      </c>
      <c r="Y7" s="79"/>
      <c r="Z7" s="79"/>
      <c r="AA7" s="85" t="s">
        <v>1277</v>
      </c>
      <c r="AB7" s="85" t="s">
        <v>1582</v>
      </c>
      <c r="AC7" s="79" t="b">
        <v>0</v>
      </c>
      <c r="AD7" s="79">
        <v>0</v>
      </c>
      <c r="AE7" s="85" t="s">
        <v>1602</v>
      </c>
      <c r="AF7" s="79" t="b">
        <v>0</v>
      </c>
      <c r="AG7" s="79" t="s">
        <v>1625</v>
      </c>
      <c r="AH7" s="79"/>
      <c r="AI7" s="85" t="s">
        <v>1603</v>
      </c>
      <c r="AJ7" s="79" t="b">
        <v>0</v>
      </c>
      <c r="AK7" s="79">
        <v>0</v>
      </c>
      <c r="AL7" s="85" t="s">
        <v>1603</v>
      </c>
      <c r="AM7" s="79" t="s">
        <v>1634</v>
      </c>
      <c r="AN7" s="79" t="b">
        <v>0</v>
      </c>
      <c r="AO7" s="85" t="s">
        <v>1582</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0</v>
      </c>
      <c r="BE7" s="49">
        <v>0</v>
      </c>
      <c r="BF7" s="48">
        <v>0</v>
      </c>
      <c r="BG7" s="49">
        <v>0</v>
      </c>
      <c r="BH7" s="48">
        <v>0</v>
      </c>
      <c r="BI7" s="49">
        <v>0</v>
      </c>
      <c r="BJ7" s="48">
        <v>6</v>
      </c>
      <c r="BK7" s="49">
        <v>100</v>
      </c>
      <c r="BL7" s="48">
        <v>6</v>
      </c>
    </row>
    <row r="8" spans="1:64" ht="15">
      <c r="A8" s="64" t="s">
        <v>216</v>
      </c>
      <c r="B8" s="64" t="s">
        <v>449</v>
      </c>
      <c r="C8" s="65"/>
      <c r="D8" s="66"/>
      <c r="E8" s="67"/>
      <c r="F8" s="68"/>
      <c r="G8" s="65"/>
      <c r="H8" s="69"/>
      <c r="I8" s="70"/>
      <c r="J8" s="70"/>
      <c r="K8" s="34" t="s">
        <v>65</v>
      </c>
      <c r="L8" s="77">
        <v>15</v>
      </c>
      <c r="M8" s="77"/>
      <c r="N8" s="72"/>
      <c r="O8" s="79" t="s">
        <v>504</v>
      </c>
      <c r="P8" s="81">
        <v>43713.416921296295</v>
      </c>
      <c r="Q8" s="79" t="s">
        <v>510</v>
      </c>
      <c r="R8" s="79"/>
      <c r="S8" s="79"/>
      <c r="T8" s="79"/>
      <c r="U8" s="79"/>
      <c r="V8" s="82" t="s">
        <v>749</v>
      </c>
      <c r="W8" s="81">
        <v>43713.416921296295</v>
      </c>
      <c r="X8" s="82" t="s">
        <v>971</v>
      </c>
      <c r="Y8" s="79"/>
      <c r="Z8" s="79"/>
      <c r="AA8" s="85" t="s">
        <v>1278</v>
      </c>
      <c r="AB8" s="85" t="s">
        <v>1583</v>
      </c>
      <c r="AC8" s="79" t="b">
        <v>0</v>
      </c>
      <c r="AD8" s="79">
        <v>0</v>
      </c>
      <c r="AE8" s="85" t="s">
        <v>1602</v>
      </c>
      <c r="AF8" s="79" t="b">
        <v>0</v>
      </c>
      <c r="AG8" s="79" t="s">
        <v>1625</v>
      </c>
      <c r="AH8" s="79"/>
      <c r="AI8" s="85" t="s">
        <v>1603</v>
      </c>
      <c r="AJ8" s="79" t="b">
        <v>0</v>
      </c>
      <c r="AK8" s="79">
        <v>0</v>
      </c>
      <c r="AL8" s="85" t="s">
        <v>1603</v>
      </c>
      <c r="AM8" s="79" t="s">
        <v>1634</v>
      </c>
      <c r="AN8" s="79" t="b">
        <v>0</v>
      </c>
      <c r="AO8" s="85" t="s">
        <v>1583</v>
      </c>
      <c r="AP8" s="79" t="s">
        <v>176</v>
      </c>
      <c r="AQ8" s="79">
        <v>0</v>
      </c>
      <c r="AR8" s="79">
        <v>0</v>
      </c>
      <c r="AS8" s="79"/>
      <c r="AT8" s="79"/>
      <c r="AU8" s="79"/>
      <c r="AV8" s="79"/>
      <c r="AW8" s="79"/>
      <c r="AX8" s="79"/>
      <c r="AY8" s="79"/>
      <c r="AZ8" s="79"/>
      <c r="BA8">
        <v>1</v>
      </c>
      <c r="BB8" s="78" t="str">
        <f>REPLACE(INDEX(GroupVertices[Group],MATCH(Edges25[[#This Row],[Vertex 1]],GroupVertices[Vertex],0)),1,1,"")</f>
        <v>4</v>
      </c>
      <c r="BC8" s="78" t="str">
        <f>REPLACE(INDEX(GroupVertices[Group],MATCH(Edges25[[#This Row],[Vertex 2]],GroupVertices[Vertex],0)),1,1,"")</f>
        <v>4</v>
      </c>
      <c r="BD8" s="48">
        <v>0</v>
      </c>
      <c r="BE8" s="49">
        <v>0</v>
      </c>
      <c r="BF8" s="48">
        <v>0</v>
      </c>
      <c r="BG8" s="49">
        <v>0</v>
      </c>
      <c r="BH8" s="48">
        <v>0</v>
      </c>
      <c r="BI8" s="49">
        <v>0</v>
      </c>
      <c r="BJ8" s="48">
        <v>10</v>
      </c>
      <c r="BK8" s="49">
        <v>100</v>
      </c>
      <c r="BL8" s="48">
        <v>10</v>
      </c>
    </row>
    <row r="9" spans="1:64" ht="15">
      <c r="A9" s="64" t="s">
        <v>217</v>
      </c>
      <c r="B9" s="64" t="s">
        <v>453</v>
      </c>
      <c r="C9" s="65"/>
      <c r="D9" s="66"/>
      <c r="E9" s="67"/>
      <c r="F9" s="68"/>
      <c r="G9" s="65"/>
      <c r="H9" s="69"/>
      <c r="I9" s="70"/>
      <c r="J9" s="70"/>
      <c r="K9" s="34" t="s">
        <v>65</v>
      </c>
      <c r="L9" s="77">
        <v>16</v>
      </c>
      <c r="M9" s="77"/>
      <c r="N9" s="72"/>
      <c r="O9" s="79" t="s">
        <v>503</v>
      </c>
      <c r="P9" s="81">
        <v>43713.62304398148</v>
      </c>
      <c r="Q9" s="79" t="s">
        <v>511</v>
      </c>
      <c r="R9" s="82" t="s">
        <v>663</v>
      </c>
      <c r="S9" s="79" t="s">
        <v>704</v>
      </c>
      <c r="T9" s="79"/>
      <c r="U9" s="79"/>
      <c r="V9" s="82" t="s">
        <v>750</v>
      </c>
      <c r="W9" s="81">
        <v>43713.62304398148</v>
      </c>
      <c r="X9" s="82" t="s">
        <v>972</v>
      </c>
      <c r="Y9" s="79"/>
      <c r="Z9" s="79"/>
      <c r="AA9" s="85" t="s">
        <v>1279</v>
      </c>
      <c r="AB9" s="79"/>
      <c r="AC9" s="79" t="b">
        <v>0</v>
      </c>
      <c r="AD9" s="79">
        <v>3</v>
      </c>
      <c r="AE9" s="85" t="s">
        <v>1603</v>
      </c>
      <c r="AF9" s="79" t="b">
        <v>0</v>
      </c>
      <c r="AG9" s="79" t="s">
        <v>1625</v>
      </c>
      <c r="AH9" s="79"/>
      <c r="AI9" s="85" t="s">
        <v>1603</v>
      </c>
      <c r="AJ9" s="79" t="b">
        <v>0</v>
      </c>
      <c r="AK9" s="79">
        <v>0</v>
      </c>
      <c r="AL9" s="85" t="s">
        <v>1603</v>
      </c>
      <c r="AM9" s="79" t="s">
        <v>1634</v>
      </c>
      <c r="AN9" s="79" t="b">
        <v>0</v>
      </c>
      <c r="AO9" s="85" t="s">
        <v>1279</v>
      </c>
      <c r="AP9" s="79" t="s">
        <v>176</v>
      </c>
      <c r="AQ9" s="79">
        <v>0</v>
      </c>
      <c r="AR9" s="79">
        <v>0</v>
      </c>
      <c r="AS9" s="79"/>
      <c r="AT9" s="79"/>
      <c r="AU9" s="79"/>
      <c r="AV9" s="79"/>
      <c r="AW9" s="79"/>
      <c r="AX9" s="79"/>
      <c r="AY9" s="79"/>
      <c r="AZ9" s="79"/>
      <c r="BA9">
        <v>1</v>
      </c>
      <c r="BB9" s="78" t="str">
        <f>REPLACE(INDEX(GroupVertices[Group],MATCH(Edges25[[#This Row],[Vertex 1]],GroupVertices[Vertex],0)),1,1,"")</f>
        <v>3</v>
      </c>
      <c r="BC9" s="78" t="str">
        <f>REPLACE(INDEX(GroupVertices[Group],MATCH(Edges25[[#This Row],[Vertex 2]],GroupVertices[Vertex],0)),1,1,"")</f>
        <v>3</v>
      </c>
      <c r="BD9" s="48"/>
      <c r="BE9" s="49"/>
      <c r="BF9" s="48"/>
      <c r="BG9" s="49"/>
      <c r="BH9" s="48"/>
      <c r="BI9" s="49"/>
      <c r="BJ9" s="48"/>
      <c r="BK9" s="49"/>
      <c r="BL9" s="48"/>
    </row>
    <row r="10" spans="1:64" ht="15">
      <c r="A10" s="64" t="s">
        <v>218</v>
      </c>
      <c r="B10" s="64" t="s">
        <v>454</v>
      </c>
      <c r="C10" s="65"/>
      <c r="D10" s="66"/>
      <c r="E10" s="67"/>
      <c r="F10" s="68"/>
      <c r="G10" s="65"/>
      <c r="H10" s="69"/>
      <c r="I10" s="70"/>
      <c r="J10" s="70"/>
      <c r="K10" s="34" t="s">
        <v>65</v>
      </c>
      <c r="L10" s="77">
        <v>21</v>
      </c>
      <c r="M10" s="77"/>
      <c r="N10" s="72"/>
      <c r="O10" s="79" t="s">
        <v>503</v>
      </c>
      <c r="P10" s="81">
        <v>43713.79931712963</v>
      </c>
      <c r="Q10" s="79" t="s">
        <v>512</v>
      </c>
      <c r="R10" s="82" t="s">
        <v>664</v>
      </c>
      <c r="S10" s="79" t="s">
        <v>705</v>
      </c>
      <c r="T10" s="79" t="s">
        <v>716</v>
      </c>
      <c r="U10" s="79"/>
      <c r="V10" s="82" t="s">
        <v>751</v>
      </c>
      <c r="W10" s="81">
        <v>43713.79931712963</v>
      </c>
      <c r="X10" s="82" t="s">
        <v>973</v>
      </c>
      <c r="Y10" s="79"/>
      <c r="Z10" s="79"/>
      <c r="AA10" s="85" t="s">
        <v>1280</v>
      </c>
      <c r="AB10" s="79"/>
      <c r="AC10" s="79" t="b">
        <v>0</v>
      </c>
      <c r="AD10" s="79">
        <v>3</v>
      </c>
      <c r="AE10" s="85" t="s">
        <v>1603</v>
      </c>
      <c r="AF10" s="79" t="b">
        <v>0</v>
      </c>
      <c r="AG10" s="79" t="s">
        <v>1625</v>
      </c>
      <c r="AH10" s="79"/>
      <c r="AI10" s="85" t="s">
        <v>1603</v>
      </c>
      <c r="AJ10" s="79" t="b">
        <v>0</v>
      </c>
      <c r="AK10" s="79">
        <v>1</v>
      </c>
      <c r="AL10" s="85" t="s">
        <v>1603</v>
      </c>
      <c r="AM10" s="79" t="s">
        <v>1635</v>
      </c>
      <c r="AN10" s="79" t="b">
        <v>0</v>
      </c>
      <c r="AO10" s="85" t="s">
        <v>1280</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v>0</v>
      </c>
      <c r="BE10" s="49">
        <v>0</v>
      </c>
      <c r="BF10" s="48">
        <v>1</v>
      </c>
      <c r="BG10" s="49">
        <v>3.4482758620689653</v>
      </c>
      <c r="BH10" s="48">
        <v>0</v>
      </c>
      <c r="BI10" s="49">
        <v>0</v>
      </c>
      <c r="BJ10" s="48">
        <v>28</v>
      </c>
      <c r="BK10" s="49">
        <v>96.55172413793103</v>
      </c>
      <c r="BL10" s="48">
        <v>29</v>
      </c>
    </row>
    <row r="11" spans="1:64" ht="15">
      <c r="A11" s="64" t="s">
        <v>219</v>
      </c>
      <c r="B11" s="64" t="s">
        <v>454</v>
      </c>
      <c r="C11" s="65"/>
      <c r="D11" s="66"/>
      <c r="E11" s="67"/>
      <c r="F11" s="68"/>
      <c r="G11" s="65"/>
      <c r="H11" s="69"/>
      <c r="I11" s="70"/>
      <c r="J11" s="70"/>
      <c r="K11" s="34" t="s">
        <v>65</v>
      </c>
      <c r="L11" s="77">
        <v>22</v>
      </c>
      <c r="M11" s="77"/>
      <c r="N11" s="72"/>
      <c r="O11" s="79" t="s">
        <v>503</v>
      </c>
      <c r="P11" s="81">
        <v>43713.801030092596</v>
      </c>
      <c r="Q11" s="79" t="s">
        <v>513</v>
      </c>
      <c r="R11" s="79"/>
      <c r="S11" s="79"/>
      <c r="T11" s="79" t="s">
        <v>717</v>
      </c>
      <c r="U11" s="79"/>
      <c r="V11" s="82" t="s">
        <v>752</v>
      </c>
      <c r="W11" s="81">
        <v>43713.801030092596</v>
      </c>
      <c r="X11" s="82" t="s">
        <v>974</v>
      </c>
      <c r="Y11" s="79"/>
      <c r="Z11" s="79"/>
      <c r="AA11" s="85" t="s">
        <v>1281</v>
      </c>
      <c r="AB11" s="79"/>
      <c r="AC11" s="79" t="b">
        <v>0</v>
      </c>
      <c r="AD11" s="79">
        <v>0</v>
      </c>
      <c r="AE11" s="85" t="s">
        <v>1603</v>
      </c>
      <c r="AF11" s="79" t="b">
        <v>0</v>
      </c>
      <c r="AG11" s="79" t="s">
        <v>1625</v>
      </c>
      <c r="AH11" s="79"/>
      <c r="AI11" s="85" t="s">
        <v>1603</v>
      </c>
      <c r="AJ11" s="79" t="b">
        <v>0</v>
      </c>
      <c r="AK11" s="79">
        <v>1</v>
      </c>
      <c r="AL11" s="85" t="s">
        <v>1280</v>
      </c>
      <c r="AM11" s="79" t="s">
        <v>1636</v>
      </c>
      <c r="AN11" s="79" t="b">
        <v>0</v>
      </c>
      <c r="AO11" s="85" t="s">
        <v>1280</v>
      </c>
      <c r="AP11" s="79" t="s">
        <v>176</v>
      </c>
      <c r="AQ11" s="79">
        <v>0</v>
      </c>
      <c r="AR11" s="79">
        <v>0</v>
      </c>
      <c r="AS11" s="79"/>
      <c r="AT11" s="79"/>
      <c r="AU11" s="79"/>
      <c r="AV11" s="79"/>
      <c r="AW11" s="79"/>
      <c r="AX11" s="79"/>
      <c r="AY11" s="79"/>
      <c r="AZ11" s="79"/>
      <c r="BA11">
        <v>1</v>
      </c>
      <c r="BB11" s="78" t="str">
        <f>REPLACE(INDEX(GroupVertices[Group],MATCH(Edges25[[#This Row],[Vertex 1]],GroupVertices[Vertex],0)),1,1,"")</f>
        <v>7</v>
      </c>
      <c r="BC11" s="78" t="str">
        <f>REPLACE(INDEX(GroupVertices[Group],MATCH(Edges25[[#This Row],[Vertex 2]],GroupVertices[Vertex],0)),1,1,"")</f>
        <v>7</v>
      </c>
      <c r="BD11" s="48"/>
      <c r="BE11" s="49"/>
      <c r="BF11" s="48"/>
      <c r="BG11" s="49"/>
      <c r="BH11" s="48"/>
      <c r="BI11" s="49"/>
      <c r="BJ11" s="48"/>
      <c r="BK11" s="49"/>
      <c r="BL11" s="48"/>
    </row>
    <row r="12" spans="1:64" ht="15">
      <c r="A12" s="64" t="s">
        <v>220</v>
      </c>
      <c r="B12" s="64" t="s">
        <v>349</v>
      </c>
      <c r="C12" s="65"/>
      <c r="D12" s="66"/>
      <c r="E12" s="67"/>
      <c r="F12" s="68"/>
      <c r="G12" s="65"/>
      <c r="H12" s="69"/>
      <c r="I12" s="70"/>
      <c r="J12" s="70"/>
      <c r="K12" s="34" t="s">
        <v>65</v>
      </c>
      <c r="L12" s="77">
        <v>27</v>
      </c>
      <c r="M12" s="77"/>
      <c r="N12" s="72"/>
      <c r="O12" s="79" t="s">
        <v>503</v>
      </c>
      <c r="P12" s="81">
        <v>43714.63251157408</v>
      </c>
      <c r="Q12" s="79" t="s">
        <v>514</v>
      </c>
      <c r="R12" s="79"/>
      <c r="S12" s="79"/>
      <c r="T12" s="79"/>
      <c r="U12" s="79"/>
      <c r="V12" s="82" t="s">
        <v>753</v>
      </c>
      <c r="W12" s="81">
        <v>43714.63251157408</v>
      </c>
      <c r="X12" s="82" t="s">
        <v>975</v>
      </c>
      <c r="Y12" s="79"/>
      <c r="Z12" s="79"/>
      <c r="AA12" s="85" t="s">
        <v>1282</v>
      </c>
      <c r="AB12" s="79"/>
      <c r="AC12" s="79" t="b">
        <v>0</v>
      </c>
      <c r="AD12" s="79">
        <v>0</v>
      </c>
      <c r="AE12" s="85" t="s">
        <v>1603</v>
      </c>
      <c r="AF12" s="79" t="b">
        <v>0</v>
      </c>
      <c r="AG12" s="79" t="s">
        <v>1625</v>
      </c>
      <c r="AH12" s="79"/>
      <c r="AI12" s="85" t="s">
        <v>1603</v>
      </c>
      <c r="AJ12" s="79" t="b">
        <v>0</v>
      </c>
      <c r="AK12" s="79">
        <v>5</v>
      </c>
      <c r="AL12" s="85" t="s">
        <v>1484</v>
      </c>
      <c r="AM12" s="79" t="s">
        <v>1635</v>
      </c>
      <c r="AN12" s="79" t="b">
        <v>0</v>
      </c>
      <c r="AO12" s="85" t="s">
        <v>1484</v>
      </c>
      <c r="AP12" s="79" t="s">
        <v>176</v>
      </c>
      <c r="AQ12" s="79">
        <v>0</v>
      </c>
      <c r="AR12" s="79">
        <v>0</v>
      </c>
      <c r="AS12" s="79"/>
      <c r="AT12" s="79"/>
      <c r="AU12" s="79"/>
      <c r="AV12" s="79"/>
      <c r="AW12" s="79"/>
      <c r="AX12" s="79"/>
      <c r="AY12" s="79"/>
      <c r="AZ12" s="79"/>
      <c r="BA12">
        <v>1</v>
      </c>
      <c r="BB12" s="78" t="str">
        <f>REPLACE(INDEX(GroupVertices[Group],MATCH(Edges25[[#This Row],[Vertex 1]],GroupVertices[Vertex],0)),1,1,"")</f>
        <v>3</v>
      </c>
      <c r="BC12" s="78" t="str">
        <f>REPLACE(INDEX(GroupVertices[Group],MATCH(Edges25[[#This Row],[Vertex 2]],GroupVertices[Vertex],0)),1,1,"")</f>
        <v>3</v>
      </c>
      <c r="BD12" s="48"/>
      <c r="BE12" s="49"/>
      <c r="BF12" s="48"/>
      <c r="BG12" s="49"/>
      <c r="BH12" s="48"/>
      <c r="BI12" s="49"/>
      <c r="BJ12" s="48"/>
      <c r="BK12" s="49"/>
      <c r="BL12" s="48"/>
    </row>
    <row r="13" spans="1:64" ht="15">
      <c r="A13" s="64" t="s">
        <v>221</v>
      </c>
      <c r="B13" s="64" t="s">
        <v>449</v>
      </c>
      <c r="C13" s="65"/>
      <c r="D13" s="66"/>
      <c r="E13" s="67"/>
      <c r="F13" s="68"/>
      <c r="G13" s="65"/>
      <c r="H13" s="69"/>
      <c r="I13" s="70"/>
      <c r="J13" s="70"/>
      <c r="K13" s="34" t="s">
        <v>65</v>
      </c>
      <c r="L13" s="77">
        <v>31</v>
      </c>
      <c r="M13" s="77"/>
      <c r="N13" s="72"/>
      <c r="O13" s="79" t="s">
        <v>503</v>
      </c>
      <c r="P13" s="81">
        <v>43714.760034722225</v>
      </c>
      <c r="Q13" s="79" t="s">
        <v>515</v>
      </c>
      <c r="R13" s="79"/>
      <c r="S13" s="79"/>
      <c r="T13" s="79"/>
      <c r="U13" s="79"/>
      <c r="V13" s="82" t="s">
        <v>754</v>
      </c>
      <c r="W13" s="81">
        <v>43714.760034722225</v>
      </c>
      <c r="X13" s="82" t="s">
        <v>976</v>
      </c>
      <c r="Y13" s="79"/>
      <c r="Z13" s="79"/>
      <c r="AA13" s="85" t="s">
        <v>1283</v>
      </c>
      <c r="AB13" s="79"/>
      <c r="AC13" s="79" t="b">
        <v>0</v>
      </c>
      <c r="AD13" s="79">
        <v>0</v>
      </c>
      <c r="AE13" s="85" t="s">
        <v>1603</v>
      </c>
      <c r="AF13" s="79" t="b">
        <v>0</v>
      </c>
      <c r="AG13" s="79" t="s">
        <v>1625</v>
      </c>
      <c r="AH13" s="79"/>
      <c r="AI13" s="85" t="s">
        <v>1603</v>
      </c>
      <c r="AJ13" s="79" t="b">
        <v>0</v>
      </c>
      <c r="AK13" s="79">
        <v>2</v>
      </c>
      <c r="AL13" s="85" t="s">
        <v>1285</v>
      </c>
      <c r="AM13" s="79" t="s">
        <v>1635</v>
      </c>
      <c r="AN13" s="79" t="b">
        <v>0</v>
      </c>
      <c r="AO13" s="85" t="s">
        <v>1285</v>
      </c>
      <c r="AP13" s="79" t="s">
        <v>176</v>
      </c>
      <c r="AQ13" s="79">
        <v>0</v>
      </c>
      <c r="AR13" s="79">
        <v>0</v>
      </c>
      <c r="AS13" s="79"/>
      <c r="AT13" s="79"/>
      <c r="AU13" s="79"/>
      <c r="AV13" s="79"/>
      <c r="AW13" s="79"/>
      <c r="AX13" s="79"/>
      <c r="AY13" s="79"/>
      <c r="AZ13" s="79"/>
      <c r="BA13">
        <v>1</v>
      </c>
      <c r="BB13" s="78" t="str">
        <f>REPLACE(INDEX(GroupVertices[Group],MATCH(Edges25[[#This Row],[Vertex 1]],GroupVertices[Vertex],0)),1,1,"")</f>
        <v>4</v>
      </c>
      <c r="BC13" s="78" t="str">
        <f>REPLACE(INDEX(GroupVertices[Group],MATCH(Edges25[[#This Row],[Vertex 2]],GroupVertices[Vertex],0)),1,1,"")</f>
        <v>4</v>
      </c>
      <c r="BD13" s="48"/>
      <c r="BE13" s="49"/>
      <c r="BF13" s="48"/>
      <c r="BG13" s="49"/>
      <c r="BH13" s="48"/>
      <c r="BI13" s="49"/>
      <c r="BJ13" s="48"/>
      <c r="BK13" s="49"/>
      <c r="BL13" s="48"/>
    </row>
    <row r="14" spans="1:64" ht="15">
      <c r="A14" s="64" t="s">
        <v>222</v>
      </c>
      <c r="B14" s="64" t="s">
        <v>449</v>
      </c>
      <c r="C14" s="65"/>
      <c r="D14" s="66"/>
      <c r="E14" s="67"/>
      <c r="F14" s="68"/>
      <c r="G14" s="65"/>
      <c r="H14" s="69"/>
      <c r="I14" s="70"/>
      <c r="J14" s="70"/>
      <c r="K14" s="34" t="s">
        <v>65</v>
      </c>
      <c r="L14" s="77">
        <v>34</v>
      </c>
      <c r="M14" s="77"/>
      <c r="N14" s="72"/>
      <c r="O14" s="79" t="s">
        <v>503</v>
      </c>
      <c r="P14" s="81">
        <v>43716.683333333334</v>
      </c>
      <c r="Q14" s="79" t="s">
        <v>515</v>
      </c>
      <c r="R14" s="79"/>
      <c r="S14" s="79"/>
      <c r="T14" s="79"/>
      <c r="U14" s="79"/>
      <c r="V14" s="82" t="s">
        <v>755</v>
      </c>
      <c r="W14" s="81">
        <v>43716.683333333334</v>
      </c>
      <c r="X14" s="82" t="s">
        <v>977</v>
      </c>
      <c r="Y14" s="79"/>
      <c r="Z14" s="79"/>
      <c r="AA14" s="85" t="s">
        <v>1284</v>
      </c>
      <c r="AB14" s="79"/>
      <c r="AC14" s="79" t="b">
        <v>0</v>
      </c>
      <c r="AD14" s="79">
        <v>0</v>
      </c>
      <c r="AE14" s="85" t="s">
        <v>1603</v>
      </c>
      <c r="AF14" s="79" t="b">
        <v>0</v>
      </c>
      <c r="AG14" s="79" t="s">
        <v>1625</v>
      </c>
      <c r="AH14" s="79"/>
      <c r="AI14" s="85" t="s">
        <v>1603</v>
      </c>
      <c r="AJ14" s="79" t="b">
        <v>0</v>
      </c>
      <c r="AK14" s="79">
        <v>4</v>
      </c>
      <c r="AL14" s="85" t="s">
        <v>1285</v>
      </c>
      <c r="AM14" s="79" t="s">
        <v>1637</v>
      </c>
      <c r="AN14" s="79" t="b">
        <v>0</v>
      </c>
      <c r="AO14" s="85" t="s">
        <v>1285</v>
      </c>
      <c r="AP14" s="79" t="s">
        <v>176</v>
      </c>
      <c r="AQ14" s="79">
        <v>0</v>
      </c>
      <c r="AR14" s="79">
        <v>0</v>
      </c>
      <c r="AS14" s="79"/>
      <c r="AT14" s="79"/>
      <c r="AU14" s="79"/>
      <c r="AV14" s="79"/>
      <c r="AW14" s="79"/>
      <c r="AX14" s="79"/>
      <c r="AY14" s="79"/>
      <c r="AZ14" s="79"/>
      <c r="BA14">
        <v>1</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223</v>
      </c>
      <c r="B15" s="64" t="s">
        <v>449</v>
      </c>
      <c r="C15" s="65"/>
      <c r="D15" s="66"/>
      <c r="E15" s="67"/>
      <c r="F15" s="68"/>
      <c r="G15" s="65"/>
      <c r="H15" s="69"/>
      <c r="I15" s="70"/>
      <c r="J15" s="70"/>
      <c r="K15" s="34" t="s">
        <v>65</v>
      </c>
      <c r="L15" s="77">
        <v>37</v>
      </c>
      <c r="M15" s="77"/>
      <c r="N15" s="72"/>
      <c r="O15" s="79" t="s">
        <v>503</v>
      </c>
      <c r="P15" s="81">
        <v>43714.75701388889</v>
      </c>
      <c r="Q15" s="79" t="s">
        <v>516</v>
      </c>
      <c r="R15" s="82" t="s">
        <v>665</v>
      </c>
      <c r="S15" s="79" t="s">
        <v>706</v>
      </c>
      <c r="T15" s="79"/>
      <c r="U15" s="82" t="s">
        <v>723</v>
      </c>
      <c r="V15" s="82" t="s">
        <v>723</v>
      </c>
      <c r="W15" s="81">
        <v>43714.75701388889</v>
      </c>
      <c r="X15" s="82" t="s">
        <v>978</v>
      </c>
      <c r="Y15" s="79"/>
      <c r="Z15" s="79"/>
      <c r="AA15" s="85" t="s">
        <v>1285</v>
      </c>
      <c r="AB15" s="79"/>
      <c r="AC15" s="79" t="b">
        <v>0</v>
      </c>
      <c r="AD15" s="79">
        <v>6</v>
      </c>
      <c r="AE15" s="85" t="s">
        <v>1603</v>
      </c>
      <c r="AF15" s="79" t="b">
        <v>0</v>
      </c>
      <c r="AG15" s="79" t="s">
        <v>1625</v>
      </c>
      <c r="AH15" s="79"/>
      <c r="AI15" s="85" t="s">
        <v>1603</v>
      </c>
      <c r="AJ15" s="79" t="b">
        <v>0</v>
      </c>
      <c r="AK15" s="79">
        <v>2</v>
      </c>
      <c r="AL15" s="85" t="s">
        <v>1603</v>
      </c>
      <c r="AM15" s="79" t="s">
        <v>1637</v>
      </c>
      <c r="AN15" s="79" t="b">
        <v>0</v>
      </c>
      <c r="AO15" s="85" t="s">
        <v>1285</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224</v>
      </c>
      <c r="B16" s="64" t="s">
        <v>223</v>
      </c>
      <c r="C16" s="65"/>
      <c r="D16" s="66"/>
      <c r="E16" s="67"/>
      <c r="F16" s="68"/>
      <c r="G16" s="65"/>
      <c r="H16" s="69"/>
      <c r="I16" s="70"/>
      <c r="J16" s="70"/>
      <c r="K16" s="34" t="s">
        <v>66</v>
      </c>
      <c r="L16" s="77">
        <v>39</v>
      </c>
      <c r="M16" s="77"/>
      <c r="N16" s="72"/>
      <c r="O16" s="79" t="s">
        <v>503</v>
      </c>
      <c r="P16" s="81">
        <v>43714.98636574074</v>
      </c>
      <c r="Q16" s="79" t="s">
        <v>515</v>
      </c>
      <c r="R16" s="79"/>
      <c r="S16" s="79"/>
      <c r="T16" s="79"/>
      <c r="U16" s="79"/>
      <c r="V16" s="82" t="s">
        <v>756</v>
      </c>
      <c r="W16" s="81">
        <v>43714.98636574074</v>
      </c>
      <c r="X16" s="82" t="s">
        <v>979</v>
      </c>
      <c r="Y16" s="79"/>
      <c r="Z16" s="79"/>
      <c r="AA16" s="85" t="s">
        <v>1286</v>
      </c>
      <c r="AB16" s="79"/>
      <c r="AC16" s="79" t="b">
        <v>0</v>
      </c>
      <c r="AD16" s="79">
        <v>0</v>
      </c>
      <c r="AE16" s="85" t="s">
        <v>1603</v>
      </c>
      <c r="AF16" s="79" t="b">
        <v>0</v>
      </c>
      <c r="AG16" s="79" t="s">
        <v>1625</v>
      </c>
      <c r="AH16" s="79"/>
      <c r="AI16" s="85" t="s">
        <v>1603</v>
      </c>
      <c r="AJ16" s="79" t="b">
        <v>0</v>
      </c>
      <c r="AK16" s="79">
        <v>0</v>
      </c>
      <c r="AL16" s="85" t="s">
        <v>1285</v>
      </c>
      <c r="AM16" s="79" t="s">
        <v>1634</v>
      </c>
      <c r="AN16" s="79" t="b">
        <v>0</v>
      </c>
      <c r="AO16" s="85" t="s">
        <v>1285</v>
      </c>
      <c r="AP16" s="79" t="s">
        <v>176</v>
      </c>
      <c r="AQ16" s="79">
        <v>0</v>
      </c>
      <c r="AR16" s="79">
        <v>0</v>
      </c>
      <c r="AS16" s="79"/>
      <c r="AT16" s="79"/>
      <c r="AU16" s="79"/>
      <c r="AV16" s="79"/>
      <c r="AW16" s="79"/>
      <c r="AX16" s="79"/>
      <c r="AY16" s="79"/>
      <c r="AZ16" s="79"/>
      <c r="BA16">
        <v>1</v>
      </c>
      <c r="BB16" s="78" t="str">
        <f>REPLACE(INDEX(GroupVertices[Group],MATCH(Edges25[[#This Row],[Vertex 1]],GroupVertices[Vertex],0)),1,1,"")</f>
        <v>4</v>
      </c>
      <c r="BC16" s="78" t="str">
        <f>REPLACE(INDEX(GroupVertices[Group],MATCH(Edges25[[#This Row],[Vertex 2]],GroupVertices[Vertex],0)),1,1,"")</f>
        <v>4</v>
      </c>
      <c r="BD16" s="48">
        <v>0</v>
      </c>
      <c r="BE16" s="49">
        <v>0</v>
      </c>
      <c r="BF16" s="48">
        <v>0</v>
      </c>
      <c r="BG16" s="49">
        <v>0</v>
      </c>
      <c r="BH16" s="48">
        <v>0</v>
      </c>
      <c r="BI16" s="49">
        <v>0</v>
      </c>
      <c r="BJ16" s="48">
        <v>19</v>
      </c>
      <c r="BK16" s="49">
        <v>100</v>
      </c>
      <c r="BL16" s="48">
        <v>19</v>
      </c>
    </row>
    <row r="17" spans="1:64" ht="15">
      <c r="A17" s="64" t="s">
        <v>225</v>
      </c>
      <c r="B17" s="64" t="s">
        <v>223</v>
      </c>
      <c r="C17" s="65"/>
      <c r="D17" s="66"/>
      <c r="E17" s="67"/>
      <c r="F17" s="68"/>
      <c r="G17" s="65"/>
      <c r="H17" s="69"/>
      <c r="I17" s="70"/>
      <c r="J17" s="70"/>
      <c r="K17" s="34" t="s">
        <v>65</v>
      </c>
      <c r="L17" s="77">
        <v>40</v>
      </c>
      <c r="M17" s="77"/>
      <c r="N17" s="72"/>
      <c r="O17" s="79" t="s">
        <v>503</v>
      </c>
      <c r="P17" s="81">
        <v>43716.684282407405</v>
      </c>
      <c r="Q17" s="79" t="s">
        <v>515</v>
      </c>
      <c r="R17" s="79"/>
      <c r="S17" s="79"/>
      <c r="T17" s="79"/>
      <c r="U17" s="79"/>
      <c r="V17" s="82" t="s">
        <v>757</v>
      </c>
      <c r="W17" s="81">
        <v>43716.684282407405</v>
      </c>
      <c r="X17" s="82" t="s">
        <v>980</v>
      </c>
      <c r="Y17" s="79"/>
      <c r="Z17" s="79"/>
      <c r="AA17" s="85" t="s">
        <v>1287</v>
      </c>
      <c r="AB17" s="79"/>
      <c r="AC17" s="79" t="b">
        <v>0</v>
      </c>
      <c r="AD17" s="79">
        <v>0</v>
      </c>
      <c r="AE17" s="85" t="s">
        <v>1603</v>
      </c>
      <c r="AF17" s="79" t="b">
        <v>0</v>
      </c>
      <c r="AG17" s="79" t="s">
        <v>1625</v>
      </c>
      <c r="AH17" s="79"/>
      <c r="AI17" s="85" t="s">
        <v>1603</v>
      </c>
      <c r="AJ17" s="79" t="b">
        <v>0</v>
      </c>
      <c r="AK17" s="79">
        <v>4</v>
      </c>
      <c r="AL17" s="85" t="s">
        <v>1285</v>
      </c>
      <c r="AM17" s="79" t="s">
        <v>1638</v>
      </c>
      <c r="AN17" s="79" t="b">
        <v>0</v>
      </c>
      <c r="AO17" s="85" t="s">
        <v>1285</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226</v>
      </c>
      <c r="B18" s="64" t="s">
        <v>455</v>
      </c>
      <c r="C18" s="65"/>
      <c r="D18" s="66"/>
      <c r="E18" s="67"/>
      <c r="F18" s="68"/>
      <c r="G18" s="65"/>
      <c r="H18" s="69"/>
      <c r="I18" s="70"/>
      <c r="J18" s="70"/>
      <c r="K18" s="34" t="s">
        <v>65</v>
      </c>
      <c r="L18" s="77">
        <v>43</v>
      </c>
      <c r="M18" s="77"/>
      <c r="N18" s="72"/>
      <c r="O18" s="79" t="s">
        <v>503</v>
      </c>
      <c r="P18" s="81">
        <v>43717.906493055554</v>
      </c>
      <c r="Q18" s="79" t="s">
        <v>517</v>
      </c>
      <c r="R18" s="79"/>
      <c r="S18" s="79"/>
      <c r="T18" s="79"/>
      <c r="U18" s="79"/>
      <c r="V18" s="82" t="s">
        <v>758</v>
      </c>
      <c r="W18" s="81">
        <v>43717.906493055554</v>
      </c>
      <c r="X18" s="82" t="s">
        <v>981</v>
      </c>
      <c r="Y18" s="79"/>
      <c r="Z18" s="79"/>
      <c r="AA18" s="85" t="s">
        <v>1288</v>
      </c>
      <c r="AB18" s="85" t="s">
        <v>1431</v>
      </c>
      <c r="AC18" s="79" t="b">
        <v>0</v>
      </c>
      <c r="AD18" s="79">
        <v>0</v>
      </c>
      <c r="AE18" s="85" t="s">
        <v>1604</v>
      </c>
      <c r="AF18" s="79" t="b">
        <v>0</v>
      </c>
      <c r="AG18" s="79" t="s">
        <v>1625</v>
      </c>
      <c r="AH18" s="79"/>
      <c r="AI18" s="85" t="s">
        <v>1603</v>
      </c>
      <c r="AJ18" s="79" t="b">
        <v>0</v>
      </c>
      <c r="AK18" s="79">
        <v>0</v>
      </c>
      <c r="AL18" s="85" t="s">
        <v>1603</v>
      </c>
      <c r="AM18" s="79" t="s">
        <v>1634</v>
      </c>
      <c r="AN18" s="79" t="b">
        <v>0</v>
      </c>
      <c r="AO18" s="85" t="s">
        <v>1431</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0</v>
      </c>
      <c r="BE18" s="49">
        <v>0</v>
      </c>
      <c r="BF18" s="48">
        <v>0</v>
      </c>
      <c r="BG18" s="49">
        <v>0</v>
      </c>
      <c r="BH18" s="48">
        <v>0</v>
      </c>
      <c r="BI18" s="49">
        <v>0</v>
      </c>
      <c r="BJ18" s="48">
        <v>8</v>
      </c>
      <c r="BK18" s="49">
        <v>100</v>
      </c>
      <c r="BL18" s="48">
        <v>8</v>
      </c>
    </row>
    <row r="19" spans="1:64" ht="15">
      <c r="A19" s="64" t="s">
        <v>227</v>
      </c>
      <c r="B19" s="64" t="s">
        <v>449</v>
      </c>
      <c r="C19" s="65"/>
      <c r="D19" s="66"/>
      <c r="E19" s="67"/>
      <c r="F19" s="68"/>
      <c r="G19" s="65"/>
      <c r="H19" s="69"/>
      <c r="I19" s="70"/>
      <c r="J19" s="70"/>
      <c r="K19" s="34" t="s">
        <v>65</v>
      </c>
      <c r="L19" s="77">
        <v>47</v>
      </c>
      <c r="M19" s="77"/>
      <c r="N19" s="72"/>
      <c r="O19" s="79" t="s">
        <v>503</v>
      </c>
      <c r="P19" s="81">
        <v>43712.912777777776</v>
      </c>
      <c r="Q19" s="79" t="s">
        <v>518</v>
      </c>
      <c r="R19" s="79"/>
      <c r="S19" s="79"/>
      <c r="T19" s="79"/>
      <c r="U19" s="79"/>
      <c r="V19" s="82" t="s">
        <v>759</v>
      </c>
      <c r="W19" s="81">
        <v>43712.912777777776</v>
      </c>
      <c r="X19" s="82" t="s">
        <v>982</v>
      </c>
      <c r="Y19" s="79"/>
      <c r="Z19" s="79"/>
      <c r="AA19" s="85" t="s">
        <v>1289</v>
      </c>
      <c r="AB19" s="79"/>
      <c r="AC19" s="79" t="b">
        <v>0</v>
      </c>
      <c r="AD19" s="79">
        <v>0</v>
      </c>
      <c r="AE19" s="85" t="s">
        <v>1603</v>
      </c>
      <c r="AF19" s="79" t="b">
        <v>1</v>
      </c>
      <c r="AG19" s="79" t="s">
        <v>1625</v>
      </c>
      <c r="AH19" s="79"/>
      <c r="AI19" s="85" t="s">
        <v>1591</v>
      </c>
      <c r="AJ19" s="79" t="b">
        <v>0</v>
      </c>
      <c r="AK19" s="79">
        <v>1</v>
      </c>
      <c r="AL19" s="85" t="s">
        <v>1514</v>
      </c>
      <c r="AM19" s="79" t="s">
        <v>1635</v>
      </c>
      <c r="AN19" s="79" t="b">
        <v>0</v>
      </c>
      <c r="AO19" s="85" t="s">
        <v>1514</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4</v>
      </c>
      <c r="BD19" s="48"/>
      <c r="BE19" s="49"/>
      <c r="BF19" s="48"/>
      <c r="BG19" s="49"/>
      <c r="BH19" s="48"/>
      <c r="BI19" s="49"/>
      <c r="BJ19" s="48"/>
      <c r="BK19" s="49"/>
      <c r="BL19" s="48"/>
    </row>
    <row r="20" spans="1:64" ht="15">
      <c r="A20" s="64" t="s">
        <v>227</v>
      </c>
      <c r="B20" s="64" t="s">
        <v>453</v>
      </c>
      <c r="C20" s="65"/>
      <c r="D20" s="66"/>
      <c r="E20" s="67"/>
      <c r="F20" s="68"/>
      <c r="G20" s="65"/>
      <c r="H20" s="69"/>
      <c r="I20" s="70"/>
      <c r="J20" s="70"/>
      <c r="K20" s="34" t="s">
        <v>65</v>
      </c>
      <c r="L20" s="77">
        <v>49</v>
      </c>
      <c r="M20" s="77"/>
      <c r="N20" s="72"/>
      <c r="O20" s="79" t="s">
        <v>503</v>
      </c>
      <c r="P20" s="81">
        <v>43717.90681712963</v>
      </c>
      <c r="Q20" s="79" t="s">
        <v>519</v>
      </c>
      <c r="R20" s="79"/>
      <c r="S20" s="79"/>
      <c r="T20" s="79"/>
      <c r="U20" s="79"/>
      <c r="V20" s="82" t="s">
        <v>759</v>
      </c>
      <c r="W20" s="81">
        <v>43717.90681712963</v>
      </c>
      <c r="X20" s="82" t="s">
        <v>983</v>
      </c>
      <c r="Y20" s="79"/>
      <c r="Z20" s="79"/>
      <c r="AA20" s="85" t="s">
        <v>1290</v>
      </c>
      <c r="AB20" s="79"/>
      <c r="AC20" s="79" t="b">
        <v>0</v>
      </c>
      <c r="AD20" s="79">
        <v>0</v>
      </c>
      <c r="AE20" s="85" t="s">
        <v>1603</v>
      </c>
      <c r="AF20" s="79" t="b">
        <v>1</v>
      </c>
      <c r="AG20" s="79" t="s">
        <v>1625</v>
      </c>
      <c r="AH20" s="79"/>
      <c r="AI20" s="85" t="s">
        <v>1631</v>
      </c>
      <c r="AJ20" s="79" t="b">
        <v>0</v>
      </c>
      <c r="AK20" s="79">
        <v>2</v>
      </c>
      <c r="AL20" s="85" t="s">
        <v>1431</v>
      </c>
      <c r="AM20" s="79" t="s">
        <v>1634</v>
      </c>
      <c r="AN20" s="79" t="b">
        <v>0</v>
      </c>
      <c r="AO20" s="85" t="s">
        <v>1431</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228</v>
      </c>
      <c r="B21" s="64" t="s">
        <v>456</v>
      </c>
      <c r="C21" s="65"/>
      <c r="D21" s="66"/>
      <c r="E21" s="67"/>
      <c r="F21" s="68"/>
      <c r="G21" s="65"/>
      <c r="H21" s="69"/>
      <c r="I21" s="70"/>
      <c r="J21" s="70"/>
      <c r="K21" s="34" t="s">
        <v>65</v>
      </c>
      <c r="L21" s="77">
        <v>51</v>
      </c>
      <c r="M21" s="77"/>
      <c r="N21" s="72"/>
      <c r="O21" s="79" t="s">
        <v>503</v>
      </c>
      <c r="P21" s="81">
        <v>43720.898888888885</v>
      </c>
      <c r="Q21" s="79" t="s">
        <v>520</v>
      </c>
      <c r="R21" s="79"/>
      <c r="S21" s="79"/>
      <c r="T21" s="79"/>
      <c r="U21" s="79"/>
      <c r="V21" s="82" t="s">
        <v>760</v>
      </c>
      <c r="W21" s="81">
        <v>43720.898888888885</v>
      </c>
      <c r="X21" s="82" t="s">
        <v>984</v>
      </c>
      <c r="Y21" s="79"/>
      <c r="Z21" s="79"/>
      <c r="AA21" s="85" t="s">
        <v>1291</v>
      </c>
      <c r="AB21" s="85" t="s">
        <v>1584</v>
      </c>
      <c r="AC21" s="79" t="b">
        <v>0</v>
      </c>
      <c r="AD21" s="79">
        <v>3</v>
      </c>
      <c r="AE21" s="85" t="s">
        <v>1602</v>
      </c>
      <c r="AF21" s="79" t="b">
        <v>0</v>
      </c>
      <c r="AG21" s="79" t="s">
        <v>1625</v>
      </c>
      <c r="AH21" s="79"/>
      <c r="AI21" s="85" t="s">
        <v>1603</v>
      </c>
      <c r="AJ21" s="79" t="b">
        <v>0</v>
      </c>
      <c r="AK21" s="79">
        <v>0</v>
      </c>
      <c r="AL21" s="85" t="s">
        <v>1603</v>
      </c>
      <c r="AM21" s="79" t="s">
        <v>1635</v>
      </c>
      <c r="AN21" s="79" t="b">
        <v>0</v>
      </c>
      <c r="AO21" s="85" t="s">
        <v>1584</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4</v>
      </c>
      <c r="BD21" s="48">
        <v>1</v>
      </c>
      <c r="BE21" s="49">
        <v>2.2222222222222223</v>
      </c>
      <c r="BF21" s="48">
        <v>1</v>
      </c>
      <c r="BG21" s="49">
        <v>2.2222222222222223</v>
      </c>
      <c r="BH21" s="48">
        <v>0</v>
      </c>
      <c r="BI21" s="49">
        <v>0</v>
      </c>
      <c r="BJ21" s="48">
        <v>43</v>
      </c>
      <c r="BK21" s="49">
        <v>95.55555555555556</v>
      </c>
      <c r="BL21" s="48">
        <v>45</v>
      </c>
    </row>
    <row r="22" spans="1:64" ht="15">
      <c r="A22" s="64" t="s">
        <v>229</v>
      </c>
      <c r="B22" s="64" t="s">
        <v>457</v>
      </c>
      <c r="C22" s="65"/>
      <c r="D22" s="66"/>
      <c r="E22" s="67"/>
      <c r="F22" s="68"/>
      <c r="G22" s="65"/>
      <c r="H22" s="69"/>
      <c r="I22" s="70"/>
      <c r="J22" s="70"/>
      <c r="K22" s="34" t="s">
        <v>65</v>
      </c>
      <c r="L22" s="77">
        <v>53</v>
      </c>
      <c r="M22" s="77"/>
      <c r="N22" s="72"/>
      <c r="O22" s="79" t="s">
        <v>503</v>
      </c>
      <c r="P22" s="81">
        <v>43721.46605324074</v>
      </c>
      <c r="Q22" s="79" t="s">
        <v>521</v>
      </c>
      <c r="R22" s="79"/>
      <c r="S22" s="79"/>
      <c r="T22" s="79"/>
      <c r="U22" s="79"/>
      <c r="V22" s="82" t="s">
        <v>761</v>
      </c>
      <c r="W22" s="81">
        <v>43721.46605324074</v>
      </c>
      <c r="X22" s="82" t="s">
        <v>985</v>
      </c>
      <c r="Y22" s="79"/>
      <c r="Z22" s="79"/>
      <c r="AA22" s="85" t="s">
        <v>1292</v>
      </c>
      <c r="AB22" s="85" t="s">
        <v>1585</v>
      </c>
      <c r="AC22" s="79" t="b">
        <v>0</v>
      </c>
      <c r="AD22" s="79">
        <v>1</v>
      </c>
      <c r="AE22" s="85" t="s">
        <v>1602</v>
      </c>
      <c r="AF22" s="79" t="b">
        <v>0</v>
      </c>
      <c r="AG22" s="79" t="s">
        <v>1625</v>
      </c>
      <c r="AH22" s="79"/>
      <c r="AI22" s="85" t="s">
        <v>1603</v>
      </c>
      <c r="AJ22" s="79" t="b">
        <v>0</v>
      </c>
      <c r="AK22" s="79">
        <v>0</v>
      </c>
      <c r="AL22" s="85" t="s">
        <v>1603</v>
      </c>
      <c r="AM22" s="79" t="s">
        <v>1638</v>
      </c>
      <c r="AN22" s="79" t="b">
        <v>0</v>
      </c>
      <c r="AO22" s="85" t="s">
        <v>1585</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0</v>
      </c>
      <c r="BE22" s="49">
        <v>0</v>
      </c>
      <c r="BF22" s="48">
        <v>1</v>
      </c>
      <c r="BG22" s="49">
        <v>10</v>
      </c>
      <c r="BH22" s="48">
        <v>0</v>
      </c>
      <c r="BI22" s="49">
        <v>0</v>
      </c>
      <c r="BJ22" s="48">
        <v>9</v>
      </c>
      <c r="BK22" s="49">
        <v>90</v>
      </c>
      <c r="BL22" s="48">
        <v>10</v>
      </c>
    </row>
    <row r="23" spans="1:64" ht="15">
      <c r="A23" s="64" t="s">
        <v>230</v>
      </c>
      <c r="B23" s="64" t="s">
        <v>230</v>
      </c>
      <c r="C23" s="65"/>
      <c r="D23" s="66"/>
      <c r="E23" s="67"/>
      <c r="F23" s="68"/>
      <c r="G23" s="65"/>
      <c r="H23" s="69"/>
      <c r="I23" s="70"/>
      <c r="J23" s="70"/>
      <c r="K23" s="34" t="s">
        <v>65</v>
      </c>
      <c r="L23" s="77">
        <v>57</v>
      </c>
      <c r="M23" s="77"/>
      <c r="N23" s="72"/>
      <c r="O23" s="79" t="s">
        <v>176</v>
      </c>
      <c r="P23" s="81">
        <v>43712.42696759259</v>
      </c>
      <c r="Q23" s="79" t="s">
        <v>522</v>
      </c>
      <c r="R23" s="79" t="s">
        <v>666</v>
      </c>
      <c r="S23" s="79" t="s">
        <v>707</v>
      </c>
      <c r="T23" s="79"/>
      <c r="U23" s="79"/>
      <c r="V23" s="82" t="s">
        <v>762</v>
      </c>
      <c r="W23" s="81">
        <v>43712.42696759259</v>
      </c>
      <c r="X23" s="82" t="s">
        <v>986</v>
      </c>
      <c r="Y23" s="79"/>
      <c r="Z23" s="79"/>
      <c r="AA23" s="85" t="s">
        <v>1293</v>
      </c>
      <c r="AB23" s="79"/>
      <c r="AC23" s="79" t="b">
        <v>0</v>
      </c>
      <c r="AD23" s="79">
        <v>0</v>
      </c>
      <c r="AE23" s="85" t="s">
        <v>1603</v>
      </c>
      <c r="AF23" s="79" t="b">
        <v>0</v>
      </c>
      <c r="AG23" s="79" t="s">
        <v>1627</v>
      </c>
      <c r="AH23" s="79"/>
      <c r="AI23" s="85" t="s">
        <v>1603</v>
      </c>
      <c r="AJ23" s="79" t="b">
        <v>0</v>
      </c>
      <c r="AK23" s="79">
        <v>0</v>
      </c>
      <c r="AL23" s="85" t="s">
        <v>1603</v>
      </c>
      <c r="AM23" s="79" t="s">
        <v>1634</v>
      </c>
      <c r="AN23" s="79" t="b">
        <v>0</v>
      </c>
      <c r="AO23" s="85" t="s">
        <v>1293</v>
      </c>
      <c r="AP23" s="79" t="s">
        <v>176</v>
      </c>
      <c r="AQ23" s="79">
        <v>0</v>
      </c>
      <c r="AR23" s="79">
        <v>0</v>
      </c>
      <c r="AS23" s="79"/>
      <c r="AT23" s="79"/>
      <c r="AU23" s="79"/>
      <c r="AV23" s="79"/>
      <c r="AW23" s="79"/>
      <c r="AX23" s="79"/>
      <c r="AY23" s="79"/>
      <c r="AZ23" s="79"/>
      <c r="BA23">
        <v>4</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1</v>
      </c>
      <c r="BK23" s="49">
        <v>100</v>
      </c>
      <c r="BL23" s="48">
        <v>1</v>
      </c>
    </row>
    <row r="24" spans="1:64" ht="15">
      <c r="A24" s="64" t="s">
        <v>230</v>
      </c>
      <c r="B24" s="64" t="s">
        <v>230</v>
      </c>
      <c r="C24" s="65"/>
      <c r="D24" s="66"/>
      <c r="E24" s="67"/>
      <c r="F24" s="68"/>
      <c r="G24" s="65"/>
      <c r="H24" s="69"/>
      <c r="I24" s="70"/>
      <c r="J24" s="70"/>
      <c r="K24" s="34" t="s">
        <v>65</v>
      </c>
      <c r="L24" s="77">
        <v>58</v>
      </c>
      <c r="M24" s="77"/>
      <c r="N24" s="72"/>
      <c r="O24" s="79" t="s">
        <v>176</v>
      </c>
      <c r="P24" s="81">
        <v>43716.29708333333</v>
      </c>
      <c r="Q24" s="82" t="s">
        <v>523</v>
      </c>
      <c r="R24" s="79" t="s">
        <v>667</v>
      </c>
      <c r="S24" s="79" t="s">
        <v>708</v>
      </c>
      <c r="T24" s="79"/>
      <c r="U24" s="79"/>
      <c r="V24" s="82" t="s">
        <v>762</v>
      </c>
      <c r="W24" s="81">
        <v>43716.29708333333</v>
      </c>
      <c r="X24" s="82" t="s">
        <v>987</v>
      </c>
      <c r="Y24" s="79"/>
      <c r="Z24" s="79"/>
      <c r="AA24" s="85" t="s">
        <v>1294</v>
      </c>
      <c r="AB24" s="79"/>
      <c r="AC24" s="79" t="b">
        <v>0</v>
      </c>
      <c r="AD24" s="79">
        <v>0</v>
      </c>
      <c r="AE24" s="85" t="s">
        <v>1603</v>
      </c>
      <c r="AF24" s="79" t="b">
        <v>0</v>
      </c>
      <c r="AG24" s="79" t="s">
        <v>1627</v>
      </c>
      <c r="AH24" s="79"/>
      <c r="AI24" s="85" t="s">
        <v>1603</v>
      </c>
      <c r="AJ24" s="79" t="b">
        <v>0</v>
      </c>
      <c r="AK24" s="79">
        <v>0</v>
      </c>
      <c r="AL24" s="85" t="s">
        <v>1603</v>
      </c>
      <c r="AM24" s="79" t="s">
        <v>1634</v>
      </c>
      <c r="AN24" s="79" t="b">
        <v>0</v>
      </c>
      <c r="AO24" s="85" t="s">
        <v>1294</v>
      </c>
      <c r="AP24" s="79" t="s">
        <v>176</v>
      </c>
      <c r="AQ24" s="79">
        <v>0</v>
      </c>
      <c r="AR24" s="79">
        <v>0</v>
      </c>
      <c r="AS24" s="79"/>
      <c r="AT24" s="79"/>
      <c r="AU24" s="79"/>
      <c r="AV24" s="79"/>
      <c r="AW24" s="79"/>
      <c r="AX24" s="79"/>
      <c r="AY24" s="79"/>
      <c r="AZ24" s="79"/>
      <c r="BA24">
        <v>4</v>
      </c>
      <c r="BB24" s="78" t="str">
        <f>REPLACE(INDEX(GroupVertices[Group],MATCH(Edges25[[#This Row],[Vertex 1]],GroupVertices[Vertex],0)),1,1,"")</f>
        <v>10</v>
      </c>
      <c r="BC24" s="78" t="str">
        <f>REPLACE(INDEX(GroupVertices[Group],MATCH(Edges25[[#This Row],[Vertex 2]],GroupVertices[Vertex],0)),1,1,"")</f>
        <v>10</v>
      </c>
      <c r="BD24" s="48">
        <v>0</v>
      </c>
      <c r="BE24" s="49">
        <v>0</v>
      </c>
      <c r="BF24" s="48">
        <v>0</v>
      </c>
      <c r="BG24" s="49">
        <v>0</v>
      </c>
      <c r="BH24" s="48">
        <v>0</v>
      </c>
      <c r="BI24" s="49">
        <v>0</v>
      </c>
      <c r="BJ24" s="48">
        <v>1</v>
      </c>
      <c r="BK24" s="49">
        <v>100</v>
      </c>
      <c r="BL24" s="48">
        <v>1</v>
      </c>
    </row>
    <row r="25" spans="1:64" ht="15">
      <c r="A25" s="64" t="s">
        <v>230</v>
      </c>
      <c r="B25" s="64" t="s">
        <v>230</v>
      </c>
      <c r="C25" s="65"/>
      <c r="D25" s="66"/>
      <c r="E25" s="67"/>
      <c r="F25" s="68"/>
      <c r="G25" s="65"/>
      <c r="H25" s="69"/>
      <c r="I25" s="70"/>
      <c r="J25" s="70"/>
      <c r="K25" s="34" t="s">
        <v>65</v>
      </c>
      <c r="L25" s="77">
        <v>59</v>
      </c>
      <c r="M25" s="77"/>
      <c r="N25" s="72"/>
      <c r="O25" s="79" t="s">
        <v>176</v>
      </c>
      <c r="P25" s="81">
        <v>43724.2484375</v>
      </c>
      <c r="Q25" s="82" t="s">
        <v>524</v>
      </c>
      <c r="R25" s="79" t="s">
        <v>666</v>
      </c>
      <c r="S25" s="79" t="s">
        <v>707</v>
      </c>
      <c r="T25" s="79"/>
      <c r="U25" s="79"/>
      <c r="V25" s="82" t="s">
        <v>762</v>
      </c>
      <c r="W25" s="81">
        <v>43724.2484375</v>
      </c>
      <c r="X25" s="82" t="s">
        <v>988</v>
      </c>
      <c r="Y25" s="79"/>
      <c r="Z25" s="79"/>
      <c r="AA25" s="85" t="s">
        <v>1295</v>
      </c>
      <c r="AB25" s="79"/>
      <c r="AC25" s="79" t="b">
        <v>0</v>
      </c>
      <c r="AD25" s="79">
        <v>0</v>
      </c>
      <c r="AE25" s="85" t="s">
        <v>1603</v>
      </c>
      <c r="AF25" s="79" t="b">
        <v>0</v>
      </c>
      <c r="AG25" s="79" t="s">
        <v>1627</v>
      </c>
      <c r="AH25" s="79"/>
      <c r="AI25" s="85" t="s">
        <v>1603</v>
      </c>
      <c r="AJ25" s="79" t="b">
        <v>0</v>
      </c>
      <c r="AK25" s="79">
        <v>0</v>
      </c>
      <c r="AL25" s="85" t="s">
        <v>1603</v>
      </c>
      <c r="AM25" s="79" t="s">
        <v>1634</v>
      </c>
      <c r="AN25" s="79" t="b">
        <v>0</v>
      </c>
      <c r="AO25" s="85" t="s">
        <v>1295</v>
      </c>
      <c r="AP25" s="79" t="s">
        <v>176</v>
      </c>
      <c r="AQ25" s="79">
        <v>0</v>
      </c>
      <c r="AR25" s="79">
        <v>0</v>
      </c>
      <c r="AS25" s="79"/>
      <c r="AT25" s="79"/>
      <c r="AU25" s="79"/>
      <c r="AV25" s="79"/>
      <c r="AW25" s="79"/>
      <c r="AX25" s="79"/>
      <c r="AY25" s="79"/>
      <c r="AZ25" s="79"/>
      <c r="BA25">
        <v>4</v>
      </c>
      <c r="BB25" s="78" t="str">
        <f>REPLACE(INDEX(GroupVertices[Group],MATCH(Edges25[[#This Row],[Vertex 1]],GroupVertices[Vertex],0)),1,1,"")</f>
        <v>10</v>
      </c>
      <c r="BC25" s="78" t="str">
        <f>REPLACE(INDEX(GroupVertices[Group],MATCH(Edges25[[#This Row],[Vertex 2]],GroupVertices[Vertex],0)),1,1,"")</f>
        <v>10</v>
      </c>
      <c r="BD25" s="48">
        <v>0</v>
      </c>
      <c r="BE25" s="49">
        <v>0</v>
      </c>
      <c r="BF25" s="48">
        <v>0</v>
      </c>
      <c r="BG25" s="49">
        <v>0</v>
      </c>
      <c r="BH25" s="48">
        <v>0</v>
      </c>
      <c r="BI25" s="49">
        <v>0</v>
      </c>
      <c r="BJ25" s="48">
        <v>1</v>
      </c>
      <c r="BK25" s="49">
        <v>100</v>
      </c>
      <c r="BL25" s="48">
        <v>1</v>
      </c>
    </row>
    <row r="26" spans="1:64" ht="15">
      <c r="A26" s="64" t="s">
        <v>230</v>
      </c>
      <c r="B26" s="64" t="s">
        <v>230</v>
      </c>
      <c r="C26" s="65"/>
      <c r="D26" s="66"/>
      <c r="E26" s="67"/>
      <c r="F26" s="68"/>
      <c r="G26" s="65"/>
      <c r="H26" s="69"/>
      <c r="I26" s="70"/>
      <c r="J26" s="70"/>
      <c r="K26" s="34" t="s">
        <v>65</v>
      </c>
      <c r="L26" s="77">
        <v>60</v>
      </c>
      <c r="M26" s="77"/>
      <c r="N26" s="72"/>
      <c r="O26" s="79" t="s">
        <v>176</v>
      </c>
      <c r="P26" s="81">
        <v>43727.45181712963</v>
      </c>
      <c r="Q26" s="79" t="s">
        <v>525</v>
      </c>
      <c r="R26" s="79" t="s">
        <v>666</v>
      </c>
      <c r="S26" s="79" t="s">
        <v>707</v>
      </c>
      <c r="T26" s="79"/>
      <c r="U26" s="79"/>
      <c r="V26" s="82" t="s">
        <v>762</v>
      </c>
      <c r="W26" s="81">
        <v>43727.45181712963</v>
      </c>
      <c r="X26" s="82" t="s">
        <v>989</v>
      </c>
      <c r="Y26" s="79"/>
      <c r="Z26" s="79"/>
      <c r="AA26" s="85" t="s">
        <v>1296</v>
      </c>
      <c r="AB26" s="79"/>
      <c r="AC26" s="79" t="b">
        <v>0</v>
      </c>
      <c r="AD26" s="79">
        <v>0</v>
      </c>
      <c r="AE26" s="85" t="s">
        <v>1603</v>
      </c>
      <c r="AF26" s="79" t="b">
        <v>0</v>
      </c>
      <c r="AG26" s="79" t="s">
        <v>1627</v>
      </c>
      <c r="AH26" s="79"/>
      <c r="AI26" s="85" t="s">
        <v>1603</v>
      </c>
      <c r="AJ26" s="79" t="b">
        <v>0</v>
      </c>
      <c r="AK26" s="79">
        <v>0</v>
      </c>
      <c r="AL26" s="85" t="s">
        <v>1603</v>
      </c>
      <c r="AM26" s="79" t="s">
        <v>1634</v>
      </c>
      <c r="AN26" s="79" t="b">
        <v>0</v>
      </c>
      <c r="AO26" s="85" t="s">
        <v>1296</v>
      </c>
      <c r="AP26" s="79" t="s">
        <v>176</v>
      </c>
      <c r="AQ26" s="79">
        <v>0</v>
      </c>
      <c r="AR26" s="79">
        <v>0</v>
      </c>
      <c r="AS26" s="79"/>
      <c r="AT26" s="79"/>
      <c r="AU26" s="79"/>
      <c r="AV26" s="79"/>
      <c r="AW26" s="79"/>
      <c r="AX26" s="79"/>
      <c r="AY26" s="79"/>
      <c r="AZ26" s="79"/>
      <c r="BA26">
        <v>4</v>
      </c>
      <c r="BB26" s="78" t="str">
        <f>REPLACE(INDEX(GroupVertices[Group],MATCH(Edges25[[#This Row],[Vertex 1]],GroupVertices[Vertex],0)),1,1,"")</f>
        <v>10</v>
      </c>
      <c r="BC26" s="78" t="str">
        <f>REPLACE(INDEX(GroupVertices[Group],MATCH(Edges25[[#This Row],[Vertex 2]],GroupVertices[Vertex],0)),1,1,"")</f>
        <v>10</v>
      </c>
      <c r="BD26" s="48">
        <v>0</v>
      </c>
      <c r="BE26" s="49">
        <v>0</v>
      </c>
      <c r="BF26" s="48">
        <v>0</v>
      </c>
      <c r="BG26" s="49">
        <v>0</v>
      </c>
      <c r="BH26" s="48">
        <v>0</v>
      </c>
      <c r="BI26" s="49">
        <v>0</v>
      </c>
      <c r="BJ26" s="48">
        <v>1</v>
      </c>
      <c r="BK26" s="49">
        <v>100</v>
      </c>
      <c r="BL26" s="48">
        <v>1</v>
      </c>
    </row>
    <row r="27" spans="1:64" ht="15">
      <c r="A27" s="64" t="s">
        <v>231</v>
      </c>
      <c r="B27" s="64" t="s">
        <v>458</v>
      </c>
      <c r="C27" s="65"/>
      <c r="D27" s="66"/>
      <c r="E27" s="67"/>
      <c r="F27" s="68"/>
      <c r="G27" s="65"/>
      <c r="H27" s="69"/>
      <c r="I27" s="70"/>
      <c r="J27" s="70"/>
      <c r="K27" s="34" t="s">
        <v>65</v>
      </c>
      <c r="L27" s="77">
        <v>61</v>
      </c>
      <c r="M27" s="77"/>
      <c r="N27" s="72"/>
      <c r="O27" s="79" t="s">
        <v>503</v>
      </c>
      <c r="P27" s="81">
        <v>43727.710497685184</v>
      </c>
      <c r="Q27" s="79" t="s">
        <v>526</v>
      </c>
      <c r="R27" s="82" t="s">
        <v>668</v>
      </c>
      <c r="S27" s="79" t="s">
        <v>709</v>
      </c>
      <c r="T27" s="79" t="s">
        <v>718</v>
      </c>
      <c r="U27" s="79"/>
      <c r="V27" s="82" t="s">
        <v>763</v>
      </c>
      <c r="W27" s="81">
        <v>43727.710497685184</v>
      </c>
      <c r="X27" s="82" t="s">
        <v>990</v>
      </c>
      <c r="Y27" s="79"/>
      <c r="Z27" s="79"/>
      <c r="AA27" s="85" t="s">
        <v>1297</v>
      </c>
      <c r="AB27" s="79"/>
      <c r="AC27" s="79" t="b">
        <v>0</v>
      </c>
      <c r="AD27" s="79">
        <v>0</v>
      </c>
      <c r="AE27" s="85" t="s">
        <v>1603</v>
      </c>
      <c r="AF27" s="79" t="b">
        <v>0</v>
      </c>
      <c r="AG27" s="79" t="s">
        <v>1625</v>
      </c>
      <c r="AH27" s="79"/>
      <c r="AI27" s="85" t="s">
        <v>1603</v>
      </c>
      <c r="AJ27" s="79" t="b">
        <v>0</v>
      </c>
      <c r="AK27" s="79">
        <v>0</v>
      </c>
      <c r="AL27" s="85" t="s">
        <v>1603</v>
      </c>
      <c r="AM27" s="79" t="s">
        <v>1639</v>
      </c>
      <c r="AN27" s="79" t="b">
        <v>0</v>
      </c>
      <c r="AO27" s="85" t="s">
        <v>1297</v>
      </c>
      <c r="AP27" s="79" t="s">
        <v>176</v>
      </c>
      <c r="AQ27" s="79">
        <v>0</v>
      </c>
      <c r="AR27" s="79">
        <v>0</v>
      </c>
      <c r="AS27" s="79"/>
      <c r="AT27" s="79"/>
      <c r="AU27" s="79"/>
      <c r="AV27" s="79"/>
      <c r="AW27" s="79"/>
      <c r="AX27" s="79"/>
      <c r="AY27" s="79"/>
      <c r="AZ27" s="79"/>
      <c r="BA27">
        <v>1</v>
      </c>
      <c r="BB27" s="78" t="str">
        <f>REPLACE(INDEX(GroupVertices[Group],MATCH(Edges25[[#This Row],[Vertex 1]],GroupVertices[Vertex],0)),1,1,"")</f>
        <v>4</v>
      </c>
      <c r="BC27" s="78" t="str">
        <f>REPLACE(INDEX(GroupVertices[Group],MATCH(Edges25[[#This Row],[Vertex 2]],GroupVertices[Vertex],0)),1,1,"")</f>
        <v>4</v>
      </c>
      <c r="BD27" s="48">
        <v>2</v>
      </c>
      <c r="BE27" s="49">
        <v>14.285714285714286</v>
      </c>
      <c r="BF27" s="48">
        <v>0</v>
      </c>
      <c r="BG27" s="49">
        <v>0</v>
      </c>
      <c r="BH27" s="48">
        <v>0</v>
      </c>
      <c r="BI27" s="49">
        <v>0</v>
      </c>
      <c r="BJ27" s="48">
        <v>12</v>
      </c>
      <c r="BK27" s="49">
        <v>85.71428571428571</v>
      </c>
      <c r="BL27" s="48">
        <v>14</v>
      </c>
    </row>
    <row r="28" spans="1:64" ht="15">
      <c r="A28" s="64" t="s">
        <v>232</v>
      </c>
      <c r="B28" s="64" t="s">
        <v>449</v>
      </c>
      <c r="C28" s="65"/>
      <c r="D28" s="66"/>
      <c r="E28" s="67"/>
      <c r="F28" s="68"/>
      <c r="G28" s="65"/>
      <c r="H28" s="69"/>
      <c r="I28" s="70"/>
      <c r="J28" s="70"/>
      <c r="K28" s="34" t="s">
        <v>65</v>
      </c>
      <c r="L28" s="77">
        <v>63</v>
      </c>
      <c r="M28" s="77"/>
      <c r="N28" s="72"/>
      <c r="O28" s="79" t="s">
        <v>504</v>
      </c>
      <c r="P28" s="81">
        <v>43728.12347222222</v>
      </c>
      <c r="Q28" s="79" t="s">
        <v>527</v>
      </c>
      <c r="R28" s="79"/>
      <c r="S28" s="79"/>
      <c r="T28" s="79"/>
      <c r="U28" s="79"/>
      <c r="V28" s="82" t="s">
        <v>764</v>
      </c>
      <c r="W28" s="81">
        <v>43728.12347222222</v>
      </c>
      <c r="X28" s="82" t="s">
        <v>991</v>
      </c>
      <c r="Y28" s="79"/>
      <c r="Z28" s="79"/>
      <c r="AA28" s="85" t="s">
        <v>1298</v>
      </c>
      <c r="AB28" s="85" t="s">
        <v>1586</v>
      </c>
      <c r="AC28" s="79" t="b">
        <v>0</v>
      </c>
      <c r="AD28" s="79">
        <v>0</v>
      </c>
      <c r="AE28" s="85" t="s">
        <v>1602</v>
      </c>
      <c r="AF28" s="79" t="b">
        <v>0</v>
      </c>
      <c r="AG28" s="79" t="s">
        <v>1625</v>
      </c>
      <c r="AH28" s="79"/>
      <c r="AI28" s="85" t="s">
        <v>1603</v>
      </c>
      <c r="AJ28" s="79" t="b">
        <v>0</v>
      </c>
      <c r="AK28" s="79">
        <v>0</v>
      </c>
      <c r="AL28" s="85" t="s">
        <v>1603</v>
      </c>
      <c r="AM28" s="79" t="s">
        <v>1640</v>
      </c>
      <c r="AN28" s="79" t="b">
        <v>0</v>
      </c>
      <c r="AO28" s="85" t="s">
        <v>1586</v>
      </c>
      <c r="AP28" s="79" t="s">
        <v>176</v>
      </c>
      <c r="AQ28" s="79">
        <v>0</v>
      </c>
      <c r="AR28" s="79">
        <v>0</v>
      </c>
      <c r="AS28" s="79"/>
      <c r="AT28" s="79"/>
      <c r="AU28" s="79"/>
      <c r="AV28" s="79"/>
      <c r="AW28" s="79"/>
      <c r="AX28" s="79"/>
      <c r="AY28" s="79"/>
      <c r="AZ28" s="79"/>
      <c r="BA28">
        <v>1</v>
      </c>
      <c r="BB28" s="78" t="str">
        <f>REPLACE(INDEX(GroupVertices[Group],MATCH(Edges25[[#This Row],[Vertex 1]],GroupVertices[Vertex],0)),1,1,"")</f>
        <v>4</v>
      </c>
      <c r="BC28" s="78" t="str">
        <f>REPLACE(INDEX(GroupVertices[Group],MATCH(Edges25[[#This Row],[Vertex 2]],GroupVertices[Vertex],0)),1,1,"")</f>
        <v>4</v>
      </c>
      <c r="BD28" s="48">
        <v>0</v>
      </c>
      <c r="BE28" s="49">
        <v>0</v>
      </c>
      <c r="BF28" s="48">
        <v>3</v>
      </c>
      <c r="BG28" s="49">
        <v>23.076923076923077</v>
      </c>
      <c r="BH28" s="48">
        <v>0</v>
      </c>
      <c r="BI28" s="49">
        <v>0</v>
      </c>
      <c r="BJ28" s="48">
        <v>10</v>
      </c>
      <c r="BK28" s="49">
        <v>76.92307692307692</v>
      </c>
      <c r="BL28" s="48">
        <v>13</v>
      </c>
    </row>
    <row r="29" spans="1:64" ht="15">
      <c r="A29" s="64" t="s">
        <v>233</v>
      </c>
      <c r="B29" s="64" t="s">
        <v>459</v>
      </c>
      <c r="C29" s="65"/>
      <c r="D29" s="66"/>
      <c r="E29" s="67"/>
      <c r="F29" s="68"/>
      <c r="G29" s="65"/>
      <c r="H29" s="69"/>
      <c r="I29" s="70"/>
      <c r="J29" s="70"/>
      <c r="K29" s="34" t="s">
        <v>65</v>
      </c>
      <c r="L29" s="77">
        <v>64</v>
      </c>
      <c r="M29" s="77"/>
      <c r="N29" s="72"/>
      <c r="O29" s="79" t="s">
        <v>503</v>
      </c>
      <c r="P29" s="81">
        <v>43728.241111111114</v>
      </c>
      <c r="Q29" s="79" t="s">
        <v>528</v>
      </c>
      <c r="R29" s="82" t="s">
        <v>669</v>
      </c>
      <c r="S29" s="79" t="s">
        <v>709</v>
      </c>
      <c r="T29" s="79"/>
      <c r="U29" s="79"/>
      <c r="V29" s="82" t="s">
        <v>765</v>
      </c>
      <c r="W29" s="81">
        <v>43728.241111111114</v>
      </c>
      <c r="X29" s="82" t="s">
        <v>992</v>
      </c>
      <c r="Y29" s="79"/>
      <c r="Z29" s="79"/>
      <c r="AA29" s="85" t="s">
        <v>1299</v>
      </c>
      <c r="AB29" s="79"/>
      <c r="AC29" s="79" t="b">
        <v>0</v>
      </c>
      <c r="AD29" s="79">
        <v>0</v>
      </c>
      <c r="AE29" s="85" t="s">
        <v>1603</v>
      </c>
      <c r="AF29" s="79" t="b">
        <v>0</v>
      </c>
      <c r="AG29" s="79" t="s">
        <v>1625</v>
      </c>
      <c r="AH29" s="79"/>
      <c r="AI29" s="85" t="s">
        <v>1603</v>
      </c>
      <c r="AJ29" s="79" t="b">
        <v>0</v>
      </c>
      <c r="AK29" s="79">
        <v>0</v>
      </c>
      <c r="AL29" s="85" t="s">
        <v>1603</v>
      </c>
      <c r="AM29" s="79" t="s">
        <v>1639</v>
      </c>
      <c r="AN29" s="79" t="b">
        <v>0</v>
      </c>
      <c r="AO29" s="85" t="s">
        <v>1299</v>
      </c>
      <c r="AP29" s="79" t="s">
        <v>176</v>
      </c>
      <c r="AQ29" s="79">
        <v>0</v>
      </c>
      <c r="AR29" s="79">
        <v>0</v>
      </c>
      <c r="AS29" s="79"/>
      <c r="AT29" s="79"/>
      <c r="AU29" s="79"/>
      <c r="AV29" s="79"/>
      <c r="AW29" s="79"/>
      <c r="AX29" s="79"/>
      <c r="AY29" s="79"/>
      <c r="AZ29" s="79"/>
      <c r="BA29">
        <v>1</v>
      </c>
      <c r="BB29" s="78" t="str">
        <f>REPLACE(INDEX(GroupVertices[Group],MATCH(Edges25[[#This Row],[Vertex 1]],GroupVertices[Vertex],0)),1,1,"")</f>
        <v>4</v>
      </c>
      <c r="BC29" s="78" t="str">
        <f>REPLACE(INDEX(GroupVertices[Group],MATCH(Edges25[[#This Row],[Vertex 2]],GroupVertices[Vertex],0)),1,1,"")</f>
        <v>4</v>
      </c>
      <c r="BD29" s="48">
        <v>2</v>
      </c>
      <c r="BE29" s="49">
        <v>5</v>
      </c>
      <c r="BF29" s="48">
        <v>0</v>
      </c>
      <c r="BG29" s="49">
        <v>0</v>
      </c>
      <c r="BH29" s="48">
        <v>0</v>
      </c>
      <c r="BI29" s="49">
        <v>0</v>
      </c>
      <c r="BJ29" s="48">
        <v>38</v>
      </c>
      <c r="BK29" s="49">
        <v>95</v>
      </c>
      <c r="BL29" s="48">
        <v>40</v>
      </c>
    </row>
    <row r="30" spans="1:64" ht="15">
      <c r="A30" s="64" t="s">
        <v>233</v>
      </c>
      <c r="B30" s="64" t="s">
        <v>460</v>
      </c>
      <c r="C30" s="65"/>
      <c r="D30" s="66"/>
      <c r="E30" s="67"/>
      <c r="F30" s="68"/>
      <c r="G30" s="65"/>
      <c r="H30" s="69"/>
      <c r="I30" s="70"/>
      <c r="J30" s="70"/>
      <c r="K30" s="34" t="s">
        <v>65</v>
      </c>
      <c r="L30" s="77">
        <v>65</v>
      </c>
      <c r="M30" s="77"/>
      <c r="N30" s="72"/>
      <c r="O30" s="79" t="s">
        <v>503</v>
      </c>
      <c r="P30" s="81">
        <v>43728.24880787037</v>
      </c>
      <c r="Q30" s="79" t="s">
        <v>529</v>
      </c>
      <c r="R30" s="82" t="s">
        <v>670</v>
      </c>
      <c r="S30" s="79" t="s">
        <v>703</v>
      </c>
      <c r="T30" s="79"/>
      <c r="U30" s="79"/>
      <c r="V30" s="82" t="s">
        <v>765</v>
      </c>
      <c r="W30" s="81">
        <v>43728.24880787037</v>
      </c>
      <c r="X30" s="82" t="s">
        <v>993</v>
      </c>
      <c r="Y30" s="79"/>
      <c r="Z30" s="79"/>
      <c r="AA30" s="85" t="s">
        <v>1300</v>
      </c>
      <c r="AB30" s="79"/>
      <c r="AC30" s="79" t="b">
        <v>0</v>
      </c>
      <c r="AD30" s="79">
        <v>0</v>
      </c>
      <c r="AE30" s="85" t="s">
        <v>1603</v>
      </c>
      <c r="AF30" s="79" t="b">
        <v>0</v>
      </c>
      <c r="AG30" s="79" t="s">
        <v>1625</v>
      </c>
      <c r="AH30" s="79"/>
      <c r="AI30" s="85" t="s">
        <v>1603</v>
      </c>
      <c r="AJ30" s="79" t="b">
        <v>0</v>
      </c>
      <c r="AK30" s="79">
        <v>0</v>
      </c>
      <c r="AL30" s="85" t="s">
        <v>1603</v>
      </c>
      <c r="AM30" s="79" t="s">
        <v>1641</v>
      </c>
      <c r="AN30" s="79" t="b">
        <v>1</v>
      </c>
      <c r="AO30" s="85" t="s">
        <v>1300</v>
      </c>
      <c r="AP30" s="79" t="s">
        <v>176</v>
      </c>
      <c r="AQ30" s="79">
        <v>0</v>
      </c>
      <c r="AR30" s="79">
        <v>0</v>
      </c>
      <c r="AS30" s="79"/>
      <c r="AT30" s="79"/>
      <c r="AU30" s="79"/>
      <c r="AV30" s="79"/>
      <c r="AW30" s="79"/>
      <c r="AX30" s="79"/>
      <c r="AY30" s="79"/>
      <c r="AZ30" s="79"/>
      <c r="BA30">
        <v>1</v>
      </c>
      <c r="BB30" s="78" t="str">
        <f>REPLACE(INDEX(GroupVertices[Group],MATCH(Edges25[[#This Row],[Vertex 1]],GroupVertices[Vertex],0)),1,1,"")</f>
        <v>4</v>
      </c>
      <c r="BC30" s="78" t="str">
        <f>REPLACE(INDEX(GroupVertices[Group],MATCH(Edges25[[#This Row],[Vertex 2]],GroupVertices[Vertex],0)),1,1,"")</f>
        <v>4</v>
      </c>
      <c r="BD30" s="48">
        <v>0</v>
      </c>
      <c r="BE30" s="49">
        <v>0</v>
      </c>
      <c r="BF30" s="48">
        <v>0</v>
      </c>
      <c r="BG30" s="49">
        <v>0</v>
      </c>
      <c r="BH30" s="48">
        <v>0</v>
      </c>
      <c r="BI30" s="49">
        <v>0</v>
      </c>
      <c r="BJ30" s="48">
        <v>19</v>
      </c>
      <c r="BK30" s="49">
        <v>100</v>
      </c>
      <c r="BL30" s="48">
        <v>19</v>
      </c>
    </row>
    <row r="31" spans="1:64" ht="15">
      <c r="A31" s="64" t="s">
        <v>233</v>
      </c>
      <c r="B31" s="64" t="s">
        <v>449</v>
      </c>
      <c r="C31" s="65"/>
      <c r="D31" s="66"/>
      <c r="E31" s="67"/>
      <c r="F31" s="68"/>
      <c r="G31" s="65"/>
      <c r="H31" s="69"/>
      <c r="I31" s="70"/>
      <c r="J31" s="70"/>
      <c r="K31" s="34" t="s">
        <v>65</v>
      </c>
      <c r="L31" s="77">
        <v>68</v>
      </c>
      <c r="M31" s="77"/>
      <c r="N31" s="72"/>
      <c r="O31" s="79" t="s">
        <v>503</v>
      </c>
      <c r="P31" s="81">
        <v>43728.32539351852</v>
      </c>
      <c r="Q31" s="79" t="s">
        <v>530</v>
      </c>
      <c r="R31" s="79" t="s">
        <v>671</v>
      </c>
      <c r="S31" s="79" t="s">
        <v>710</v>
      </c>
      <c r="T31" s="79"/>
      <c r="U31" s="82" t="s">
        <v>724</v>
      </c>
      <c r="V31" s="82" t="s">
        <v>724</v>
      </c>
      <c r="W31" s="81">
        <v>43728.32539351852</v>
      </c>
      <c r="X31" s="82" t="s">
        <v>994</v>
      </c>
      <c r="Y31" s="79"/>
      <c r="Z31" s="79"/>
      <c r="AA31" s="85" t="s">
        <v>1301</v>
      </c>
      <c r="AB31" s="79"/>
      <c r="AC31" s="79" t="b">
        <v>0</v>
      </c>
      <c r="AD31" s="79">
        <v>0</v>
      </c>
      <c r="AE31" s="85" t="s">
        <v>1603</v>
      </c>
      <c r="AF31" s="79" t="b">
        <v>0</v>
      </c>
      <c r="AG31" s="79" t="s">
        <v>1625</v>
      </c>
      <c r="AH31" s="79"/>
      <c r="AI31" s="85" t="s">
        <v>1603</v>
      </c>
      <c r="AJ31" s="79" t="b">
        <v>0</v>
      </c>
      <c r="AK31" s="79">
        <v>0</v>
      </c>
      <c r="AL31" s="85" t="s">
        <v>1603</v>
      </c>
      <c r="AM31" s="79" t="s">
        <v>1642</v>
      </c>
      <c r="AN31" s="79" t="b">
        <v>0</v>
      </c>
      <c r="AO31" s="85" t="s">
        <v>1301</v>
      </c>
      <c r="AP31" s="79" t="s">
        <v>176</v>
      </c>
      <c r="AQ31" s="79">
        <v>0</v>
      </c>
      <c r="AR31" s="79">
        <v>0</v>
      </c>
      <c r="AS31" s="79"/>
      <c r="AT31" s="79"/>
      <c r="AU31" s="79"/>
      <c r="AV31" s="79"/>
      <c r="AW31" s="79"/>
      <c r="AX31" s="79"/>
      <c r="AY31" s="79"/>
      <c r="AZ31" s="79"/>
      <c r="BA31">
        <v>3</v>
      </c>
      <c r="BB31" s="78" t="str">
        <f>REPLACE(INDEX(GroupVertices[Group],MATCH(Edges25[[#This Row],[Vertex 1]],GroupVertices[Vertex],0)),1,1,"")</f>
        <v>4</v>
      </c>
      <c r="BC31" s="78" t="str">
        <f>REPLACE(INDEX(GroupVertices[Group],MATCH(Edges25[[#This Row],[Vertex 2]],GroupVertices[Vertex],0)),1,1,"")</f>
        <v>4</v>
      </c>
      <c r="BD31" s="48">
        <v>2</v>
      </c>
      <c r="BE31" s="49">
        <v>4.444444444444445</v>
      </c>
      <c r="BF31" s="48">
        <v>0</v>
      </c>
      <c r="BG31" s="49">
        <v>0</v>
      </c>
      <c r="BH31" s="48">
        <v>0</v>
      </c>
      <c r="BI31" s="49">
        <v>0</v>
      </c>
      <c r="BJ31" s="48">
        <v>43</v>
      </c>
      <c r="BK31" s="49">
        <v>95.55555555555556</v>
      </c>
      <c r="BL31" s="48">
        <v>45</v>
      </c>
    </row>
    <row r="32" spans="1:64" ht="15">
      <c r="A32" s="64" t="s">
        <v>234</v>
      </c>
      <c r="B32" s="64" t="s">
        <v>449</v>
      </c>
      <c r="C32" s="65"/>
      <c r="D32" s="66"/>
      <c r="E32" s="67"/>
      <c r="F32" s="68"/>
      <c r="G32" s="65"/>
      <c r="H32" s="69"/>
      <c r="I32" s="70"/>
      <c r="J32" s="70"/>
      <c r="K32" s="34" t="s">
        <v>65</v>
      </c>
      <c r="L32" s="77">
        <v>69</v>
      </c>
      <c r="M32" s="77"/>
      <c r="N32" s="72"/>
      <c r="O32" s="79" t="s">
        <v>503</v>
      </c>
      <c r="P32" s="81">
        <v>43729.31763888889</v>
      </c>
      <c r="Q32" s="79" t="s">
        <v>531</v>
      </c>
      <c r="R32" s="82" t="s">
        <v>672</v>
      </c>
      <c r="S32" s="79" t="s">
        <v>709</v>
      </c>
      <c r="T32" s="79"/>
      <c r="U32" s="82" t="s">
        <v>725</v>
      </c>
      <c r="V32" s="82" t="s">
        <v>725</v>
      </c>
      <c r="W32" s="81">
        <v>43729.31763888889</v>
      </c>
      <c r="X32" s="82" t="s">
        <v>995</v>
      </c>
      <c r="Y32" s="79"/>
      <c r="Z32" s="79"/>
      <c r="AA32" s="85" t="s">
        <v>1302</v>
      </c>
      <c r="AB32" s="79"/>
      <c r="AC32" s="79" t="b">
        <v>0</v>
      </c>
      <c r="AD32" s="79">
        <v>0</v>
      </c>
      <c r="AE32" s="85" t="s">
        <v>1603</v>
      </c>
      <c r="AF32" s="79" t="b">
        <v>0</v>
      </c>
      <c r="AG32" s="79" t="s">
        <v>1625</v>
      </c>
      <c r="AH32" s="79"/>
      <c r="AI32" s="85" t="s">
        <v>1603</v>
      </c>
      <c r="AJ32" s="79" t="b">
        <v>0</v>
      </c>
      <c r="AK32" s="79">
        <v>0</v>
      </c>
      <c r="AL32" s="85" t="s">
        <v>1603</v>
      </c>
      <c r="AM32" s="79" t="s">
        <v>1642</v>
      </c>
      <c r="AN32" s="79" t="b">
        <v>0</v>
      </c>
      <c r="AO32" s="85" t="s">
        <v>1302</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1</v>
      </c>
      <c r="BE32" s="49">
        <v>20</v>
      </c>
      <c r="BF32" s="48">
        <v>0</v>
      </c>
      <c r="BG32" s="49">
        <v>0</v>
      </c>
      <c r="BH32" s="48">
        <v>0</v>
      </c>
      <c r="BI32" s="49">
        <v>0</v>
      </c>
      <c r="BJ32" s="48">
        <v>4</v>
      </c>
      <c r="BK32" s="49">
        <v>80</v>
      </c>
      <c r="BL32" s="48">
        <v>5</v>
      </c>
    </row>
    <row r="33" spans="1:64" ht="15">
      <c r="A33" s="64" t="s">
        <v>235</v>
      </c>
      <c r="B33" s="64" t="s">
        <v>449</v>
      </c>
      <c r="C33" s="65"/>
      <c r="D33" s="66"/>
      <c r="E33" s="67"/>
      <c r="F33" s="68"/>
      <c r="G33" s="65"/>
      <c r="H33" s="69"/>
      <c r="I33" s="70"/>
      <c r="J33" s="70"/>
      <c r="K33" s="34" t="s">
        <v>65</v>
      </c>
      <c r="L33" s="77">
        <v>70</v>
      </c>
      <c r="M33" s="77"/>
      <c r="N33" s="72"/>
      <c r="O33" s="79" t="s">
        <v>504</v>
      </c>
      <c r="P33" s="81">
        <v>43731.84122685185</v>
      </c>
      <c r="Q33" s="79" t="s">
        <v>532</v>
      </c>
      <c r="R33" s="79"/>
      <c r="S33" s="79"/>
      <c r="T33" s="79"/>
      <c r="U33" s="79"/>
      <c r="V33" s="82" t="s">
        <v>766</v>
      </c>
      <c r="W33" s="81">
        <v>43731.84122685185</v>
      </c>
      <c r="X33" s="82" t="s">
        <v>996</v>
      </c>
      <c r="Y33" s="79"/>
      <c r="Z33" s="79"/>
      <c r="AA33" s="85" t="s">
        <v>1303</v>
      </c>
      <c r="AB33" s="85" t="s">
        <v>1587</v>
      </c>
      <c r="AC33" s="79" t="b">
        <v>0</v>
      </c>
      <c r="AD33" s="79">
        <v>0</v>
      </c>
      <c r="AE33" s="85" t="s">
        <v>1602</v>
      </c>
      <c r="AF33" s="79" t="b">
        <v>0</v>
      </c>
      <c r="AG33" s="79" t="s">
        <v>1625</v>
      </c>
      <c r="AH33" s="79"/>
      <c r="AI33" s="85" t="s">
        <v>1603</v>
      </c>
      <c r="AJ33" s="79" t="b">
        <v>0</v>
      </c>
      <c r="AK33" s="79">
        <v>0</v>
      </c>
      <c r="AL33" s="85" t="s">
        <v>1603</v>
      </c>
      <c r="AM33" s="79" t="s">
        <v>1634</v>
      </c>
      <c r="AN33" s="79" t="b">
        <v>0</v>
      </c>
      <c r="AO33" s="85" t="s">
        <v>1587</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1</v>
      </c>
      <c r="BE33" s="49">
        <v>14.285714285714286</v>
      </c>
      <c r="BF33" s="48">
        <v>0</v>
      </c>
      <c r="BG33" s="49">
        <v>0</v>
      </c>
      <c r="BH33" s="48">
        <v>0</v>
      </c>
      <c r="BI33" s="49">
        <v>0</v>
      </c>
      <c r="BJ33" s="48">
        <v>6</v>
      </c>
      <c r="BK33" s="49">
        <v>85.71428571428571</v>
      </c>
      <c r="BL33" s="48">
        <v>7</v>
      </c>
    </row>
    <row r="34" spans="1:64" ht="15">
      <c r="A34" s="64" t="s">
        <v>236</v>
      </c>
      <c r="B34" s="64" t="s">
        <v>449</v>
      </c>
      <c r="C34" s="65"/>
      <c r="D34" s="66"/>
      <c r="E34" s="67"/>
      <c r="F34" s="68"/>
      <c r="G34" s="65"/>
      <c r="H34" s="69"/>
      <c r="I34" s="70"/>
      <c r="J34" s="70"/>
      <c r="K34" s="34" t="s">
        <v>65</v>
      </c>
      <c r="L34" s="77">
        <v>71</v>
      </c>
      <c r="M34" s="77"/>
      <c r="N34" s="72"/>
      <c r="O34" s="79" t="s">
        <v>504</v>
      </c>
      <c r="P34" s="81">
        <v>43731.845289351855</v>
      </c>
      <c r="Q34" s="79" t="s">
        <v>533</v>
      </c>
      <c r="R34" s="79"/>
      <c r="S34" s="79"/>
      <c r="T34" s="79"/>
      <c r="U34" s="79"/>
      <c r="V34" s="82" t="s">
        <v>763</v>
      </c>
      <c r="W34" s="81">
        <v>43731.845289351855</v>
      </c>
      <c r="X34" s="82" t="s">
        <v>997</v>
      </c>
      <c r="Y34" s="79"/>
      <c r="Z34" s="79"/>
      <c r="AA34" s="85" t="s">
        <v>1304</v>
      </c>
      <c r="AB34" s="85" t="s">
        <v>1587</v>
      </c>
      <c r="AC34" s="79" t="b">
        <v>0</v>
      </c>
      <c r="AD34" s="79">
        <v>0</v>
      </c>
      <c r="AE34" s="85" t="s">
        <v>1602</v>
      </c>
      <c r="AF34" s="79" t="b">
        <v>0</v>
      </c>
      <c r="AG34" s="79" t="s">
        <v>1625</v>
      </c>
      <c r="AH34" s="79"/>
      <c r="AI34" s="85" t="s">
        <v>1603</v>
      </c>
      <c r="AJ34" s="79" t="b">
        <v>0</v>
      </c>
      <c r="AK34" s="79">
        <v>0</v>
      </c>
      <c r="AL34" s="85" t="s">
        <v>1603</v>
      </c>
      <c r="AM34" s="79" t="s">
        <v>1638</v>
      </c>
      <c r="AN34" s="79" t="b">
        <v>0</v>
      </c>
      <c r="AO34" s="85" t="s">
        <v>1587</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v>1</v>
      </c>
      <c r="BE34" s="49">
        <v>1.7543859649122806</v>
      </c>
      <c r="BF34" s="48">
        <v>2</v>
      </c>
      <c r="BG34" s="49">
        <v>3.508771929824561</v>
      </c>
      <c r="BH34" s="48">
        <v>0</v>
      </c>
      <c r="BI34" s="49">
        <v>0</v>
      </c>
      <c r="BJ34" s="48">
        <v>54</v>
      </c>
      <c r="BK34" s="49">
        <v>94.73684210526316</v>
      </c>
      <c r="BL34" s="48">
        <v>57</v>
      </c>
    </row>
    <row r="35" spans="1:64" ht="15">
      <c r="A35" s="64" t="s">
        <v>237</v>
      </c>
      <c r="B35" s="64" t="s">
        <v>444</v>
      </c>
      <c r="C35" s="65"/>
      <c r="D35" s="66"/>
      <c r="E35" s="67"/>
      <c r="F35" s="68"/>
      <c r="G35" s="65"/>
      <c r="H35" s="69"/>
      <c r="I35" s="70"/>
      <c r="J35" s="70"/>
      <c r="K35" s="34" t="s">
        <v>65</v>
      </c>
      <c r="L35" s="77">
        <v>72</v>
      </c>
      <c r="M35" s="77"/>
      <c r="N35" s="72"/>
      <c r="O35" s="79" t="s">
        <v>503</v>
      </c>
      <c r="P35" s="81">
        <v>43731.88179398148</v>
      </c>
      <c r="Q35" s="79" t="s">
        <v>534</v>
      </c>
      <c r="R35" s="79"/>
      <c r="S35" s="79"/>
      <c r="T35" s="79"/>
      <c r="U35" s="79"/>
      <c r="V35" s="82" t="s">
        <v>767</v>
      </c>
      <c r="W35" s="81">
        <v>43731.88179398148</v>
      </c>
      <c r="X35" s="82" t="s">
        <v>998</v>
      </c>
      <c r="Y35" s="79"/>
      <c r="Z35" s="79"/>
      <c r="AA35" s="85" t="s">
        <v>1305</v>
      </c>
      <c r="AB35" s="79"/>
      <c r="AC35" s="79" t="b">
        <v>0</v>
      </c>
      <c r="AD35" s="79">
        <v>0</v>
      </c>
      <c r="AE35" s="85" t="s">
        <v>1603</v>
      </c>
      <c r="AF35" s="79" t="b">
        <v>0</v>
      </c>
      <c r="AG35" s="79" t="s">
        <v>1625</v>
      </c>
      <c r="AH35" s="79"/>
      <c r="AI35" s="85" t="s">
        <v>1603</v>
      </c>
      <c r="AJ35" s="79" t="b">
        <v>0</v>
      </c>
      <c r="AK35" s="79">
        <v>86</v>
      </c>
      <c r="AL35" s="85" t="s">
        <v>1572</v>
      </c>
      <c r="AM35" s="79" t="s">
        <v>1634</v>
      </c>
      <c r="AN35" s="79" t="b">
        <v>0</v>
      </c>
      <c r="AO35" s="85" t="s">
        <v>1572</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4</v>
      </c>
      <c r="BF35" s="48">
        <v>1</v>
      </c>
      <c r="BG35" s="49">
        <v>4</v>
      </c>
      <c r="BH35" s="48">
        <v>0</v>
      </c>
      <c r="BI35" s="49">
        <v>0</v>
      </c>
      <c r="BJ35" s="48">
        <v>23</v>
      </c>
      <c r="BK35" s="49">
        <v>92</v>
      </c>
      <c r="BL35" s="48">
        <v>25</v>
      </c>
    </row>
    <row r="36" spans="1:64" ht="15">
      <c r="A36" s="64" t="s">
        <v>238</v>
      </c>
      <c r="B36" s="64" t="s">
        <v>444</v>
      </c>
      <c r="C36" s="65"/>
      <c r="D36" s="66"/>
      <c r="E36" s="67"/>
      <c r="F36" s="68"/>
      <c r="G36" s="65"/>
      <c r="H36" s="69"/>
      <c r="I36" s="70"/>
      <c r="J36" s="70"/>
      <c r="K36" s="34" t="s">
        <v>65</v>
      </c>
      <c r="L36" s="77">
        <v>73</v>
      </c>
      <c r="M36" s="77"/>
      <c r="N36" s="72"/>
      <c r="O36" s="79" t="s">
        <v>503</v>
      </c>
      <c r="P36" s="81">
        <v>43731.88195601852</v>
      </c>
      <c r="Q36" s="79" t="s">
        <v>534</v>
      </c>
      <c r="R36" s="79"/>
      <c r="S36" s="79"/>
      <c r="T36" s="79"/>
      <c r="U36" s="79"/>
      <c r="V36" s="82" t="s">
        <v>768</v>
      </c>
      <c r="W36" s="81">
        <v>43731.88195601852</v>
      </c>
      <c r="X36" s="82" t="s">
        <v>999</v>
      </c>
      <c r="Y36" s="79"/>
      <c r="Z36" s="79"/>
      <c r="AA36" s="85" t="s">
        <v>1306</v>
      </c>
      <c r="AB36" s="79"/>
      <c r="AC36" s="79" t="b">
        <v>0</v>
      </c>
      <c r="AD36" s="79">
        <v>0</v>
      </c>
      <c r="AE36" s="85" t="s">
        <v>1603</v>
      </c>
      <c r="AF36" s="79" t="b">
        <v>0</v>
      </c>
      <c r="AG36" s="79" t="s">
        <v>1625</v>
      </c>
      <c r="AH36" s="79"/>
      <c r="AI36" s="85" t="s">
        <v>1603</v>
      </c>
      <c r="AJ36" s="79" t="b">
        <v>0</v>
      </c>
      <c r="AK36" s="79">
        <v>86</v>
      </c>
      <c r="AL36" s="85" t="s">
        <v>1572</v>
      </c>
      <c r="AM36" s="79" t="s">
        <v>1634</v>
      </c>
      <c r="AN36" s="79" t="b">
        <v>0</v>
      </c>
      <c r="AO36" s="85" t="s">
        <v>1572</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1</v>
      </c>
      <c r="BE36" s="49">
        <v>4</v>
      </c>
      <c r="BF36" s="48">
        <v>1</v>
      </c>
      <c r="BG36" s="49">
        <v>4</v>
      </c>
      <c r="BH36" s="48">
        <v>0</v>
      </c>
      <c r="BI36" s="49">
        <v>0</v>
      </c>
      <c r="BJ36" s="48">
        <v>23</v>
      </c>
      <c r="BK36" s="49">
        <v>92</v>
      </c>
      <c r="BL36" s="48">
        <v>25</v>
      </c>
    </row>
    <row r="37" spans="1:64" ht="15">
      <c r="A37" s="64" t="s">
        <v>239</v>
      </c>
      <c r="B37" s="64" t="s">
        <v>444</v>
      </c>
      <c r="C37" s="65"/>
      <c r="D37" s="66"/>
      <c r="E37" s="67"/>
      <c r="F37" s="68"/>
      <c r="G37" s="65"/>
      <c r="H37" s="69"/>
      <c r="I37" s="70"/>
      <c r="J37" s="70"/>
      <c r="K37" s="34" t="s">
        <v>65</v>
      </c>
      <c r="L37" s="77">
        <v>74</v>
      </c>
      <c r="M37" s="77"/>
      <c r="N37" s="72"/>
      <c r="O37" s="79" t="s">
        <v>503</v>
      </c>
      <c r="P37" s="81">
        <v>43731.88195601852</v>
      </c>
      <c r="Q37" s="79" t="s">
        <v>534</v>
      </c>
      <c r="R37" s="79"/>
      <c r="S37" s="79"/>
      <c r="T37" s="79"/>
      <c r="U37" s="79"/>
      <c r="V37" s="82" t="s">
        <v>769</v>
      </c>
      <c r="W37" s="81">
        <v>43731.88195601852</v>
      </c>
      <c r="X37" s="82" t="s">
        <v>1000</v>
      </c>
      <c r="Y37" s="79"/>
      <c r="Z37" s="79"/>
      <c r="AA37" s="85" t="s">
        <v>1307</v>
      </c>
      <c r="AB37" s="79"/>
      <c r="AC37" s="79" t="b">
        <v>0</v>
      </c>
      <c r="AD37" s="79">
        <v>0</v>
      </c>
      <c r="AE37" s="85" t="s">
        <v>1603</v>
      </c>
      <c r="AF37" s="79" t="b">
        <v>0</v>
      </c>
      <c r="AG37" s="79" t="s">
        <v>1625</v>
      </c>
      <c r="AH37" s="79"/>
      <c r="AI37" s="85" t="s">
        <v>1603</v>
      </c>
      <c r="AJ37" s="79" t="b">
        <v>0</v>
      </c>
      <c r="AK37" s="79">
        <v>86</v>
      </c>
      <c r="AL37" s="85" t="s">
        <v>1572</v>
      </c>
      <c r="AM37" s="79" t="s">
        <v>1643</v>
      </c>
      <c r="AN37" s="79" t="b">
        <v>0</v>
      </c>
      <c r="AO37" s="85" t="s">
        <v>1572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4</v>
      </c>
      <c r="BF37" s="48">
        <v>1</v>
      </c>
      <c r="BG37" s="49">
        <v>4</v>
      </c>
      <c r="BH37" s="48">
        <v>0</v>
      </c>
      <c r="BI37" s="49">
        <v>0</v>
      </c>
      <c r="BJ37" s="48">
        <v>23</v>
      </c>
      <c r="BK37" s="49">
        <v>92</v>
      </c>
      <c r="BL37" s="48">
        <v>25</v>
      </c>
    </row>
    <row r="38" spans="1:64" ht="15">
      <c r="A38" s="64" t="s">
        <v>240</v>
      </c>
      <c r="B38" s="64" t="s">
        <v>444</v>
      </c>
      <c r="C38" s="65"/>
      <c r="D38" s="66"/>
      <c r="E38" s="67"/>
      <c r="F38" s="68"/>
      <c r="G38" s="65"/>
      <c r="H38" s="69"/>
      <c r="I38" s="70"/>
      <c r="J38" s="70"/>
      <c r="K38" s="34" t="s">
        <v>65</v>
      </c>
      <c r="L38" s="77">
        <v>75</v>
      </c>
      <c r="M38" s="77"/>
      <c r="N38" s="72"/>
      <c r="O38" s="79" t="s">
        <v>503</v>
      </c>
      <c r="P38" s="81">
        <v>43731.882210648146</v>
      </c>
      <c r="Q38" s="79" t="s">
        <v>534</v>
      </c>
      <c r="R38" s="79"/>
      <c r="S38" s="79"/>
      <c r="T38" s="79"/>
      <c r="U38" s="79"/>
      <c r="V38" s="82" t="s">
        <v>770</v>
      </c>
      <c r="W38" s="81">
        <v>43731.882210648146</v>
      </c>
      <c r="X38" s="82" t="s">
        <v>1001</v>
      </c>
      <c r="Y38" s="79"/>
      <c r="Z38" s="79"/>
      <c r="AA38" s="85" t="s">
        <v>1308</v>
      </c>
      <c r="AB38" s="79"/>
      <c r="AC38" s="79" t="b">
        <v>0</v>
      </c>
      <c r="AD38" s="79">
        <v>0</v>
      </c>
      <c r="AE38" s="85" t="s">
        <v>1603</v>
      </c>
      <c r="AF38" s="79" t="b">
        <v>0</v>
      </c>
      <c r="AG38" s="79" t="s">
        <v>1625</v>
      </c>
      <c r="AH38" s="79"/>
      <c r="AI38" s="85" t="s">
        <v>1603</v>
      </c>
      <c r="AJ38" s="79" t="b">
        <v>0</v>
      </c>
      <c r="AK38" s="79">
        <v>86</v>
      </c>
      <c r="AL38" s="85" t="s">
        <v>1572</v>
      </c>
      <c r="AM38" s="79" t="s">
        <v>1634</v>
      </c>
      <c r="AN38" s="79" t="b">
        <v>0</v>
      </c>
      <c r="AO38" s="85" t="s">
        <v>1572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1</v>
      </c>
      <c r="BE38" s="49">
        <v>4</v>
      </c>
      <c r="BF38" s="48">
        <v>1</v>
      </c>
      <c r="BG38" s="49">
        <v>4</v>
      </c>
      <c r="BH38" s="48">
        <v>0</v>
      </c>
      <c r="BI38" s="49">
        <v>0</v>
      </c>
      <c r="BJ38" s="48">
        <v>23</v>
      </c>
      <c r="BK38" s="49">
        <v>92</v>
      </c>
      <c r="BL38" s="48">
        <v>25</v>
      </c>
    </row>
    <row r="39" spans="1:64" ht="15">
      <c r="A39" s="64" t="s">
        <v>241</v>
      </c>
      <c r="B39" s="64" t="s">
        <v>444</v>
      </c>
      <c r="C39" s="65"/>
      <c r="D39" s="66"/>
      <c r="E39" s="67"/>
      <c r="F39" s="68"/>
      <c r="G39" s="65"/>
      <c r="H39" s="69"/>
      <c r="I39" s="70"/>
      <c r="J39" s="70"/>
      <c r="K39" s="34" t="s">
        <v>65</v>
      </c>
      <c r="L39" s="77">
        <v>76</v>
      </c>
      <c r="M39" s="77"/>
      <c r="N39" s="72"/>
      <c r="O39" s="79" t="s">
        <v>503</v>
      </c>
      <c r="P39" s="81">
        <v>43731.8822337963</v>
      </c>
      <c r="Q39" s="79" t="s">
        <v>534</v>
      </c>
      <c r="R39" s="79"/>
      <c r="S39" s="79"/>
      <c r="T39" s="79"/>
      <c r="U39" s="79"/>
      <c r="V39" s="82" t="s">
        <v>771</v>
      </c>
      <c r="W39" s="81">
        <v>43731.8822337963</v>
      </c>
      <c r="X39" s="82" t="s">
        <v>1002</v>
      </c>
      <c r="Y39" s="79"/>
      <c r="Z39" s="79"/>
      <c r="AA39" s="85" t="s">
        <v>1309</v>
      </c>
      <c r="AB39" s="79"/>
      <c r="AC39" s="79" t="b">
        <v>0</v>
      </c>
      <c r="AD39" s="79">
        <v>0</v>
      </c>
      <c r="AE39" s="85" t="s">
        <v>1603</v>
      </c>
      <c r="AF39" s="79" t="b">
        <v>0</v>
      </c>
      <c r="AG39" s="79" t="s">
        <v>1625</v>
      </c>
      <c r="AH39" s="79"/>
      <c r="AI39" s="85" t="s">
        <v>1603</v>
      </c>
      <c r="AJ39" s="79" t="b">
        <v>0</v>
      </c>
      <c r="AK39" s="79">
        <v>86</v>
      </c>
      <c r="AL39" s="85" t="s">
        <v>1572</v>
      </c>
      <c r="AM39" s="79" t="s">
        <v>1635</v>
      </c>
      <c r="AN39" s="79" t="b">
        <v>0</v>
      </c>
      <c r="AO39" s="85" t="s">
        <v>1572</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1</v>
      </c>
      <c r="BE39" s="49">
        <v>4</v>
      </c>
      <c r="BF39" s="48">
        <v>1</v>
      </c>
      <c r="BG39" s="49">
        <v>4</v>
      </c>
      <c r="BH39" s="48">
        <v>0</v>
      </c>
      <c r="BI39" s="49">
        <v>0</v>
      </c>
      <c r="BJ39" s="48">
        <v>23</v>
      </c>
      <c r="BK39" s="49">
        <v>92</v>
      </c>
      <c r="BL39" s="48">
        <v>25</v>
      </c>
    </row>
    <row r="40" spans="1:64" ht="15">
      <c r="A40" s="64" t="s">
        <v>242</v>
      </c>
      <c r="B40" s="64" t="s">
        <v>444</v>
      </c>
      <c r="C40" s="65"/>
      <c r="D40" s="66"/>
      <c r="E40" s="67"/>
      <c r="F40" s="68"/>
      <c r="G40" s="65"/>
      <c r="H40" s="69"/>
      <c r="I40" s="70"/>
      <c r="J40" s="70"/>
      <c r="K40" s="34" t="s">
        <v>65</v>
      </c>
      <c r="L40" s="77">
        <v>77</v>
      </c>
      <c r="M40" s="77"/>
      <c r="N40" s="72"/>
      <c r="O40" s="79" t="s">
        <v>503</v>
      </c>
      <c r="P40" s="81">
        <v>43731.882581018515</v>
      </c>
      <c r="Q40" s="79" t="s">
        <v>534</v>
      </c>
      <c r="R40" s="79"/>
      <c r="S40" s="79"/>
      <c r="T40" s="79"/>
      <c r="U40" s="79"/>
      <c r="V40" s="82" t="s">
        <v>772</v>
      </c>
      <c r="W40" s="81">
        <v>43731.882581018515</v>
      </c>
      <c r="X40" s="82" t="s">
        <v>1003</v>
      </c>
      <c r="Y40" s="79"/>
      <c r="Z40" s="79"/>
      <c r="AA40" s="85" t="s">
        <v>1310</v>
      </c>
      <c r="AB40" s="79"/>
      <c r="AC40" s="79" t="b">
        <v>0</v>
      </c>
      <c r="AD40" s="79">
        <v>0</v>
      </c>
      <c r="AE40" s="85" t="s">
        <v>1603</v>
      </c>
      <c r="AF40" s="79" t="b">
        <v>0</v>
      </c>
      <c r="AG40" s="79" t="s">
        <v>1625</v>
      </c>
      <c r="AH40" s="79"/>
      <c r="AI40" s="85" t="s">
        <v>1603</v>
      </c>
      <c r="AJ40" s="79" t="b">
        <v>0</v>
      </c>
      <c r="AK40" s="79">
        <v>86</v>
      </c>
      <c r="AL40" s="85" t="s">
        <v>1572</v>
      </c>
      <c r="AM40" s="79" t="s">
        <v>1635</v>
      </c>
      <c r="AN40" s="79" t="b">
        <v>0</v>
      </c>
      <c r="AO40" s="85" t="s">
        <v>1572</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v>1</v>
      </c>
      <c r="BE40" s="49">
        <v>4</v>
      </c>
      <c r="BF40" s="48">
        <v>1</v>
      </c>
      <c r="BG40" s="49">
        <v>4</v>
      </c>
      <c r="BH40" s="48">
        <v>0</v>
      </c>
      <c r="BI40" s="49">
        <v>0</v>
      </c>
      <c r="BJ40" s="48">
        <v>23</v>
      </c>
      <c r="BK40" s="49">
        <v>92</v>
      </c>
      <c r="BL40" s="48">
        <v>25</v>
      </c>
    </row>
    <row r="41" spans="1:64" ht="15">
      <c r="A41" s="64" t="s">
        <v>243</v>
      </c>
      <c r="B41" s="64" t="s">
        <v>444</v>
      </c>
      <c r="C41" s="65"/>
      <c r="D41" s="66"/>
      <c r="E41" s="67"/>
      <c r="F41" s="68"/>
      <c r="G41" s="65"/>
      <c r="H41" s="69"/>
      <c r="I41" s="70"/>
      <c r="J41" s="70"/>
      <c r="K41" s="34" t="s">
        <v>65</v>
      </c>
      <c r="L41" s="77">
        <v>78</v>
      </c>
      <c r="M41" s="77"/>
      <c r="N41" s="72"/>
      <c r="O41" s="79" t="s">
        <v>503</v>
      </c>
      <c r="P41" s="81">
        <v>43731.88271990741</v>
      </c>
      <c r="Q41" s="79" t="s">
        <v>534</v>
      </c>
      <c r="R41" s="79"/>
      <c r="S41" s="79"/>
      <c r="T41" s="79"/>
      <c r="U41" s="79"/>
      <c r="V41" s="82" t="s">
        <v>773</v>
      </c>
      <c r="W41" s="81">
        <v>43731.88271990741</v>
      </c>
      <c r="X41" s="82" t="s">
        <v>1004</v>
      </c>
      <c r="Y41" s="79"/>
      <c r="Z41" s="79"/>
      <c r="AA41" s="85" t="s">
        <v>1311</v>
      </c>
      <c r="AB41" s="79"/>
      <c r="AC41" s="79" t="b">
        <v>0</v>
      </c>
      <c r="AD41" s="79">
        <v>0</v>
      </c>
      <c r="AE41" s="85" t="s">
        <v>1603</v>
      </c>
      <c r="AF41" s="79" t="b">
        <v>0</v>
      </c>
      <c r="AG41" s="79" t="s">
        <v>1625</v>
      </c>
      <c r="AH41" s="79"/>
      <c r="AI41" s="85" t="s">
        <v>1603</v>
      </c>
      <c r="AJ41" s="79" t="b">
        <v>0</v>
      </c>
      <c r="AK41" s="79">
        <v>86</v>
      </c>
      <c r="AL41" s="85" t="s">
        <v>1572</v>
      </c>
      <c r="AM41" s="79" t="s">
        <v>1635</v>
      </c>
      <c r="AN41" s="79" t="b">
        <v>0</v>
      </c>
      <c r="AO41" s="85" t="s">
        <v>1572</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1</v>
      </c>
      <c r="BE41" s="49">
        <v>4</v>
      </c>
      <c r="BF41" s="48">
        <v>1</v>
      </c>
      <c r="BG41" s="49">
        <v>4</v>
      </c>
      <c r="BH41" s="48">
        <v>0</v>
      </c>
      <c r="BI41" s="49">
        <v>0</v>
      </c>
      <c r="BJ41" s="48">
        <v>23</v>
      </c>
      <c r="BK41" s="49">
        <v>92</v>
      </c>
      <c r="BL41" s="48">
        <v>25</v>
      </c>
    </row>
    <row r="42" spans="1:64" ht="15">
      <c r="A42" s="64" t="s">
        <v>244</v>
      </c>
      <c r="B42" s="64" t="s">
        <v>444</v>
      </c>
      <c r="C42" s="65"/>
      <c r="D42" s="66"/>
      <c r="E42" s="67"/>
      <c r="F42" s="68"/>
      <c r="G42" s="65"/>
      <c r="H42" s="69"/>
      <c r="I42" s="70"/>
      <c r="J42" s="70"/>
      <c r="K42" s="34" t="s">
        <v>65</v>
      </c>
      <c r="L42" s="77">
        <v>79</v>
      </c>
      <c r="M42" s="77"/>
      <c r="N42" s="72"/>
      <c r="O42" s="79" t="s">
        <v>503</v>
      </c>
      <c r="P42" s="81">
        <v>43731.8827662037</v>
      </c>
      <c r="Q42" s="79" t="s">
        <v>534</v>
      </c>
      <c r="R42" s="79"/>
      <c r="S42" s="79"/>
      <c r="T42" s="79"/>
      <c r="U42" s="79"/>
      <c r="V42" s="82" t="s">
        <v>774</v>
      </c>
      <c r="W42" s="81">
        <v>43731.8827662037</v>
      </c>
      <c r="X42" s="82" t="s">
        <v>1005</v>
      </c>
      <c r="Y42" s="79"/>
      <c r="Z42" s="79"/>
      <c r="AA42" s="85" t="s">
        <v>1312</v>
      </c>
      <c r="AB42" s="79"/>
      <c r="AC42" s="79" t="b">
        <v>0</v>
      </c>
      <c r="AD42" s="79">
        <v>0</v>
      </c>
      <c r="AE42" s="85" t="s">
        <v>1603</v>
      </c>
      <c r="AF42" s="79" t="b">
        <v>0</v>
      </c>
      <c r="AG42" s="79" t="s">
        <v>1625</v>
      </c>
      <c r="AH42" s="79"/>
      <c r="AI42" s="85" t="s">
        <v>1603</v>
      </c>
      <c r="AJ42" s="79" t="b">
        <v>0</v>
      </c>
      <c r="AK42" s="79">
        <v>86</v>
      </c>
      <c r="AL42" s="85" t="s">
        <v>1572</v>
      </c>
      <c r="AM42" s="79" t="s">
        <v>1636</v>
      </c>
      <c r="AN42" s="79" t="b">
        <v>0</v>
      </c>
      <c r="AO42" s="85" t="s">
        <v>1572</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1</v>
      </c>
      <c r="BE42" s="49">
        <v>4</v>
      </c>
      <c r="BF42" s="48">
        <v>1</v>
      </c>
      <c r="BG42" s="49">
        <v>4</v>
      </c>
      <c r="BH42" s="48">
        <v>0</v>
      </c>
      <c r="BI42" s="49">
        <v>0</v>
      </c>
      <c r="BJ42" s="48">
        <v>23</v>
      </c>
      <c r="BK42" s="49">
        <v>92</v>
      </c>
      <c r="BL42" s="48">
        <v>25</v>
      </c>
    </row>
    <row r="43" spans="1:64" ht="15">
      <c r="A43" s="64" t="s">
        <v>245</v>
      </c>
      <c r="B43" s="64" t="s">
        <v>444</v>
      </c>
      <c r="C43" s="65"/>
      <c r="D43" s="66"/>
      <c r="E43" s="67"/>
      <c r="F43" s="68"/>
      <c r="G43" s="65"/>
      <c r="H43" s="69"/>
      <c r="I43" s="70"/>
      <c r="J43" s="70"/>
      <c r="K43" s="34" t="s">
        <v>65</v>
      </c>
      <c r="L43" s="77">
        <v>80</v>
      </c>
      <c r="M43" s="77"/>
      <c r="N43" s="72"/>
      <c r="O43" s="79" t="s">
        <v>503</v>
      </c>
      <c r="P43" s="81">
        <v>43731.883472222224</v>
      </c>
      <c r="Q43" s="79" t="s">
        <v>534</v>
      </c>
      <c r="R43" s="79"/>
      <c r="S43" s="79"/>
      <c r="T43" s="79"/>
      <c r="U43" s="79"/>
      <c r="V43" s="82" t="s">
        <v>775</v>
      </c>
      <c r="W43" s="81">
        <v>43731.883472222224</v>
      </c>
      <c r="X43" s="82" t="s">
        <v>1006</v>
      </c>
      <c r="Y43" s="79"/>
      <c r="Z43" s="79"/>
      <c r="AA43" s="85" t="s">
        <v>1313</v>
      </c>
      <c r="AB43" s="79"/>
      <c r="AC43" s="79" t="b">
        <v>0</v>
      </c>
      <c r="AD43" s="79">
        <v>0</v>
      </c>
      <c r="AE43" s="85" t="s">
        <v>1603</v>
      </c>
      <c r="AF43" s="79" t="b">
        <v>0</v>
      </c>
      <c r="AG43" s="79" t="s">
        <v>1625</v>
      </c>
      <c r="AH43" s="79"/>
      <c r="AI43" s="85" t="s">
        <v>1603</v>
      </c>
      <c r="AJ43" s="79" t="b">
        <v>0</v>
      </c>
      <c r="AK43" s="79">
        <v>86</v>
      </c>
      <c r="AL43" s="85" t="s">
        <v>1572</v>
      </c>
      <c r="AM43" s="79" t="s">
        <v>1635</v>
      </c>
      <c r="AN43" s="79" t="b">
        <v>0</v>
      </c>
      <c r="AO43" s="85" t="s">
        <v>1572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4</v>
      </c>
      <c r="BF43" s="48">
        <v>1</v>
      </c>
      <c r="BG43" s="49">
        <v>4</v>
      </c>
      <c r="BH43" s="48">
        <v>0</v>
      </c>
      <c r="BI43" s="49">
        <v>0</v>
      </c>
      <c r="BJ43" s="48">
        <v>23</v>
      </c>
      <c r="BK43" s="49">
        <v>92</v>
      </c>
      <c r="BL43" s="48">
        <v>25</v>
      </c>
    </row>
    <row r="44" spans="1:64" ht="15">
      <c r="A44" s="64" t="s">
        <v>246</v>
      </c>
      <c r="B44" s="64" t="s">
        <v>445</v>
      </c>
      <c r="C44" s="65"/>
      <c r="D44" s="66"/>
      <c r="E44" s="67"/>
      <c r="F44" s="68"/>
      <c r="G44" s="65"/>
      <c r="H44" s="69"/>
      <c r="I44" s="70"/>
      <c r="J44" s="70"/>
      <c r="K44" s="34" t="s">
        <v>65</v>
      </c>
      <c r="L44" s="77">
        <v>81</v>
      </c>
      <c r="M44" s="77"/>
      <c r="N44" s="72"/>
      <c r="O44" s="79" t="s">
        <v>503</v>
      </c>
      <c r="P44" s="81">
        <v>43731.884467592594</v>
      </c>
      <c r="Q44" s="79" t="s">
        <v>535</v>
      </c>
      <c r="R44" s="79"/>
      <c r="S44" s="79"/>
      <c r="T44" s="79"/>
      <c r="U44" s="79"/>
      <c r="V44" s="82" t="s">
        <v>776</v>
      </c>
      <c r="W44" s="81">
        <v>43731.884467592594</v>
      </c>
      <c r="X44" s="82" t="s">
        <v>1007</v>
      </c>
      <c r="Y44" s="79"/>
      <c r="Z44" s="79"/>
      <c r="AA44" s="85" t="s">
        <v>1314</v>
      </c>
      <c r="AB44" s="85" t="s">
        <v>1572</v>
      </c>
      <c r="AC44" s="79" t="b">
        <v>0</v>
      </c>
      <c r="AD44" s="79">
        <v>1</v>
      </c>
      <c r="AE44" s="85" t="s">
        <v>1605</v>
      </c>
      <c r="AF44" s="79" t="b">
        <v>0</v>
      </c>
      <c r="AG44" s="79" t="s">
        <v>1625</v>
      </c>
      <c r="AH44" s="79"/>
      <c r="AI44" s="85" t="s">
        <v>1603</v>
      </c>
      <c r="AJ44" s="79" t="b">
        <v>0</v>
      </c>
      <c r="AK44" s="79">
        <v>0</v>
      </c>
      <c r="AL44" s="85" t="s">
        <v>1603</v>
      </c>
      <c r="AM44" s="79" t="s">
        <v>1638</v>
      </c>
      <c r="AN44" s="79" t="b">
        <v>0</v>
      </c>
      <c r="AO44" s="85" t="s">
        <v>1572</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2.5</v>
      </c>
      <c r="BF44" s="48">
        <v>2</v>
      </c>
      <c r="BG44" s="49">
        <v>5</v>
      </c>
      <c r="BH44" s="48">
        <v>0</v>
      </c>
      <c r="BI44" s="49">
        <v>0</v>
      </c>
      <c r="BJ44" s="48">
        <v>37</v>
      </c>
      <c r="BK44" s="49">
        <v>92.5</v>
      </c>
      <c r="BL44" s="48">
        <v>40</v>
      </c>
    </row>
    <row r="45" spans="1:64" ht="15">
      <c r="A45" s="64" t="s">
        <v>247</v>
      </c>
      <c r="B45" s="64" t="s">
        <v>444</v>
      </c>
      <c r="C45" s="65"/>
      <c r="D45" s="66"/>
      <c r="E45" s="67"/>
      <c r="F45" s="68"/>
      <c r="G45" s="65"/>
      <c r="H45" s="69"/>
      <c r="I45" s="70"/>
      <c r="J45" s="70"/>
      <c r="K45" s="34" t="s">
        <v>65</v>
      </c>
      <c r="L45" s="77">
        <v>84</v>
      </c>
      <c r="M45" s="77"/>
      <c r="N45" s="72"/>
      <c r="O45" s="79" t="s">
        <v>503</v>
      </c>
      <c r="P45" s="81">
        <v>43731.88459490741</v>
      </c>
      <c r="Q45" s="79" t="s">
        <v>534</v>
      </c>
      <c r="R45" s="79"/>
      <c r="S45" s="79"/>
      <c r="T45" s="79"/>
      <c r="U45" s="79"/>
      <c r="V45" s="82" t="s">
        <v>777</v>
      </c>
      <c r="W45" s="81">
        <v>43731.88459490741</v>
      </c>
      <c r="X45" s="82" t="s">
        <v>1008</v>
      </c>
      <c r="Y45" s="79"/>
      <c r="Z45" s="79"/>
      <c r="AA45" s="85" t="s">
        <v>1315</v>
      </c>
      <c r="AB45" s="79"/>
      <c r="AC45" s="79" t="b">
        <v>0</v>
      </c>
      <c r="AD45" s="79">
        <v>0</v>
      </c>
      <c r="AE45" s="85" t="s">
        <v>1603</v>
      </c>
      <c r="AF45" s="79" t="b">
        <v>0</v>
      </c>
      <c r="AG45" s="79" t="s">
        <v>1625</v>
      </c>
      <c r="AH45" s="79"/>
      <c r="AI45" s="85" t="s">
        <v>1603</v>
      </c>
      <c r="AJ45" s="79" t="b">
        <v>0</v>
      </c>
      <c r="AK45" s="79">
        <v>86</v>
      </c>
      <c r="AL45" s="85" t="s">
        <v>1572</v>
      </c>
      <c r="AM45" s="79" t="s">
        <v>1634</v>
      </c>
      <c r="AN45" s="79" t="b">
        <v>0</v>
      </c>
      <c r="AO45" s="85" t="s">
        <v>1572</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1</v>
      </c>
      <c r="BE45" s="49">
        <v>4</v>
      </c>
      <c r="BF45" s="48">
        <v>1</v>
      </c>
      <c r="BG45" s="49">
        <v>4</v>
      </c>
      <c r="BH45" s="48">
        <v>0</v>
      </c>
      <c r="BI45" s="49">
        <v>0</v>
      </c>
      <c r="BJ45" s="48">
        <v>23</v>
      </c>
      <c r="BK45" s="49">
        <v>92</v>
      </c>
      <c r="BL45" s="48">
        <v>25</v>
      </c>
    </row>
    <row r="46" spans="1:64" ht="15">
      <c r="A46" s="64" t="s">
        <v>248</v>
      </c>
      <c r="B46" s="64" t="s">
        <v>445</v>
      </c>
      <c r="C46" s="65"/>
      <c r="D46" s="66"/>
      <c r="E46" s="67"/>
      <c r="F46" s="68"/>
      <c r="G46" s="65"/>
      <c r="H46" s="69"/>
      <c r="I46" s="70"/>
      <c r="J46" s="70"/>
      <c r="K46" s="34" t="s">
        <v>65</v>
      </c>
      <c r="L46" s="77">
        <v>85</v>
      </c>
      <c r="M46" s="77"/>
      <c r="N46" s="72"/>
      <c r="O46" s="79" t="s">
        <v>503</v>
      </c>
      <c r="P46" s="81">
        <v>43731.88465277778</v>
      </c>
      <c r="Q46" s="79" t="s">
        <v>536</v>
      </c>
      <c r="R46" s="79"/>
      <c r="S46" s="79"/>
      <c r="T46" s="79"/>
      <c r="U46" s="79"/>
      <c r="V46" s="82" t="s">
        <v>778</v>
      </c>
      <c r="W46" s="81">
        <v>43731.88465277778</v>
      </c>
      <c r="X46" s="82" t="s">
        <v>1009</v>
      </c>
      <c r="Y46" s="79"/>
      <c r="Z46" s="79"/>
      <c r="AA46" s="85" t="s">
        <v>1316</v>
      </c>
      <c r="AB46" s="85" t="s">
        <v>1572</v>
      </c>
      <c r="AC46" s="79" t="b">
        <v>0</v>
      </c>
      <c r="AD46" s="79">
        <v>0</v>
      </c>
      <c r="AE46" s="85" t="s">
        <v>1605</v>
      </c>
      <c r="AF46" s="79" t="b">
        <v>0</v>
      </c>
      <c r="AG46" s="79" t="s">
        <v>1628</v>
      </c>
      <c r="AH46" s="79"/>
      <c r="AI46" s="85" t="s">
        <v>1603</v>
      </c>
      <c r="AJ46" s="79" t="b">
        <v>0</v>
      </c>
      <c r="AK46" s="79">
        <v>0</v>
      </c>
      <c r="AL46" s="85" t="s">
        <v>1603</v>
      </c>
      <c r="AM46" s="79" t="s">
        <v>1638</v>
      </c>
      <c r="AN46" s="79" t="b">
        <v>0</v>
      </c>
      <c r="AO46" s="85" t="s">
        <v>1572</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2</v>
      </c>
      <c r="BD46" s="48"/>
      <c r="BE46" s="49"/>
      <c r="BF46" s="48"/>
      <c r="BG46" s="49"/>
      <c r="BH46" s="48"/>
      <c r="BI46" s="49"/>
      <c r="BJ46" s="48"/>
      <c r="BK46" s="49"/>
      <c r="BL46" s="48"/>
    </row>
    <row r="47" spans="1:64" ht="15">
      <c r="A47" s="64" t="s">
        <v>249</v>
      </c>
      <c r="B47" s="64" t="s">
        <v>444</v>
      </c>
      <c r="C47" s="65"/>
      <c r="D47" s="66"/>
      <c r="E47" s="67"/>
      <c r="F47" s="68"/>
      <c r="G47" s="65"/>
      <c r="H47" s="69"/>
      <c r="I47" s="70"/>
      <c r="J47" s="70"/>
      <c r="K47" s="34" t="s">
        <v>65</v>
      </c>
      <c r="L47" s="77">
        <v>88</v>
      </c>
      <c r="M47" s="77"/>
      <c r="N47" s="72"/>
      <c r="O47" s="79" t="s">
        <v>503</v>
      </c>
      <c r="P47" s="81">
        <v>43731.884791666664</v>
      </c>
      <c r="Q47" s="79" t="s">
        <v>534</v>
      </c>
      <c r="R47" s="79"/>
      <c r="S47" s="79"/>
      <c r="T47" s="79"/>
      <c r="U47" s="79"/>
      <c r="V47" s="82" t="s">
        <v>779</v>
      </c>
      <c r="W47" s="81">
        <v>43731.884791666664</v>
      </c>
      <c r="X47" s="82" t="s">
        <v>1010</v>
      </c>
      <c r="Y47" s="79"/>
      <c r="Z47" s="79"/>
      <c r="AA47" s="85" t="s">
        <v>1317</v>
      </c>
      <c r="AB47" s="79"/>
      <c r="AC47" s="79" t="b">
        <v>0</v>
      </c>
      <c r="AD47" s="79">
        <v>0</v>
      </c>
      <c r="AE47" s="85" t="s">
        <v>1603</v>
      </c>
      <c r="AF47" s="79" t="b">
        <v>0</v>
      </c>
      <c r="AG47" s="79" t="s">
        <v>1625</v>
      </c>
      <c r="AH47" s="79"/>
      <c r="AI47" s="85" t="s">
        <v>1603</v>
      </c>
      <c r="AJ47" s="79" t="b">
        <v>0</v>
      </c>
      <c r="AK47" s="79">
        <v>86</v>
      </c>
      <c r="AL47" s="85" t="s">
        <v>1572</v>
      </c>
      <c r="AM47" s="79" t="s">
        <v>1638</v>
      </c>
      <c r="AN47" s="79" t="b">
        <v>0</v>
      </c>
      <c r="AO47" s="85" t="s">
        <v>1572</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1</v>
      </c>
      <c r="BE47" s="49">
        <v>4</v>
      </c>
      <c r="BF47" s="48">
        <v>1</v>
      </c>
      <c r="BG47" s="49">
        <v>4</v>
      </c>
      <c r="BH47" s="48">
        <v>0</v>
      </c>
      <c r="BI47" s="49">
        <v>0</v>
      </c>
      <c r="BJ47" s="48">
        <v>23</v>
      </c>
      <c r="BK47" s="49">
        <v>92</v>
      </c>
      <c r="BL47" s="48">
        <v>25</v>
      </c>
    </row>
    <row r="48" spans="1:64" ht="15">
      <c r="A48" s="64" t="s">
        <v>250</v>
      </c>
      <c r="B48" s="64" t="s">
        <v>444</v>
      </c>
      <c r="C48" s="65"/>
      <c r="D48" s="66"/>
      <c r="E48" s="67"/>
      <c r="F48" s="68"/>
      <c r="G48" s="65"/>
      <c r="H48" s="69"/>
      <c r="I48" s="70"/>
      <c r="J48" s="70"/>
      <c r="K48" s="34" t="s">
        <v>65</v>
      </c>
      <c r="L48" s="77">
        <v>89</v>
      </c>
      <c r="M48" s="77"/>
      <c r="N48" s="72"/>
      <c r="O48" s="79" t="s">
        <v>503</v>
      </c>
      <c r="P48" s="81">
        <v>43731.88483796296</v>
      </c>
      <c r="Q48" s="79" t="s">
        <v>534</v>
      </c>
      <c r="R48" s="79"/>
      <c r="S48" s="79"/>
      <c r="T48" s="79"/>
      <c r="U48" s="79"/>
      <c r="V48" s="82" t="s">
        <v>780</v>
      </c>
      <c r="W48" s="81">
        <v>43731.88483796296</v>
      </c>
      <c r="X48" s="82" t="s">
        <v>1011</v>
      </c>
      <c r="Y48" s="79"/>
      <c r="Z48" s="79"/>
      <c r="AA48" s="85" t="s">
        <v>1318</v>
      </c>
      <c r="AB48" s="79"/>
      <c r="AC48" s="79" t="b">
        <v>0</v>
      </c>
      <c r="AD48" s="79">
        <v>0</v>
      </c>
      <c r="AE48" s="85" t="s">
        <v>1603</v>
      </c>
      <c r="AF48" s="79" t="b">
        <v>0</v>
      </c>
      <c r="AG48" s="79" t="s">
        <v>1625</v>
      </c>
      <c r="AH48" s="79"/>
      <c r="AI48" s="85" t="s">
        <v>1603</v>
      </c>
      <c r="AJ48" s="79" t="b">
        <v>0</v>
      </c>
      <c r="AK48" s="79">
        <v>86</v>
      </c>
      <c r="AL48" s="85" t="s">
        <v>1572</v>
      </c>
      <c r="AM48" s="79" t="s">
        <v>1634</v>
      </c>
      <c r="AN48" s="79" t="b">
        <v>0</v>
      </c>
      <c r="AO48" s="85" t="s">
        <v>1572</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1</v>
      </c>
      <c r="BE48" s="49">
        <v>4</v>
      </c>
      <c r="BF48" s="48">
        <v>1</v>
      </c>
      <c r="BG48" s="49">
        <v>4</v>
      </c>
      <c r="BH48" s="48">
        <v>0</v>
      </c>
      <c r="BI48" s="49">
        <v>0</v>
      </c>
      <c r="BJ48" s="48">
        <v>23</v>
      </c>
      <c r="BK48" s="49">
        <v>92</v>
      </c>
      <c r="BL48" s="48">
        <v>25</v>
      </c>
    </row>
    <row r="49" spans="1:64" ht="15">
      <c r="A49" s="64" t="s">
        <v>251</v>
      </c>
      <c r="B49" s="64" t="s">
        <v>444</v>
      </c>
      <c r="C49" s="65"/>
      <c r="D49" s="66"/>
      <c r="E49" s="67"/>
      <c r="F49" s="68"/>
      <c r="G49" s="65"/>
      <c r="H49" s="69"/>
      <c r="I49" s="70"/>
      <c r="J49" s="70"/>
      <c r="K49" s="34" t="s">
        <v>65</v>
      </c>
      <c r="L49" s="77">
        <v>90</v>
      </c>
      <c r="M49" s="77"/>
      <c r="N49" s="72"/>
      <c r="O49" s="79" t="s">
        <v>503</v>
      </c>
      <c r="P49" s="81">
        <v>43731.88523148148</v>
      </c>
      <c r="Q49" s="79" t="s">
        <v>534</v>
      </c>
      <c r="R49" s="79"/>
      <c r="S49" s="79"/>
      <c r="T49" s="79"/>
      <c r="U49" s="79"/>
      <c r="V49" s="82" t="s">
        <v>781</v>
      </c>
      <c r="W49" s="81">
        <v>43731.88523148148</v>
      </c>
      <c r="X49" s="82" t="s">
        <v>1012</v>
      </c>
      <c r="Y49" s="79"/>
      <c r="Z49" s="79"/>
      <c r="AA49" s="85" t="s">
        <v>1319</v>
      </c>
      <c r="AB49" s="79"/>
      <c r="AC49" s="79" t="b">
        <v>0</v>
      </c>
      <c r="AD49" s="79">
        <v>0</v>
      </c>
      <c r="AE49" s="85" t="s">
        <v>1603</v>
      </c>
      <c r="AF49" s="79" t="b">
        <v>0</v>
      </c>
      <c r="AG49" s="79" t="s">
        <v>1625</v>
      </c>
      <c r="AH49" s="79"/>
      <c r="AI49" s="85" t="s">
        <v>1603</v>
      </c>
      <c r="AJ49" s="79" t="b">
        <v>0</v>
      </c>
      <c r="AK49" s="79">
        <v>86</v>
      </c>
      <c r="AL49" s="85" t="s">
        <v>1572</v>
      </c>
      <c r="AM49" s="79" t="s">
        <v>1638</v>
      </c>
      <c r="AN49" s="79" t="b">
        <v>0</v>
      </c>
      <c r="AO49" s="85" t="s">
        <v>1572</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1</v>
      </c>
      <c r="BE49" s="49">
        <v>4</v>
      </c>
      <c r="BF49" s="48">
        <v>1</v>
      </c>
      <c r="BG49" s="49">
        <v>4</v>
      </c>
      <c r="BH49" s="48">
        <v>0</v>
      </c>
      <c r="BI49" s="49">
        <v>0</v>
      </c>
      <c r="BJ49" s="48">
        <v>23</v>
      </c>
      <c r="BK49" s="49">
        <v>92</v>
      </c>
      <c r="BL49" s="48">
        <v>25</v>
      </c>
    </row>
    <row r="50" spans="1:64" ht="15">
      <c r="A50" s="64" t="s">
        <v>252</v>
      </c>
      <c r="B50" s="64" t="s">
        <v>444</v>
      </c>
      <c r="C50" s="65"/>
      <c r="D50" s="66"/>
      <c r="E50" s="67"/>
      <c r="F50" s="68"/>
      <c r="G50" s="65"/>
      <c r="H50" s="69"/>
      <c r="I50" s="70"/>
      <c r="J50" s="70"/>
      <c r="K50" s="34" t="s">
        <v>65</v>
      </c>
      <c r="L50" s="77">
        <v>91</v>
      </c>
      <c r="M50" s="77"/>
      <c r="N50" s="72"/>
      <c r="O50" s="79" t="s">
        <v>503</v>
      </c>
      <c r="P50" s="81">
        <v>43731.88570601852</v>
      </c>
      <c r="Q50" s="79" t="s">
        <v>534</v>
      </c>
      <c r="R50" s="79"/>
      <c r="S50" s="79"/>
      <c r="T50" s="79"/>
      <c r="U50" s="79"/>
      <c r="V50" s="82" t="s">
        <v>763</v>
      </c>
      <c r="W50" s="81">
        <v>43731.88570601852</v>
      </c>
      <c r="X50" s="82" t="s">
        <v>1013</v>
      </c>
      <c r="Y50" s="79"/>
      <c r="Z50" s="79"/>
      <c r="AA50" s="85" t="s">
        <v>1320</v>
      </c>
      <c r="AB50" s="79"/>
      <c r="AC50" s="79" t="b">
        <v>0</v>
      </c>
      <c r="AD50" s="79">
        <v>0</v>
      </c>
      <c r="AE50" s="85" t="s">
        <v>1603</v>
      </c>
      <c r="AF50" s="79" t="b">
        <v>0</v>
      </c>
      <c r="AG50" s="79" t="s">
        <v>1625</v>
      </c>
      <c r="AH50" s="79"/>
      <c r="AI50" s="85" t="s">
        <v>1603</v>
      </c>
      <c r="AJ50" s="79" t="b">
        <v>0</v>
      </c>
      <c r="AK50" s="79">
        <v>86</v>
      </c>
      <c r="AL50" s="85" t="s">
        <v>1572</v>
      </c>
      <c r="AM50" s="79" t="s">
        <v>1634</v>
      </c>
      <c r="AN50" s="79" t="b">
        <v>0</v>
      </c>
      <c r="AO50" s="85" t="s">
        <v>1572</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4</v>
      </c>
      <c r="BF50" s="48">
        <v>1</v>
      </c>
      <c r="BG50" s="49">
        <v>4</v>
      </c>
      <c r="BH50" s="48">
        <v>0</v>
      </c>
      <c r="BI50" s="49">
        <v>0</v>
      </c>
      <c r="BJ50" s="48">
        <v>23</v>
      </c>
      <c r="BK50" s="49">
        <v>92</v>
      </c>
      <c r="BL50" s="48">
        <v>25</v>
      </c>
    </row>
    <row r="51" spans="1:64" ht="15">
      <c r="A51" s="64" t="s">
        <v>253</v>
      </c>
      <c r="B51" s="64" t="s">
        <v>444</v>
      </c>
      <c r="C51" s="65"/>
      <c r="D51" s="66"/>
      <c r="E51" s="67"/>
      <c r="F51" s="68"/>
      <c r="G51" s="65"/>
      <c r="H51" s="69"/>
      <c r="I51" s="70"/>
      <c r="J51" s="70"/>
      <c r="K51" s="34" t="s">
        <v>65</v>
      </c>
      <c r="L51" s="77">
        <v>92</v>
      </c>
      <c r="M51" s="77"/>
      <c r="N51" s="72"/>
      <c r="O51" s="79" t="s">
        <v>503</v>
      </c>
      <c r="P51" s="81">
        <v>43731.88582175926</v>
      </c>
      <c r="Q51" s="79" t="s">
        <v>534</v>
      </c>
      <c r="R51" s="79"/>
      <c r="S51" s="79"/>
      <c r="T51" s="79"/>
      <c r="U51" s="79"/>
      <c r="V51" s="82" t="s">
        <v>782</v>
      </c>
      <c r="W51" s="81">
        <v>43731.88582175926</v>
      </c>
      <c r="X51" s="82" t="s">
        <v>1014</v>
      </c>
      <c r="Y51" s="79"/>
      <c r="Z51" s="79"/>
      <c r="AA51" s="85" t="s">
        <v>1321</v>
      </c>
      <c r="AB51" s="79"/>
      <c r="AC51" s="79" t="b">
        <v>0</v>
      </c>
      <c r="AD51" s="79">
        <v>0</v>
      </c>
      <c r="AE51" s="85" t="s">
        <v>1603</v>
      </c>
      <c r="AF51" s="79" t="b">
        <v>0</v>
      </c>
      <c r="AG51" s="79" t="s">
        <v>1625</v>
      </c>
      <c r="AH51" s="79"/>
      <c r="AI51" s="85" t="s">
        <v>1603</v>
      </c>
      <c r="AJ51" s="79" t="b">
        <v>0</v>
      </c>
      <c r="AK51" s="79">
        <v>86</v>
      </c>
      <c r="AL51" s="85" t="s">
        <v>1572</v>
      </c>
      <c r="AM51" s="79" t="s">
        <v>1638</v>
      </c>
      <c r="AN51" s="79" t="b">
        <v>0</v>
      </c>
      <c r="AO51" s="85" t="s">
        <v>1572</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4</v>
      </c>
      <c r="BF51" s="48">
        <v>1</v>
      </c>
      <c r="BG51" s="49">
        <v>4</v>
      </c>
      <c r="BH51" s="48">
        <v>0</v>
      </c>
      <c r="BI51" s="49">
        <v>0</v>
      </c>
      <c r="BJ51" s="48">
        <v>23</v>
      </c>
      <c r="BK51" s="49">
        <v>92</v>
      </c>
      <c r="BL51" s="48">
        <v>25</v>
      </c>
    </row>
    <row r="52" spans="1:64" ht="15">
      <c r="A52" s="64" t="s">
        <v>254</v>
      </c>
      <c r="B52" s="64" t="s">
        <v>445</v>
      </c>
      <c r="C52" s="65"/>
      <c r="D52" s="66"/>
      <c r="E52" s="67"/>
      <c r="F52" s="68"/>
      <c r="G52" s="65"/>
      <c r="H52" s="69"/>
      <c r="I52" s="70"/>
      <c r="J52" s="70"/>
      <c r="K52" s="34" t="s">
        <v>65</v>
      </c>
      <c r="L52" s="77">
        <v>93</v>
      </c>
      <c r="M52" s="77"/>
      <c r="N52" s="72"/>
      <c r="O52" s="79" t="s">
        <v>503</v>
      </c>
      <c r="P52" s="81">
        <v>43731.88517361111</v>
      </c>
      <c r="Q52" s="79" t="s">
        <v>537</v>
      </c>
      <c r="R52" s="79"/>
      <c r="S52" s="79"/>
      <c r="T52" s="79"/>
      <c r="U52" s="79"/>
      <c r="V52" s="82" t="s">
        <v>783</v>
      </c>
      <c r="W52" s="81">
        <v>43731.88517361111</v>
      </c>
      <c r="X52" s="82" t="s">
        <v>1015</v>
      </c>
      <c r="Y52" s="79"/>
      <c r="Z52" s="79"/>
      <c r="AA52" s="85" t="s">
        <v>1322</v>
      </c>
      <c r="AB52" s="85" t="s">
        <v>1572</v>
      </c>
      <c r="AC52" s="79" t="b">
        <v>0</v>
      </c>
      <c r="AD52" s="79">
        <v>0</v>
      </c>
      <c r="AE52" s="85" t="s">
        <v>1605</v>
      </c>
      <c r="AF52" s="79" t="b">
        <v>0</v>
      </c>
      <c r="AG52" s="79" t="s">
        <v>1625</v>
      </c>
      <c r="AH52" s="79"/>
      <c r="AI52" s="85" t="s">
        <v>1603</v>
      </c>
      <c r="AJ52" s="79" t="b">
        <v>0</v>
      </c>
      <c r="AK52" s="79">
        <v>0</v>
      </c>
      <c r="AL52" s="85" t="s">
        <v>1603</v>
      </c>
      <c r="AM52" s="79" t="s">
        <v>1638</v>
      </c>
      <c r="AN52" s="79" t="b">
        <v>0</v>
      </c>
      <c r="AO52" s="85" t="s">
        <v>1572</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255</v>
      </c>
      <c r="B53" s="64" t="s">
        <v>254</v>
      </c>
      <c r="C53" s="65"/>
      <c r="D53" s="66"/>
      <c r="E53" s="67"/>
      <c r="F53" s="68"/>
      <c r="G53" s="65"/>
      <c r="H53" s="69"/>
      <c r="I53" s="70"/>
      <c r="J53" s="70"/>
      <c r="K53" s="34" t="s">
        <v>65</v>
      </c>
      <c r="L53" s="77">
        <v>96</v>
      </c>
      <c r="M53" s="77"/>
      <c r="N53" s="72"/>
      <c r="O53" s="79" t="s">
        <v>504</v>
      </c>
      <c r="P53" s="81">
        <v>43731.88599537037</v>
      </c>
      <c r="Q53" s="79" t="s">
        <v>538</v>
      </c>
      <c r="R53" s="79"/>
      <c r="S53" s="79"/>
      <c r="T53" s="79"/>
      <c r="U53" s="79"/>
      <c r="V53" s="82" t="s">
        <v>784</v>
      </c>
      <c r="W53" s="81">
        <v>43731.88599537037</v>
      </c>
      <c r="X53" s="82" t="s">
        <v>1016</v>
      </c>
      <c r="Y53" s="79"/>
      <c r="Z53" s="79"/>
      <c r="AA53" s="85" t="s">
        <v>1323</v>
      </c>
      <c r="AB53" s="85" t="s">
        <v>1322</v>
      </c>
      <c r="AC53" s="79" t="b">
        <v>0</v>
      </c>
      <c r="AD53" s="79">
        <v>0</v>
      </c>
      <c r="AE53" s="85" t="s">
        <v>1606</v>
      </c>
      <c r="AF53" s="79" t="b">
        <v>0</v>
      </c>
      <c r="AG53" s="79" t="s">
        <v>1625</v>
      </c>
      <c r="AH53" s="79"/>
      <c r="AI53" s="85" t="s">
        <v>1603</v>
      </c>
      <c r="AJ53" s="79" t="b">
        <v>0</v>
      </c>
      <c r="AK53" s="79">
        <v>0</v>
      </c>
      <c r="AL53" s="85" t="s">
        <v>1603</v>
      </c>
      <c r="AM53" s="79" t="s">
        <v>1634</v>
      </c>
      <c r="AN53" s="79" t="b">
        <v>0</v>
      </c>
      <c r="AO53" s="85" t="s">
        <v>1322</v>
      </c>
      <c r="AP53" s="79" t="s">
        <v>176</v>
      </c>
      <c r="AQ53" s="79">
        <v>0</v>
      </c>
      <c r="AR53" s="79">
        <v>0</v>
      </c>
      <c r="AS53" s="79"/>
      <c r="AT53" s="79"/>
      <c r="AU53" s="79"/>
      <c r="AV53" s="79"/>
      <c r="AW53" s="79"/>
      <c r="AX53" s="79"/>
      <c r="AY53" s="79"/>
      <c r="AZ53" s="79"/>
      <c r="BA53">
        <v>1</v>
      </c>
      <c r="BB53" s="78" t="str">
        <f>REPLACE(INDEX(GroupVertices[Group],MATCH(Edges25[[#This Row],[Vertex 1]],GroupVertices[Vertex],0)),1,1,"")</f>
        <v>2</v>
      </c>
      <c r="BC53" s="78" t="str">
        <f>REPLACE(INDEX(GroupVertices[Group],MATCH(Edges25[[#This Row],[Vertex 2]],GroupVertices[Vertex],0)),1,1,"")</f>
        <v>2</v>
      </c>
      <c r="BD53" s="48"/>
      <c r="BE53" s="49"/>
      <c r="BF53" s="48"/>
      <c r="BG53" s="49"/>
      <c r="BH53" s="48"/>
      <c r="BI53" s="49"/>
      <c r="BJ53" s="48"/>
      <c r="BK53" s="49"/>
      <c r="BL53" s="48"/>
    </row>
    <row r="54" spans="1:64" ht="15">
      <c r="A54" s="64" t="s">
        <v>256</v>
      </c>
      <c r="B54" s="64" t="s">
        <v>444</v>
      </c>
      <c r="C54" s="65"/>
      <c r="D54" s="66"/>
      <c r="E54" s="67"/>
      <c r="F54" s="68"/>
      <c r="G54" s="65"/>
      <c r="H54" s="69"/>
      <c r="I54" s="70"/>
      <c r="J54" s="70"/>
      <c r="K54" s="34" t="s">
        <v>65</v>
      </c>
      <c r="L54" s="77">
        <v>100</v>
      </c>
      <c r="M54" s="77"/>
      <c r="N54" s="72"/>
      <c r="O54" s="79" t="s">
        <v>503</v>
      </c>
      <c r="P54" s="81">
        <v>43731.88644675926</v>
      </c>
      <c r="Q54" s="79" t="s">
        <v>534</v>
      </c>
      <c r="R54" s="79"/>
      <c r="S54" s="79"/>
      <c r="T54" s="79"/>
      <c r="U54" s="79"/>
      <c r="V54" s="82" t="s">
        <v>785</v>
      </c>
      <c r="W54" s="81">
        <v>43731.88644675926</v>
      </c>
      <c r="X54" s="82" t="s">
        <v>1017</v>
      </c>
      <c r="Y54" s="79"/>
      <c r="Z54" s="79"/>
      <c r="AA54" s="85" t="s">
        <v>1324</v>
      </c>
      <c r="AB54" s="79"/>
      <c r="AC54" s="79" t="b">
        <v>0</v>
      </c>
      <c r="AD54" s="79">
        <v>0</v>
      </c>
      <c r="AE54" s="85" t="s">
        <v>1603</v>
      </c>
      <c r="AF54" s="79" t="b">
        <v>0</v>
      </c>
      <c r="AG54" s="79" t="s">
        <v>1625</v>
      </c>
      <c r="AH54" s="79"/>
      <c r="AI54" s="85" t="s">
        <v>1603</v>
      </c>
      <c r="AJ54" s="79" t="b">
        <v>0</v>
      </c>
      <c r="AK54" s="79">
        <v>86</v>
      </c>
      <c r="AL54" s="85" t="s">
        <v>1572</v>
      </c>
      <c r="AM54" s="79" t="s">
        <v>1644</v>
      </c>
      <c r="AN54" s="79" t="b">
        <v>0</v>
      </c>
      <c r="AO54" s="85" t="s">
        <v>1572</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4</v>
      </c>
      <c r="BF54" s="48">
        <v>1</v>
      </c>
      <c r="BG54" s="49">
        <v>4</v>
      </c>
      <c r="BH54" s="48">
        <v>0</v>
      </c>
      <c r="BI54" s="49">
        <v>0</v>
      </c>
      <c r="BJ54" s="48">
        <v>23</v>
      </c>
      <c r="BK54" s="49">
        <v>92</v>
      </c>
      <c r="BL54" s="48">
        <v>25</v>
      </c>
    </row>
    <row r="55" spans="1:64" ht="15">
      <c r="A55" s="64" t="s">
        <v>257</v>
      </c>
      <c r="B55" s="64" t="s">
        <v>444</v>
      </c>
      <c r="C55" s="65"/>
      <c r="D55" s="66"/>
      <c r="E55" s="67"/>
      <c r="F55" s="68"/>
      <c r="G55" s="65"/>
      <c r="H55" s="69"/>
      <c r="I55" s="70"/>
      <c r="J55" s="70"/>
      <c r="K55" s="34" t="s">
        <v>65</v>
      </c>
      <c r="L55" s="77">
        <v>101</v>
      </c>
      <c r="M55" s="77"/>
      <c r="N55" s="72"/>
      <c r="O55" s="79" t="s">
        <v>503</v>
      </c>
      <c r="P55" s="81">
        <v>43731.88737268518</v>
      </c>
      <c r="Q55" s="79" t="s">
        <v>534</v>
      </c>
      <c r="R55" s="79"/>
      <c r="S55" s="79"/>
      <c r="T55" s="79"/>
      <c r="U55" s="79"/>
      <c r="V55" s="82" t="s">
        <v>786</v>
      </c>
      <c r="W55" s="81">
        <v>43731.88737268518</v>
      </c>
      <c r="X55" s="82" t="s">
        <v>1018</v>
      </c>
      <c r="Y55" s="79"/>
      <c r="Z55" s="79"/>
      <c r="AA55" s="85" t="s">
        <v>1325</v>
      </c>
      <c r="AB55" s="79"/>
      <c r="AC55" s="79" t="b">
        <v>0</v>
      </c>
      <c r="AD55" s="79">
        <v>0</v>
      </c>
      <c r="AE55" s="85" t="s">
        <v>1603</v>
      </c>
      <c r="AF55" s="79" t="b">
        <v>0</v>
      </c>
      <c r="AG55" s="79" t="s">
        <v>1625</v>
      </c>
      <c r="AH55" s="79"/>
      <c r="AI55" s="85" t="s">
        <v>1603</v>
      </c>
      <c r="AJ55" s="79" t="b">
        <v>0</v>
      </c>
      <c r="AK55" s="79">
        <v>86</v>
      </c>
      <c r="AL55" s="85" t="s">
        <v>1572</v>
      </c>
      <c r="AM55" s="79" t="s">
        <v>1638</v>
      </c>
      <c r="AN55" s="79" t="b">
        <v>0</v>
      </c>
      <c r="AO55" s="85" t="s">
        <v>1572</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4</v>
      </c>
      <c r="BF55" s="48">
        <v>1</v>
      </c>
      <c r="BG55" s="49">
        <v>4</v>
      </c>
      <c r="BH55" s="48">
        <v>0</v>
      </c>
      <c r="BI55" s="49">
        <v>0</v>
      </c>
      <c r="BJ55" s="48">
        <v>23</v>
      </c>
      <c r="BK55" s="49">
        <v>92</v>
      </c>
      <c r="BL55" s="48">
        <v>25</v>
      </c>
    </row>
    <row r="56" spans="1:64" ht="15">
      <c r="A56" s="64" t="s">
        <v>258</v>
      </c>
      <c r="B56" s="64" t="s">
        <v>444</v>
      </c>
      <c r="C56" s="65"/>
      <c r="D56" s="66"/>
      <c r="E56" s="67"/>
      <c r="F56" s="68"/>
      <c r="G56" s="65"/>
      <c r="H56" s="69"/>
      <c r="I56" s="70"/>
      <c r="J56" s="70"/>
      <c r="K56" s="34" t="s">
        <v>65</v>
      </c>
      <c r="L56" s="77">
        <v>102</v>
      </c>
      <c r="M56" s="77"/>
      <c r="N56" s="72"/>
      <c r="O56" s="79" t="s">
        <v>503</v>
      </c>
      <c r="P56" s="81">
        <v>43731.88842592593</v>
      </c>
      <c r="Q56" s="79" t="s">
        <v>534</v>
      </c>
      <c r="R56" s="79"/>
      <c r="S56" s="79"/>
      <c r="T56" s="79"/>
      <c r="U56" s="79"/>
      <c r="V56" s="82" t="s">
        <v>787</v>
      </c>
      <c r="W56" s="81">
        <v>43731.88842592593</v>
      </c>
      <c r="X56" s="82" t="s">
        <v>1019</v>
      </c>
      <c r="Y56" s="79"/>
      <c r="Z56" s="79"/>
      <c r="AA56" s="85" t="s">
        <v>1326</v>
      </c>
      <c r="AB56" s="79"/>
      <c r="AC56" s="79" t="b">
        <v>0</v>
      </c>
      <c r="AD56" s="79">
        <v>0</v>
      </c>
      <c r="AE56" s="85" t="s">
        <v>1603</v>
      </c>
      <c r="AF56" s="79" t="b">
        <v>0</v>
      </c>
      <c r="AG56" s="79" t="s">
        <v>1625</v>
      </c>
      <c r="AH56" s="79"/>
      <c r="AI56" s="85" t="s">
        <v>1603</v>
      </c>
      <c r="AJ56" s="79" t="b">
        <v>0</v>
      </c>
      <c r="AK56" s="79">
        <v>86</v>
      </c>
      <c r="AL56" s="85" t="s">
        <v>1572</v>
      </c>
      <c r="AM56" s="79" t="s">
        <v>1638</v>
      </c>
      <c r="AN56" s="79" t="b">
        <v>0</v>
      </c>
      <c r="AO56" s="85" t="s">
        <v>1572</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v>1</v>
      </c>
      <c r="BE56" s="49">
        <v>4</v>
      </c>
      <c r="BF56" s="48">
        <v>1</v>
      </c>
      <c r="BG56" s="49">
        <v>4</v>
      </c>
      <c r="BH56" s="48">
        <v>0</v>
      </c>
      <c r="BI56" s="49">
        <v>0</v>
      </c>
      <c r="BJ56" s="48">
        <v>23</v>
      </c>
      <c r="BK56" s="49">
        <v>92</v>
      </c>
      <c r="BL56" s="48">
        <v>25</v>
      </c>
    </row>
    <row r="57" spans="1:64" ht="15">
      <c r="A57" s="64" t="s">
        <v>259</v>
      </c>
      <c r="B57" s="64" t="s">
        <v>444</v>
      </c>
      <c r="C57" s="65"/>
      <c r="D57" s="66"/>
      <c r="E57" s="67"/>
      <c r="F57" s="68"/>
      <c r="G57" s="65"/>
      <c r="H57" s="69"/>
      <c r="I57" s="70"/>
      <c r="J57" s="70"/>
      <c r="K57" s="34" t="s">
        <v>65</v>
      </c>
      <c r="L57" s="77">
        <v>103</v>
      </c>
      <c r="M57" s="77"/>
      <c r="N57" s="72"/>
      <c r="O57" s="79" t="s">
        <v>503</v>
      </c>
      <c r="P57" s="81">
        <v>43731.888703703706</v>
      </c>
      <c r="Q57" s="79" t="s">
        <v>534</v>
      </c>
      <c r="R57" s="79"/>
      <c r="S57" s="79"/>
      <c r="T57" s="79"/>
      <c r="U57" s="79"/>
      <c r="V57" s="82" t="s">
        <v>788</v>
      </c>
      <c r="W57" s="81">
        <v>43731.888703703706</v>
      </c>
      <c r="X57" s="82" t="s">
        <v>1020</v>
      </c>
      <c r="Y57" s="79"/>
      <c r="Z57" s="79"/>
      <c r="AA57" s="85" t="s">
        <v>1327</v>
      </c>
      <c r="AB57" s="79"/>
      <c r="AC57" s="79" t="b">
        <v>0</v>
      </c>
      <c r="AD57" s="79">
        <v>0</v>
      </c>
      <c r="AE57" s="85" t="s">
        <v>1603</v>
      </c>
      <c r="AF57" s="79" t="b">
        <v>0</v>
      </c>
      <c r="AG57" s="79" t="s">
        <v>1625</v>
      </c>
      <c r="AH57" s="79"/>
      <c r="AI57" s="85" t="s">
        <v>1603</v>
      </c>
      <c r="AJ57" s="79" t="b">
        <v>0</v>
      </c>
      <c r="AK57" s="79">
        <v>86</v>
      </c>
      <c r="AL57" s="85" t="s">
        <v>1572</v>
      </c>
      <c r="AM57" s="79" t="s">
        <v>1638</v>
      </c>
      <c r="AN57" s="79" t="b">
        <v>0</v>
      </c>
      <c r="AO57" s="85" t="s">
        <v>1572</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4</v>
      </c>
      <c r="BF57" s="48">
        <v>1</v>
      </c>
      <c r="BG57" s="49">
        <v>4</v>
      </c>
      <c r="BH57" s="48">
        <v>0</v>
      </c>
      <c r="BI57" s="49">
        <v>0</v>
      </c>
      <c r="BJ57" s="48">
        <v>23</v>
      </c>
      <c r="BK57" s="49">
        <v>92</v>
      </c>
      <c r="BL57" s="48">
        <v>25</v>
      </c>
    </row>
    <row r="58" spans="1:64" ht="15">
      <c r="A58" s="64" t="s">
        <v>260</v>
      </c>
      <c r="B58" s="64" t="s">
        <v>444</v>
      </c>
      <c r="C58" s="65"/>
      <c r="D58" s="66"/>
      <c r="E58" s="67"/>
      <c r="F58" s="68"/>
      <c r="G58" s="65"/>
      <c r="H58" s="69"/>
      <c r="I58" s="70"/>
      <c r="J58" s="70"/>
      <c r="K58" s="34" t="s">
        <v>65</v>
      </c>
      <c r="L58" s="77">
        <v>104</v>
      </c>
      <c r="M58" s="77"/>
      <c r="N58" s="72"/>
      <c r="O58" s="79" t="s">
        <v>503</v>
      </c>
      <c r="P58" s="81">
        <v>43731.88914351852</v>
      </c>
      <c r="Q58" s="79" t="s">
        <v>534</v>
      </c>
      <c r="R58" s="79"/>
      <c r="S58" s="79"/>
      <c r="T58" s="79"/>
      <c r="U58" s="79"/>
      <c r="V58" s="82" t="s">
        <v>789</v>
      </c>
      <c r="W58" s="81">
        <v>43731.88914351852</v>
      </c>
      <c r="X58" s="82" t="s">
        <v>1021</v>
      </c>
      <c r="Y58" s="79"/>
      <c r="Z58" s="79"/>
      <c r="AA58" s="85" t="s">
        <v>1328</v>
      </c>
      <c r="AB58" s="79"/>
      <c r="AC58" s="79" t="b">
        <v>0</v>
      </c>
      <c r="AD58" s="79">
        <v>0</v>
      </c>
      <c r="AE58" s="85" t="s">
        <v>1603</v>
      </c>
      <c r="AF58" s="79" t="b">
        <v>0</v>
      </c>
      <c r="AG58" s="79" t="s">
        <v>1625</v>
      </c>
      <c r="AH58" s="79"/>
      <c r="AI58" s="85" t="s">
        <v>1603</v>
      </c>
      <c r="AJ58" s="79" t="b">
        <v>0</v>
      </c>
      <c r="AK58" s="79">
        <v>86</v>
      </c>
      <c r="AL58" s="85" t="s">
        <v>1572</v>
      </c>
      <c r="AM58" s="79" t="s">
        <v>1634</v>
      </c>
      <c r="AN58" s="79" t="b">
        <v>0</v>
      </c>
      <c r="AO58" s="85" t="s">
        <v>1572</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4</v>
      </c>
      <c r="BF58" s="48">
        <v>1</v>
      </c>
      <c r="BG58" s="49">
        <v>4</v>
      </c>
      <c r="BH58" s="48">
        <v>0</v>
      </c>
      <c r="BI58" s="49">
        <v>0</v>
      </c>
      <c r="BJ58" s="48">
        <v>23</v>
      </c>
      <c r="BK58" s="49">
        <v>92</v>
      </c>
      <c r="BL58" s="48">
        <v>25</v>
      </c>
    </row>
    <row r="59" spans="1:64" ht="15">
      <c r="A59" s="64" t="s">
        <v>261</v>
      </c>
      <c r="B59" s="64" t="s">
        <v>444</v>
      </c>
      <c r="C59" s="65"/>
      <c r="D59" s="66"/>
      <c r="E59" s="67"/>
      <c r="F59" s="68"/>
      <c r="G59" s="65"/>
      <c r="H59" s="69"/>
      <c r="I59" s="70"/>
      <c r="J59" s="70"/>
      <c r="K59" s="34" t="s">
        <v>65</v>
      </c>
      <c r="L59" s="77">
        <v>105</v>
      </c>
      <c r="M59" s="77"/>
      <c r="N59" s="72"/>
      <c r="O59" s="79" t="s">
        <v>503</v>
      </c>
      <c r="P59" s="81">
        <v>43731.892488425925</v>
      </c>
      <c r="Q59" s="79" t="s">
        <v>534</v>
      </c>
      <c r="R59" s="79"/>
      <c r="S59" s="79"/>
      <c r="T59" s="79"/>
      <c r="U59" s="79"/>
      <c r="V59" s="82" t="s">
        <v>790</v>
      </c>
      <c r="W59" s="81">
        <v>43731.892488425925</v>
      </c>
      <c r="X59" s="82" t="s">
        <v>1022</v>
      </c>
      <c r="Y59" s="79"/>
      <c r="Z59" s="79"/>
      <c r="AA59" s="85" t="s">
        <v>1329</v>
      </c>
      <c r="AB59" s="79"/>
      <c r="AC59" s="79" t="b">
        <v>0</v>
      </c>
      <c r="AD59" s="79">
        <v>0</v>
      </c>
      <c r="AE59" s="85" t="s">
        <v>1603</v>
      </c>
      <c r="AF59" s="79" t="b">
        <v>0</v>
      </c>
      <c r="AG59" s="79" t="s">
        <v>1625</v>
      </c>
      <c r="AH59" s="79"/>
      <c r="AI59" s="85" t="s">
        <v>1603</v>
      </c>
      <c r="AJ59" s="79" t="b">
        <v>0</v>
      </c>
      <c r="AK59" s="79">
        <v>86</v>
      </c>
      <c r="AL59" s="85" t="s">
        <v>1572</v>
      </c>
      <c r="AM59" s="79" t="s">
        <v>1638</v>
      </c>
      <c r="AN59" s="79" t="b">
        <v>0</v>
      </c>
      <c r="AO59" s="85" t="s">
        <v>1572</v>
      </c>
      <c r="AP59" s="79" t="s">
        <v>176</v>
      </c>
      <c r="AQ59" s="79">
        <v>0</v>
      </c>
      <c r="AR59" s="79">
        <v>0</v>
      </c>
      <c r="AS59" s="79"/>
      <c r="AT59" s="79"/>
      <c r="AU59" s="79"/>
      <c r="AV59" s="79"/>
      <c r="AW59" s="79"/>
      <c r="AX59" s="79"/>
      <c r="AY59" s="79"/>
      <c r="AZ59" s="79"/>
      <c r="BA59">
        <v>1</v>
      </c>
      <c r="BB59" s="78" t="str">
        <f>REPLACE(INDEX(GroupVertices[Group],MATCH(Edges25[[#This Row],[Vertex 1]],GroupVertices[Vertex],0)),1,1,"")</f>
        <v>1</v>
      </c>
      <c r="BC59" s="78" t="str">
        <f>REPLACE(INDEX(GroupVertices[Group],MATCH(Edges25[[#This Row],[Vertex 2]],GroupVertices[Vertex],0)),1,1,"")</f>
        <v>1</v>
      </c>
      <c r="BD59" s="48">
        <v>1</v>
      </c>
      <c r="BE59" s="49">
        <v>4</v>
      </c>
      <c r="BF59" s="48">
        <v>1</v>
      </c>
      <c r="BG59" s="49">
        <v>4</v>
      </c>
      <c r="BH59" s="48">
        <v>0</v>
      </c>
      <c r="BI59" s="49">
        <v>0</v>
      </c>
      <c r="BJ59" s="48">
        <v>23</v>
      </c>
      <c r="BK59" s="49">
        <v>92</v>
      </c>
      <c r="BL59" s="48">
        <v>25</v>
      </c>
    </row>
    <row r="60" spans="1:64" ht="15">
      <c r="A60" s="64" t="s">
        <v>262</v>
      </c>
      <c r="B60" s="64" t="s">
        <v>444</v>
      </c>
      <c r="C60" s="65"/>
      <c r="D60" s="66"/>
      <c r="E60" s="67"/>
      <c r="F60" s="68"/>
      <c r="G60" s="65"/>
      <c r="H60" s="69"/>
      <c r="I60" s="70"/>
      <c r="J60" s="70"/>
      <c r="K60" s="34" t="s">
        <v>65</v>
      </c>
      <c r="L60" s="77">
        <v>106</v>
      </c>
      <c r="M60" s="77"/>
      <c r="N60" s="72"/>
      <c r="O60" s="79" t="s">
        <v>503</v>
      </c>
      <c r="P60" s="81">
        <v>43731.893472222226</v>
      </c>
      <c r="Q60" s="79" t="s">
        <v>534</v>
      </c>
      <c r="R60" s="79"/>
      <c r="S60" s="79"/>
      <c r="T60" s="79"/>
      <c r="U60" s="79"/>
      <c r="V60" s="82" t="s">
        <v>791</v>
      </c>
      <c r="W60" s="81">
        <v>43731.893472222226</v>
      </c>
      <c r="X60" s="82" t="s">
        <v>1023</v>
      </c>
      <c r="Y60" s="79"/>
      <c r="Z60" s="79"/>
      <c r="AA60" s="85" t="s">
        <v>1330</v>
      </c>
      <c r="AB60" s="79"/>
      <c r="AC60" s="79" t="b">
        <v>0</v>
      </c>
      <c r="AD60" s="79">
        <v>0</v>
      </c>
      <c r="AE60" s="85" t="s">
        <v>1603</v>
      </c>
      <c r="AF60" s="79" t="b">
        <v>0</v>
      </c>
      <c r="AG60" s="79" t="s">
        <v>1625</v>
      </c>
      <c r="AH60" s="79"/>
      <c r="AI60" s="85" t="s">
        <v>1603</v>
      </c>
      <c r="AJ60" s="79" t="b">
        <v>0</v>
      </c>
      <c r="AK60" s="79">
        <v>86</v>
      </c>
      <c r="AL60" s="85" t="s">
        <v>1572</v>
      </c>
      <c r="AM60" s="79" t="s">
        <v>1638</v>
      </c>
      <c r="AN60" s="79" t="b">
        <v>0</v>
      </c>
      <c r="AO60" s="85" t="s">
        <v>1572</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1</v>
      </c>
      <c r="BE60" s="49">
        <v>4</v>
      </c>
      <c r="BF60" s="48">
        <v>1</v>
      </c>
      <c r="BG60" s="49">
        <v>4</v>
      </c>
      <c r="BH60" s="48">
        <v>0</v>
      </c>
      <c r="BI60" s="49">
        <v>0</v>
      </c>
      <c r="BJ60" s="48">
        <v>23</v>
      </c>
      <c r="BK60" s="49">
        <v>92</v>
      </c>
      <c r="BL60" s="48">
        <v>25</v>
      </c>
    </row>
    <row r="61" spans="1:64" ht="15">
      <c r="A61" s="64" t="s">
        <v>263</v>
      </c>
      <c r="B61" s="64" t="s">
        <v>444</v>
      </c>
      <c r="C61" s="65"/>
      <c r="D61" s="66"/>
      <c r="E61" s="67"/>
      <c r="F61" s="68"/>
      <c r="G61" s="65"/>
      <c r="H61" s="69"/>
      <c r="I61" s="70"/>
      <c r="J61" s="70"/>
      <c r="K61" s="34" t="s">
        <v>65</v>
      </c>
      <c r="L61" s="77">
        <v>107</v>
      </c>
      <c r="M61" s="77"/>
      <c r="N61" s="72"/>
      <c r="O61" s="79" t="s">
        <v>503</v>
      </c>
      <c r="P61" s="81">
        <v>43731.894537037035</v>
      </c>
      <c r="Q61" s="79" t="s">
        <v>534</v>
      </c>
      <c r="R61" s="79"/>
      <c r="S61" s="79"/>
      <c r="T61" s="79"/>
      <c r="U61" s="79"/>
      <c r="V61" s="82" t="s">
        <v>792</v>
      </c>
      <c r="W61" s="81">
        <v>43731.894537037035</v>
      </c>
      <c r="X61" s="82" t="s">
        <v>1024</v>
      </c>
      <c r="Y61" s="79"/>
      <c r="Z61" s="79"/>
      <c r="AA61" s="85" t="s">
        <v>1331</v>
      </c>
      <c r="AB61" s="79"/>
      <c r="AC61" s="79" t="b">
        <v>0</v>
      </c>
      <c r="AD61" s="79">
        <v>0</v>
      </c>
      <c r="AE61" s="85" t="s">
        <v>1603</v>
      </c>
      <c r="AF61" s="79" t="b">
        <v>0</v>
      </c>
      <c r="AG61" s="79" t="s">
        <v>1625</v>
      </c>
      <c r="AH61" s="79"/>
      <c r="AI61" s="85" t="s">
        <v>1603</v>
      </c>
      <c r="AJ61" s="79" t="b">
        <v>0</v>
      </c>
      <c r="AK61" s="79">
        <v>86</v>
      </c>
      <c r="AL61" s="85" t="s">
        <v>1572</v>
      </c>
      <c r="AM61" s="79" t="s">
        <v>1635</v>
      </c>
      <c r="AN61" s="79" t="b">
        <v>0</v>
      </c>
      <c r="AO61" s="85" t="s">
        <v>1572</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1</v>
      </c>
      <c r="BE61" s="49">
        <v>4</v>
      </c>
      <c r="BF61" s="48">
        <v>1</v>
      </c>
      <c r="BG61" s="49">
        <v>4</v>
      </c>
      <c r="BH61" s="48">
        <v>0</v>
      </c>
      <c r="BI61" s="49">
        <v>0</v>
      </c>
      <c r="BJ61" s="48">
        <v>23</v>
      </c>
      <c r="BK61" s="49">
        <v>92</v>
      </c>
      <c r="BL61" s="48">
        <v>25</v>
      </c>
    </row>
    <row r="62" spans="1:64" ht="15">
      <c r="A62" s="64" t="s">
        <v>264</v>
      </c>
      <c r="B62" s="64" t="s">
        <v>444</v>
      </c>
      <c r="C62" s="65"/>
      <c r="D62" s="66"/>
      <c r="E62" s="67"/>
      <c r="F62" s="68"/>
      <c r="G62" s="65"/>
      <c r="H62" s="69"/>
      <c r="I62" s="70"/>
      <c r="J62" s="70"/>
      <c r="K62" s="34" t="s">
        <v>65</v>
      </c>
      <c r="L62" s="77">
        <v>108</v>
      </c>
      <c r="M62" s="77"/>
      <c r="N62" s="72"/>
      <c r="O62" s="79" t="s">
        <v>503</v>
      </c>
      <c r="P62" s="81">
        <v>43731.89498842593</v>
      </c>
      <c r="Q62" s="79" t="s">
        <v>534</v>
      </c>
      <c r="R62" s="79"/>
      <c r="S62" s="79"/>
      <c r="T62" s="79"/>
      <c r="U62" s="79"/>
      <c r="V62" s="82" t="s">
        <v>793</v>
      </c>
      <c r="W62" s="81">
        <v>43731.89498842593</v>
      </c>
      <c r="X62" s="82" t="s">
        <v>1025</v>
      </c>
      <c r="Y62" s="79"/>
      <c r="Z62" s="79"/>
      <c r="AA62" s="85" t="s">
        <v>1332</v>
      </c>
      <c r="AB62" s="79"/>
      <c r="AC62" s="79" t="b">
        <v>0</v>
      </c>
      <c r="AD62" s="79">
        <v>0</v>
      </c>
      <c r="AE62" s="85" t="s">
        <v>1603</v>
      </c>
      <c r="AF62" s="79" t="b">
        <v>0</v>
      </c>
      <c r="AG62" s="79" t="s">
        <v>1625</v>
      </c>
      <c r="AH62" s="79"/>
      <c r="AI62" s="85" t="s">
        <v>1603</v>
      </c>
      <c r="AJ62" s="79" t="b">
        <v>0</v>
      </c>
      <c r="AK62" s="79">
        <v>86</v>
      </c>
      <c r="AL62" s="85" t="s">
        <v>1572</v>
      </c>
      <c r="AM62" s="79" t="s">
        <v>1638</v>
      </c>
      <c r="AN62" s="79" t="b">
        <v>0</v>
      </c>
      <c r="AO62" s="85" t="s">
        <v>1572</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1</v>
      </c>
      <c r="BE62" s="49">
        <v>4</v>
      </c>
      <c r="BF62" s="48">
        <v>1</v>
      </c>
      <c r="BG62" s="49">
        <v>4</v>
      </c>
      <c r="BH62" s="48">
        <v>0</v>
      </c>
      <c r="BI62" s="49">
        <v>0</v>
      </c>
      <c r="BJ62" s="48">
        <v>23</v>
      </c>
      <c r="BK62" s="49">
        <v>92</v>
      </c>
      <c r="BL62" s="48">
        <v>25</v>
      </c>
    </row>
    <row r="63" spans="1:64" ht="15">
      <c r="A63" s="64" t="s">
        <v>265</v>
      </c>
      <c r="B63" s="64" t="s">
        <v>444</v>
      </c>
      <c r="C63" s="65"/>
      <c r="D63" s="66"/>
      <c r="E63" s="67"/>
      <c r="F63" s="68"/>
      <c r="G63" s="65"/>
      <c r="H63" s="69"/>
      <c r="I63" s="70"/>
      <c r="J63" s="70"/>
      <c r="K63" s="34" t="s">
        <v>65</v>
      </c>
      <c r="L63" s="77">
        <v>109</v>
      </c>
      <c r="M63" s="77"/>
      <c r="N63" s="72"/>
      <c r="O63" s="79" t="s">
        <v>503</v>
      </c>
      <c r="P63" s="81">
        <v>43731.8965625</v>
      </c>
      <c r="Q63" s="79" t="s">
        <v>534</v>
      </c>
      <c r="R63" s="79"/>
      <c r="S63" s="79"/>
      <c r="T63" s="79"/>
      <c r="U63" s="79"/>
      <c r="V63" s="82" t="s">
        <v>794</v>
      </c>
      <c r="W63" s="81">
        <v>43731.8965625</v>
      </c>
      <c r="X63" s="82" t="s">
        <v>1026</v>
      </c>
      <c r="Y63" s="79"/>
      <c r="Z63" s="79"/>
      <c r="AA63" s="85" t="s">
        <v>1333</v>
      </c>
      <c r="AB63" s="79"/>
      <c r="AC63" s="79" t="b">
        <v>0</v>
      </c>
      <c r="AD63" s="79">
        <v>0</v>
      </c>
      <c r="AE63" s="85" t="s">
        <v>1603</v>
      </c>
      <c r="AF63" s="79" t="b">
        <v>0</v>
      </c>
      <c r="AG63" s="79" t="s">
        <v>1625</v>
      </c>
      <c r="AH63" s="79"/>
      <c r="AI63" s="85" t="s">
        <v>1603</v>
      </c>
      <c r="AJ63" s="79" t="b">
        <v>0</v>
      </c>
      <c r="AK63" s="79">
        <v>86</v>
      </c>
      <c r="AL63" s="85" t="s">
        <v>1572</v>
      </c>
      <c r="AM63" s="79" t="s">
        <v>1638</v>
      </c>
      <c r="AN63" s="79" t="b">
        <v>0</v>
      </c>
      <c r="AO63" s="85" t="s">
        <v>1572</v>
      </c>
      <c r="AP63" s="79" t="s">
        <v>176</v>
      </c>
      <c r="AQ63" s="79">
        <v>0</v>
      </c>
      <c r="AR63" s="79">
        <v>0</v>
      </c>
      <c r="AS63" s="79"/>
      <c r="AT63" s="79"/>
      <c r="AU63" s="79"/>
      <c r="AV63" s="79"/>
      <c r="AW63" s="79"/>
      <c r="AX63" s="79"/>
      <c r="AY63" s="79"/>
      <c r="AZ63" s="79"/>
      <c r="BA63">
        <v>1</v>
      </c>
      <c r="BB63" s="78" t="str">
        <f>REPLACE(INDEX(GroupVertices[Group],MATCH(Edges25[[#This Row],[Vertex 1]],GroupVertices[Vertex],0)),1,1,"")</f>
        <v>1</v>
      </c>
      <c r="BC63" s="78" t="str">
        <f>REPLACE(INDEX(GroupVertices[Group],MATCH(Edges25[[#This Row],[Vertex 2]],GroupVertices[Vertex],0)),1,1,"")</f>
        <v>1</v>
      </c>
      <c r="BD63" s="48">
        <v>1</v>
      </c>
      <c r="BE63" s="49">
        <v>4</v>
      </c>
      <c r="BF63" s="48">
        <v>1</v>
      </c>
      <c r="BG63" s="49">
        <v>4</v>
      </c>
      <c r="BH63" s="48">
        <v>0</v>
      </c>
      <c r="BI63" s="49">
        <v>0</v>
      </c>
      <c r="BJ63" s="48">
        <v>23</v>
      </c>
      <c r="BK63" s="49">
        <v>92</v>
      </c>
      <c r="BL63" s="48">
        <v>25</v>
      </c>
    </row>
    <row r="64" spans="1:64" ht="15">
      <c r="A64" s="64" t="s">
        <v>266</v>
      </c>
      <c r="B64" s="64" t="s">
        <v>444</v>
      </c>
      <c r="C64" s="65"/>
      <c r="D64" s="66"/>
      <c r="E64" s="67"/>
      <c r="F64" s="68"/>
      <c r="G64" s="65"/>
      <c r="H64" s="69"/>
      <c r="I64" s="70"/>
      <c r="J64" s="70"/>
      <c r="K64" s="34" t="s">
        <v>65</v>
      </c>
      <c r="L64" s="77">
        <v>110</v>
      </c>
      <c r="M64" s="77"/>
      <c r="N64" s="72"/>
      <c r="O64" s="79" t="s">
        <v>503</v>
      </c>
      <c r="P64" s="81">
        <v>43731.89677083334</v>
      </c>
      <c r="Q64" s="79" t="s">
        <v>534</v>
      </c>
      <c r="R64" s="79"/>
      <c r="S64" s="79"/>
      <c r="T64" s="79"/>
      <c r="U64" s="79"/>
      <c r="V64" s="82" t="s">
        <v>795</v>
      </c>
      <c r="W64" s="81">
        <v>43731.89677083334</v>
      </c>
      <c r="X64" s="82" t="s">
        <v>1027</v>
      </c>
      <c r="Y64" s="79"/>
      <c r="Z64" s="79"/>
      <c r="AA64" s="85" t="s">
        <v>1334</v>
      </c>
      <c r="AB64" s="79"/>
      <c r="AC64" s="79" t="b">
        <v>0</v>
      </c>
      <c r="AD64" s="79">
        <v>0</v>
      </c>
      <c r="AE64" s="85" t="s">
        <v>1603</v>
      </c>
      <c r="AF64" s="79" t="b">
        <v>0</v>
      </c>
      <c r="AG64" s="79" t="s">
        <v>1625</v>
      </c>
      <c r="AH64" s="79"/>
      <c r="AI64" s="85" t="s">
        <v>1603</v>
      </c>
      <c r="AJ64" s="79" t="b">
        <v>0</v>
      </c>
      <c r="AK64" s="79">
        <v>86</v>
      </c>
      <c r="AL64" s="85" t="s">
        <v>1572</v>
      </c>
      <c r="AM64" s="79" t="s">
        <v>1635</v>
      </c>
      <c r="AN64" s="79" t="b">
        <v>0</v>
      </c>
      <c r="AO64" s="85" t="s">
        <v>1572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1</v>
      </c>
      <c r="BE64" s="49">
        <v>4</v>
      </c>
      <c r="BF64" s="48">
        <v>1</v>
      </c>
      <c r="BG64" s="49">
        <v>4</v>
      </c>
      <c r="BH64" s="48">
        <v>0</v>
      </c>
      <c r="BI64" s="49">
        <v>0</v>
      </c>
      <c r="BJ64" s="48">
        <v>23</v>
      </c>
      <c r="BK64" s="49">
        <v>92</v>
      </c>
      <c r="BL64" s="48">
        <v>25</v>
      </c>
    </row>
    <row r="65" spans="1:64" ht="15">
      <c r="A65" s="64" t="s">
        <v>267</v>
      </c>
      <c r="B65" s="64" t="s">
        <v>444</v>
      </c>
      <c r="C65" s="65"/>
      <c r="D65" s="66"/>
      <c r="E65" s="67"/>
      <c r="F65" s="68"/>
      <c r="G65" s="65"/>
      <c r="H65" s="69"/>
      <c r="I65" s="70"/>
      <c r="J65" s="70"/>
      <c r="K65" s="34" t="s">
        <v>65</v>
      </c>
      <c r="L65" s="77">
        <v>111</v>
      </c>
      <c r="M65" s="77"/>
      <c r="N65" s="72"/>
      <c r="O65" s="79" t="s">
        <v>503</v>
      </c>
      <c r="P65" s="81">
        <v>43731.89701388889</v>
      </c>
      <c r="Q65" s="79" t="s">
        <v>534</v>
      </c>
      <c r="R65" s="79"/>
      <c r="S65" s="79"/>
      <c r="T65" s="79"/>
      <c r="U65" s="79"/>
      <c r="V65" s="82" t="s">
        <v>796</v>
      </c>
      <c r="W65" s="81">
        <v>43731.89701388889</v>
      </c>
      <c r="X65" s="82" t="s">
        <v>1028</v>
      </c>
      <c r="Y65" s="79"/>
      <c r="Z65" s="79"/>
      <c r="AA65" s="85" t="s">
        <v>1335</v>
      </c>
      <c r="AB65" s="79"/>
      <c r="AC65" s="79" t="b">
        <v>0</v>
      </c>
      <c r="AD65" s="79">
        <v>0</v>
      </c>
      <c r="AE65" s="85" t="s">
        <v>1603</v>
      </c>
      <c r="AF65" s="79" t="b">
        <v>0</v>
      </c>
      <c r="AG65" s="79" t="s">
        <v>1625</v>
      </c>
      <c r="AH65" s="79"/>
      <c r="AI65" s="85" t="s">
        <v>1603</v>
      </c>
      <c r="AJ65" s="79" t="b">
        <v>0</v>
      </c>
      <c r="AK65" s="79">
        <v>86</v>
      </c>
      <c r="AL65" s="85" t="s">
        <v>1572</v>
      </c>
      <c r="AM65" s="79" t="s">
        <v>1638</v>
      </c>
      <c r="AN65" s="79" t="b">
        <v>0</v>
      </c>
      <c r="AO65" s="85" t="s">
        <v>1572</v>
      </c>
      <c r="AP65" s="79" t="s">
        <v>176</v>
      </c>
      <c r="AQ65" s="79">
        <v>0</v>
      </c>
      <c r="AR65" s="79">
        <v>0</v>
      </c>
      <c r="AS65" s="79"/>
      <c r="AT65" s="79"/>
      <c r="AU65" s="79"/>
      <c r="AV65" s="79"/>
      <c r="AW65" s="79"/>
      <c r="AX65" s="79"/>
      <c r="AY65" s="79"/>
      <c r="AZ65" s="79"/>
      <c r="BA65">
        <v>1</v>
      </c>
      <c r="BB65" s="78" t="str">
        <f>REPLACE(INDEX(GroupVertices[Group],MATCH(Edges25[[#This Row],[Vertex 1]],GroupVertices[Vertex],0)),1,1,"")</f>
        <v>1</v>
      </c>
      <c r="BC65" s="78" t="str">
        <f>REPLACE(INDEX(GroupVertices[Group],MATCH(Edges25[[#This Row],[Vertex 2]],GroupVertices[Vertex],0)),1,1,"")</f>
        <v>1</v>
      </c>
      <c r="BD65" s="48">
        <v>1</v>
      </c>
      <c r="BE65" s="49">
        <v>4</v>
      </c>
      <c r="BF65" s="48">
        <v>1</v>
      </c>
      <c r="BG65" s="49">
        <v>4</v>
      </c>
      <c r="BH65" s="48">
        <v>0</v>
      </c>
      <c r="BI65" s="49">
        <v>0</v>
      </c>
      <c r="BJ65" s="48">
        <v>23</v>
      </c>
      <c r="BK65" s="49">
        <v>92</v>
      </c>
      <c r="BL65" s="48">
        <v>25</v>
      </c>
    </row>
    <row r="66" spans="1:64" ht="15">
      <c r="A66" s="64" t="s">
        <v>268</v>
      </c>
      <c r="B66" s="64" t="s">
        <v>445</v>
      </c>
      <c r="C66" s="65"/>
      <c r="D66" s="66"/>
      <c r="E66" s="67"/>
      <c r="F66" s="68"/>
      <c r="G66" s="65"/>
      <c r="H66" s="69"/>
      <c r="I66" s="70"/>
      <c r="J66" s="70"/>
      <c r="K66" s="34" t="s">
        <v>65</v>
      </c>
      <c r="L66" s="77">
        <v>112</v>
      </c>
      <c r="M66" s="77"/>
      <c r="N66" s="72"/>
      <c r="O66" s="79" t="s">
        <v>503</v>
      </c>
      <c r="P66" s="81">
        <v>43731.898310185185</v>
      </c>
      <c r="Q66" s="79" t="s">
        <v>539</v>
      </c>
      <c r="R66" s="79"/>
      <c r="S66" s="79"/>
      <c r="T66" s="79"/>
      <c r="U66" s="79"/>
      <c r="V66" s="82" t="s">
        <v>797</v>
      </c>
      <c r="W66" s="81">
        <v>43731.898310185185</v>
      </c>
      <c r="X66" s="82" t="s">
        <v>1029</v>
      </c>
      <c r="Y66" s="79"/>
      <c r="Z66" s="79"/>
      <c r="AA66" s="85" t="s">
        <v>1336</v>
      </c>
      <c r="AB66" s="85" t="s">
        <v>1572</v>
      </c>
      <c r="AC66" s="79" t="b">
        <v>0</v>
      </c>
      <c r="AD66" s="79">
        <v>0</v>
      </c>
      <c r="AE66" s="85" t="s">
        <v>1605</v>
      </c>
      <c r="AF66" s="79" t="b">
        <v>0</v>
      </c>
      <c r="AG66" s="79" t="s">
        <v>1625</v>
      </c>
      <c r="AH66" s="79"/>
      <c r="AI66" s="85" t="s">
        <v>1603</v>
      </c>
      <c r="AJ66" s="79" t="b">
        <v>0</v>
      </c>
      <c r="AK66" s="79">
        <v>0</v>
      </c>
      <c r="AL66" s="85" t="s">
        <v>1603</v>
      </c>
      <c r="AM66" s="79" t="s">
        <v>1638</v>
      </c>
      <c r="AN66" s="79" t="b">
        <v>0</v>
      </c>
      <c r="AO66" s="85" t="s">
        <v>1572</v>
      </c>
      <c r="AP66" s="79" t="s">
        <v>176</v>
      </c>
      <c r="AQ66" s="79">
        <v>0</v>
      </c>
      <c r="AR66" s="79">
        <v>0</v>
      </c>
      <c r="AS66" s="79"/>
      <c r="AT66" s="79"/>
      <c r="AU66" s="79"/>
      <c r="AV66" s="79"/>
      <c r="AW66" s="79"/>
      <c r="AX66" s="79"/>
      <c r="AY66" s="79"/>
      <c r="AZ66" s="79"/>
      <c r="BA66">
        <v>1</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269</v>
      </c>
      <c r="B67" s="64" t="s">
        <v>444</v>
      </c>
      <c r="C67" s="65"/>
      <c r="D67" s="66"/>
      <c r="E67" s="67"/>
      <c r="F67" s="68"/>
      <c r="G67" s="65"/>
      <c r="H67" s="69"/>
      <c r="I67" s="70"/>
      <c r="J67" s="70"/>
      <c r="K67" s="34" t="s">
        <v>65</v>
      </c>
      <c r="L67" s="77">
        <v>115</v>
      </c>
      <c r="M67" s="77"/>
      <c r="N67" s="72"/>
      <c r="O67" s="79" t="s">
        <v>503</v>
      </c>
      <c r="P67" s="81">
        <v>43731.89962962963</v>
      </c>
      <c r="Q67" s="79" t="s">
        <v>534</v>
      </c>
      <c r="R67" s="79"/>
      <c r="S67" s="79"/>
      <c r="T67" s="79"/>
      <c r="U67" s="79"/>
      <c r="V67" s="82" t="s">
        <v>798</v>
      </c>
      <c r="W67" s="81">
        <v>43731.89962962963</v>
      </c>
      <c r="X67" s="82" t="s">
        <v>1030</v>
      </c>
      <c r="Y67" s="79"/>
      <c r="Z67" s="79"/>
      <c r="AA67" s="85" t="s">
        <v>1337</v>
      </c>
      <c r="AB67" s="79"/>
      <c r="AC67" s="79" t="b">
        <v>0</v>
      </c>
      <c r="AD67" s="79">
        <v>0</v>
      </c>
      <c r="AE67" s="85" t="s">
        <v>1603</v>
      </c>
      <c r="AF67" s="79" t="b">
        <v>0</v>
      </c>
      <c r="AG67" s="79" t="s">
        <v>1625</v>
      </c>
      <c r="AH67" s="79"/>
      <c r="AI67" s="85" t="s">
        <v>1603</v>
      </c>
      <c r="AJ67" s="79" t="b">
        <v>0</v>
      </c>
      <c r="AK67" s="79">
        <v>86</v>
      </c>
      <c r="AL67" s="85" t="s">
        <v>1572</v>
      </c>
      <c r="AM67" s="79" t="s">
        <v>1634</v>
      </c>
      <c r="AN67" s="79" t="b">
        <v>0</v>
      </c>
      <c r="AO67" s="85" t="s">
        <v>1572</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1</v>
      </c>
      <c r="BE67" s="49">
        <v>4</v>
      </c>
      <c r="BF67" s="48">
        <v>1</v>
      </c>
      <c r="BG67" s="49">
        <v>4</v>
      </c>
      <c r="BH67" s="48">
        <v>0</v>
      </c>
      <c r="BI67" s="49">
        <v>0</v>
      </c>
      <c r="BJ67" s="48">
        <v>23</v>
      </c>
      <c r="BK67" s="49">
        <v>92</v>
      </c>
      <c r="BL67" s="48">
        <v>25</v>
      </c>
    </row>
    <row r="68" spans="1:64" ht="15">
      <c r="A68" s="64" t="s">
        <v>270</v>
      </c>
      <c r="B68" s="64" t="s">
        <v>444</v>
      </c>
      <c r="C68" s="65"/>
      <c r="D68" s="66"/>
      <c r="E68" s="67"/>
      <c r="F68" s="68"/>
      <c r="G68" s="65"/>
      <c r="H68" s="69"/>
      <c r="I68" s="70"/>
      <c r="J68" s="70"/>
      <c r="K68" s="34" t="s">
        <v>65</v>
      </c>
      <c r="L68" s="77">
        <v>116</v>
      </c>
      <c r="M68" s="77"/>
      <c r="N68" s="72"/>
      <c r="O68" s="79" t="s">
        <v>503</v>
      </c>
      <c r="P68" s="81">
        <v>43731.90002314815</v>
      </c>
      <c r="Q68" s="79" t="s">
        <v>534</v>
      </c>
      <c r="R68" s="79"/>
      <c r="S68" s="79"/>
      <c r="T68" s="79"/>
      <c r="U68" s="79"/>
      <c r="V68" s="82" t="s">
        <v>799</v>
      </c>
      <c r="W68" s="81">
        <v>43731.90002314815</v>
      </c>
      <c r="X68" s="82" t="s">
        <v>1031</v>
      </c>
      <c r="Y68" s="79"/>
      <c r="Z68" s="79"/>
      <c r="AA68" s="85" t="s">
        <v>1338</v>
      </c>
      <c r="AB68" s="79"/>
      <c r="AC68" s="79" t="b">
        <v>0</v>
      </c>
      <c r="AD68" s="79">
        <v>0</v>
      </c>
      <c r="AE68" s="85" t="s">
        <v>1603</v>
      </c>
      <c r="AF68" s="79" t="b">
        <v>0</v>
      </c>
      <c r="AG68" s="79" t="s">
        <v>1625</v>
      </c>
      <c r="AH68" s="79"/>
      <c r="AI68" s="85" t="s">
        <v>1603</v>
      </c>
      <c r="AJ68" s="79" t="b">
        <v>0</v>
      </c>
      <c r="AK68" s="79">
        <v>86</v>
      </c>
      <c r="AL68" s="85" t="s">
        <v>1572</v>
      </c>
      <c r="AM68" s="79" t="s">
        <v>1638</v>
      </c>
      <c r="AN68" s="79" t="b">
        <v>0</v>
      </c>
      <c r="AO68" s="85" t="s">
        <v>1572</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1</v>
      </c>
      <c r="BE68" s="49">
        <v>4</v>
      </c>
      <c r="BF68" s="48">
        <v>1</v>
      </c>
      <c r="BG68" s="49">
        <v>4</v>
      </c>
      <c r="BH68" s="48">
        <v>0</v>
      </c>
      <c r="BI68" s="49">
        <v>0</v>
      </c>
      <c r="BJ68" s="48">
        <v>23</v>
      </c>
      <c r="BK68" s="49">
        <v>92</v>
      </c>
      <c r="BL68" s="48">
        <v>25</v>
      </c>
    </row>
    <row r="69" spans="1:64" ht="15">
      <c r="A69" s="64" t="s">
        <v>271</v>
      </c>
      <c r="B69" s="64" t="s">
        <v>444</v>
      </c>
      <c r="C69" s="65"/>
      <c r="D69" s="66"/>
      <c r="E69" s="67"/>
      <c r="F69" s="68"/>
      <c r="G69" s="65"/>
      <c r="H69" s="69"/>
      <c r="I69" s="70"/>
      <c r="J69" s="70"/>
      <c r="K69" s="34" t="s">
        <v>65</v>
      </c>
      <c r="L69" s="77">
        <v>117</v>
      </c>
      <c r="M69" s="77"/>
      <c r="N69" s="72"/>
      <c r="O69" s="79" t="s">
        <v>503</v>
      </c>
      <c r="P69" s="81">
        <v>43731.902349537035</v>
      </c>
      <c r="Q69" s="79" t="s">
        <v>534</v>
      </c>
      <c r="R69" s="79"/>
      <c r="S69" s="79"/>
      <c r="T69" s="79"/>
      <c r="U69" s="79"/>
      <c r="V69" s="82" t="s">
        <v>800</v>
      </c>
      <c r="W69" s="81">
        <v>43731.902349537035</v>
      </c>
      <c r="X69" s="82" t="s">
        <v>1032</v>
      </c>
      <c r="Y69" s="79"/>
      <c r="Z69" s="79"/>
      <c r="AA69" s="85" t="s">
        <v>1339</v>
      </c>
      <c r="AB69" s="79"/>
      <c r="AC69" s="79" t="b">
        <v>0</v>
      </c>
      <c r="AD69" s="79">
        <v>0</v>
      </c>
      <c r="AE69" s="85" t="s">
        <v>1603</v>
      </c>
      <c r="AF69" s="79" t="b">
        <v>0</v>
      </c>
      <c r="AG69" s="79" t="s">
        <v>1625</v>
      </c>
      <c r="AH69" s="79"/>
      <c r="AI69" s="85" t="s">
        <v>1603</v>
      </c>
      <c r="AJ69" s="79" t="b">
        <v>0</v>
      </c>
      <c r="AK69" s="79">
        <v>86</v>
      </c>
      <c r="AL69" s="85" t="s">
        <v>1572</v>
      </c>
      <c r="AM69" s="79" t="s">
        <v>1634</v>
      </c>
      <c r="AN69" s="79" t="b">
        <v>0</v>
      </c>
      <c r="AO69" s="85" t="s">
        <v>1572</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4</v>
      </c>
      <c r="BF69" s="48">
        <v>1</v>
      </c>
      <c r="BG69" s="49">
        <v>4</v>
      </c>
      <c r="BH69" s="48">
        <v>0</v>
      </c>
      <c r="BI69" s="49">
        <v>0</v>
      </c>
      <c r="BJ69" s="48">
        <v>23</v>
      </c>
      <c r="BK69" s="49">
        <v>92</v>
      </c>
      <c r="BL69" s="48">
        <v>25</v>
      </c>
    </row>
    <row r="70" spans="1:64" ht="15">
      <c r="A70" s="64" t="s">
        <v>272</v>
      </c>
      <c r="B70" s="64" t="s">
        <v>444</v>
      </c>
      <c r="C70" s="65"/>
      <c r="D70" s="66"/>
      <c r="E70" s="67"/>
      <c r="F70" s="68"/>
      <c r="G70" s="65"/>
      <c r="H70" s="69"/>
      <c r="I70" s="70"/>
      <c r="J70" s="70"/>
      <c r="K70" s="34" t="s">
        <v>65</v>
      </c>
      <c r="L70" s="77">
        <v>118</v>
      </c>
      <c r="M70" s="77"/>
      <c r="N70" s="72"/>
      <c r="O70" s="79" t="s">
        <v>503</v>
      </c>
      <c r="P70" s="81">
        <v>43731.90251157407</v>
      </c>
      <c r="Q70" s="79" t="s">
        <v>534</v>
      </c>
      <c r="R70" s="79"/>
      <c r="S70" s="79"/>
      <c r="T70" s="79"/>
      <c r="U70" s="79"/>
      <c r="V70" s="82" t="s">
        <v>801</v>
      </c>
      <c r="W70" s="81">
        <v>43731.90251157407</v>
      </c>
      <c r="X70" s="82" t="s">
        <v>1033</v>
      </c>
      <c r="Y70" s="79"/>
      <c r="Z70" s="79"/>
      <c r="AA70" s="85" t="s">
        <v>1340</v>
      </c>
      <c r="AB70" s="79"/>
      <c r="AC70" s="79" t="b">
        <v>0</v>
      </c>
      <c r="AD70" s="79">
        <v>0</v>
      </c>
      <c r="AE70" s="85" t="s">
        <v>1603</v>
      </c>
      <c r="AF70" s="79" t="b">
        <v>0</v>
      </c>
      <c r="AG70" s="79" t="s">
        <v>1625</v>
      </c>
      <c r="AH70" s="79"/>
      <c r="AI70" s="85" t="s">
        <v>1603</v>
      </c>
      <c r="AJ70" s="79" t="b">
        <v>0</v>
      </c>
      <c r="AK70" s="79">
        <v>86</v>
      </c>
      <c r="AL70" s="85" t="s">
        <v>1572</v>
      </c>
      <c r="AM70" s="79" t="s">
        <v>1634</v>
      </c>
      <c r="AN70" s="79" t="b">
        <v>0</v>
      </c>
      <c r="AO70" s="85" t="s">
        <v>1572</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4</v>
      </c>
      <c r="BF70" s="48">
        <v>1</v>
      </c>
      <c r="BG70" s="49">
        <v>4</v>
      </c>
      <c r="BH70" s="48">
        <v>0</v>
      </c>
      <c r="BI70" s="49">
        <v>0</v>
      </c>
      <c r="BJ70" s="48">
        <v>23</v>
      </c>
      <c r="BK70" s="49">
        <v>92</v>
      </c>
      <c r="BL70" s="48">
        <v>25</v>
      </c>
    </row>
    <row r="71" spans="1:64" ht="15">
      <c r="A71" s="64" t="s">
        <v>273</v>
      </c>
      <c r="B71" s="64" t="s">
        <v>444</v>
      </c>
      <c r="C71" s="65"/>
      <c r="D71" s="66"/>
      <c r="E71" s="67"/>
      <c r="F71" s="68"/>
      <c r="G71" s="65"/>
      <c r="H71" s="69"/>
      <c r="I71" s="70"/>
      <c r="J71" s="70"/>
      <c r="K71" s="34" t="s">
        <v>65</v>
      </c>
      <c r="L71" s="77">
        <v>119</v>
      </c>
      <c r="M71" s="77"/>
      <c r="N71" s="72"/>
      <c r="O71" s="79" t="s">
        <v>503</v>
      </c>
      <c r="P71" s="81">
        <v>43731.903819444444</v>
      </c>
      <c r="Q71" s="79" t="s">
        <v>534</v>
      </c>
      <c r="R71" s="79"/>
      <c r="S71" s="79"/>
      <c r="T71" s="79"/>
      <c r="U71" s="79"/>
      <c r="V71" s="82" t="s">
        <v>802</v>
      </c>
      <c r="W71" s="81">
        <v>43731.903819444444</v>
      </c>
      <c r="X71" s="82" t="s">
        <v>1034</v>
      </c>
      <c r="Y71" s="79"/>
      <c r="Z71" s="79"/>
      <c r="AA71" s="85" t="s">
        <v>1341</v>
      </c>
      <c r="AB71" s="79"/>
      <c r="AC71" s="79" t="b">
        <v>0</v>
      </c>
      <c r="AD71" s="79">
        <v>0</v>
      </c>
      <c r="AE71" s="85" t="s">
        <v>1603</v>
      </c>
      <c r="AF71" s="79" t="b">
        <v>0</v>
      </c>
      <c r="AG71" s="79" t="s">
        <v>1625</v>
      </c>
      <c r="AH71" s="79"/>
      <c r="AI71" s="85" t="s">
        <v>1603</v>
      </c>
      <c r="AJ71" s="79" t="b">
        <v>0</v>
      </c>
      <c r="AK71" s="79">
        <v>86</v>
      </c>
      <c r="AL71" s="85" t="s">
        <v>1572</v>
      </c>
      <c r="AM71" s="79" t="s">
        <v>1634</v>
      </c>
      <c r="AN71" s="79" t="b">
        <v>0</v>
      </c>
      <c r="AO71" s="85" t="s">
        <v>1572</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4</v>
      </c>
      <c r="BF71" s="48">
        <v>1</v>
      </c>
      <c r="BG71" s="49">
        <v>4</v>
      </c>
      <c r="BH71" s="48">
        <v>0</v>
      </c>
      <c r="BI71" s="49">
        <v>0</v>
      </c>
      <c r="BJ71" s="48">
        <v>23</v>
      </c>
      <c r="BK71" s="49">
        <v>92</v>
      </c>
      <c r="BL71" s="48">
        <v>25</v>
      </c>
    </row>
    <row r="72" spans="1:64" ht="15">
      <c r="A72" s="64" t="s">
        <v>274</v>
      </c>
      <c r="B72" s="64" t="s">
        <v>444</v>
      </c>
      <c r="C72" s="65"/>
      <c r="D72" s="66"/>
      <c r="E72" s="67"/>
      <c r="F72" s="68"/>
      <c r="G72" s="65"/>
      <c r="H72" s="69"/>
      <c r="I72" s="70"/>
      <c r="J72" s="70"/>
      <c r="K72" s="34" t="s">
        <v>65</v>
      </c>
      <c r="L72" s="77">
        <v>120</v>
      </c>
      <c r="M72" s="77"/>
      <c r="N72" s="72"/>
      <c r="O72" s="79" t="s">
        <v>503</v>
      </c>
      <c r="P72" s="81">
        <v>43731.904282407406</v>
      </c>
      <c r="Q72" s="79" t="s">
        <v>534</v>
      </c>
      <c r="R72" s="79"/>
      <c r="S72" s="79"/>
      <c r="T72" s="79"/>
      <c r="U72" s="79"/>
      <c r="V72" s="82" t="s">
        <v>803</v>
      </c>
      <c r="W72" s="81">
        <v>43731.904282407406</v>
      </c>
      <c r="X72" s="82" t="s">
        <v>1035</v>
      </c>
      <c r="Y72" s="79"/>
      <c r="Z72" s="79"/>
      <c r="AA72" s="85" t="s">
        <v>1342</v>
      </c>
      <c r="AB72" s="79"/>
      <c r="AC72" s="79" t="b">
        <v>0</v>
      </c>
      <c r="AD72" s="79">
        <v>0</v>
      </c>
      <c r="AE72" s="85" t="s">
        <v>1603</v>
      </c>
      <c r="AF72" s="79" t="b">
        <v>0</v>
      </c>
      <c r="AG72" s="79" t="s">
        <v>1625</v>
      </c>
      <c r="AH72" s="79"/>
      <c r="AI72" s="85" t="s">
        <v>1603</v>
      </c>
      <c r="AJ72" s="79" t="b">
        <v>0</v>
      </c>
      <c r="AK72" s="79">
        <v>86</v>
      </c>
      <c r="AL72" s="85" t="s">
        <v>1572</v>
      </c>
      <c r="AM72" s="79" t="s">
        <v>1638</v>
      </c>
      <c r="AN72" s="79" t="b">
        <v>0</v>
      </c>
      <c r="AO72" s="85" t="s">
        <v>1572</v>
      </c>
      <c r="AP72" s="79" t="s">
        <v>176</v>
      </c>
      <c r="AQ72" s="79">
        <v>0</v>
      </c>
      <c r="AR72" s="79">
        <v>0</v>
      </c>
      <c r="AS72" s="79"/>
      <c r="AT72" s="79"/>
      <c r="AU72" s="79"/>
      <c r="AV72" s="79"/>
      <c r="AW72" s="79"/>
      <c r="AX72" s="79"/>
      <c r="AY72" s="79"/>
      <c r="AZ72" s="79"/>
      <c r="BA72">
        <v>1</v>
      </c>
      <c r="BB72" s="78" t="str">
        <f>REPLACE(INDEX(GroupVertices[Group],MATCH(Edges25[[#This Row],[Vertex 1]],GroupVertices[Vertex],0)),1,1,"")</f>
        <v>1</v>
      </c>
      <c r="BC72" s="78" t="str">
        <f>REPLACE(INDEX(GroupVertices[Group],MATCH(Edges25[[#This Row],[Vertex 2]],GroupVertices[Vertex],0)),1,1,"")</f>
        <v>1</v>
      </c>
      <c r="BD72" s="48">
        <v>1</v>
      </c>
      <c r="BE72" s="49">
        <v>4</v>
      </c>
      <c r="BF72" s="48">
        <v>1</v>
      </c>
      <c r="BG72" s="49">
        <v>4</v>
      </c>
      <c r="BH72" s="48">
        <v>0</v>
      </c>
      <c r="BI72" s="49">
        <v>0</v>
      </c>
      <c r="BJ72" s="48">
        <v>23</v>
      </c>
      <c r="BK72" s="49">
        <v>92</v>
      </c>
      <c r="BL72" s="48">
        <v>25</v>
      </c>
    </row>
    <row r="73" spans="1:64" ht="15">
      <c r="A73" s="64" t="s">
        <v>275</v>
      </c>
      <c r="B73" s="64" t="s">
        <v>444</v>
      </c>
      <c r="C73" s="65"/>
      <c r="D73" s="66"/>
      <c r="E73" s="67"/>
      <c r="F73" s="68"/>
      <c r="G73" s="65"/>
      <c r="H73" s="69"/>
      <c r="I73" s="70"/>
      <c r="J73" s="70"/>
      <c r="K73" s="34" t="s">
        <v>65</v>
      </c>
      <c r="L73" s="77">
        <v>121</v>
      </c>
      <c r="M73" s="77"/>
      <c r="N73" s="72"/>
      <c r="O73" s="79" t="s">
        <v>503</v>
      </c>
      <c r="P73" s="81">
        <v>43731.90725694445</v>
      </c>
      <c r="Q73" s="79" t="s">
        <v>534</v>
      </c>
      <c r="R73" s="79"/>
      <c r="S73" s="79"/>
      <c r="T73" s="79"/>
      <c r="U73" s="79"/>
      <c r="V73" s="82" t="s">
        <v>804</v>
      </c>
      <c r="W73" s="81">
        <v>43731.90725694445</v>
      </c>
      <c r="X73" s="82" t="s">
        <v>1036</v>
      </c>
      <c r="Y73" s="79"/>
      <c r="Z73" s="79"/>
      <c r="AA73" s="85" t="s">
        <v>1343</v>
      </c>
      <c r="AB73" s="79"/>
      <c r="AC73" s="79" t="b">
        <v>0</v>
      </c>
      <c r="AD73" s="79">
        <v>0</v>
      </c>
      <c r="AE73" s="85" t="s">
        <v>1603</v>
      </c>
      <c r="AF73" s="79" t="b">
        <v>0</v>
      </c>
      <c r="AG73" s="79" t="s">
        <v>1625</v>
      </c>
      <c r="AH73" s="79"/>
      <c r="AI73" s="85" t="s">
        <v>1603</v>
      </c>
      <c r="AJ73" s="79" t="b">
        <v>0</v>
      </c>
      <c r="AK73" s="79">
        <v>86</v>
      </c>
      <c r="AL73" s="85" t="s">
        <v>1572</v>
      </c>
      <c r="AM73" s="79" t="s">
        <v>1635</v>
      </c>
      <c r="AN73" s="79" t="b">
        <v>0</v>
      </c>
      <c r="AO73" s="85" t="s">
        <v>1572</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1</v>
      </c>
      <c r="BE73" s="49">
        <v>4</v>
      </c>
      <c r="BF73" s="48">
        <v>1</v>
      </c>
      <c r="BG73" s="49">
        <v>4</v>
      </c>
      <c r="BH73" s="48">
        <v>0</v>
      </c>
      <c r="BI73" s="49">
        <v>0</v>
      </c>
      <c r="BJ73" s="48">
        <v>23</v>
      </c>
      <c r="BK73" s="49">
        <v>92</v>
      </c>
      <c r="BL73" s="48">
        <v>25</v>
      </c>
    </row>
    <row r="74" spans="1:64" ht="15">
      <c r="A74" s="64" t="s">
        <v>276</v>
      </c>
      <c r="B74" s="64" t="s">
        <v>444</v>
      </c>
      <c r="C74" s="65"/>
      <c r="D74" s="66"/>
      <c r="E74" s="67"/>
      <c r="F74" s="68"/>
      <c r="G74" s="65"/>
      <c r="H74" s="69"/>
      <c r="I74" s="70"/>
      <c r="J74" s="70"/>
      <c r="K74" s="34" t="s">
        <v>65</v>
      </c>
      <c r="L74" s="77">
        <v>122</v>
      </c>
      <c r="M74" s="77"/>
      <c r="N74" s="72"/>
      <c r="O74" s="79" t="s">
        <v>503</v>
      </c>
      <c r="P74" s="81">
        <v>43731.90789351852</v>
      </c>
      <c r="Q74" s="79" t="s">
        <v>534</v>
      </c>
      <c r="R74" s="79"/>
      <c r="S74" s="79"/>
      <c r="T74" s="79"/>
      <c r="U74" s="79"/>
      <c r="V74" s="82" t="s">
        <v>805</v>
      </c>
      <c r="W74" s="81">
        <v>43731.90789351852</v>
      </c>
      <c r="X74" s="82" t="s">
        <v>1037</v>
      </c>
      <c r="Y74" s="79"/>
      <c r="Z74" s="79"/>
      <c r="AA74" s="85" t="s">
        <v>1344</v>
      </c>
      <c r="AB74" s="79"/>
      <c r="AC74" s="79" t="b">
        <v>0</v>
      </c>
      <c r="AD74" s="79">
        <v>0</v>
      </c>
      <c r="AE74" s="85" t="s">
        <v>1603</v>
      </c>
      <c r="AF74" s="79" t="b">
        <v>0</v>
      </c>
      <c r="AG74" s="79" t="s">
        <v>1625</v>
      </c>
      <c r="AH74" s="79"/>
      <c r="AI74" s="85" t="s">
        <v>1603</v>
      </c>
      <c r="AJ74" s="79" t="b">
        <v>0</v>
      </c>
      <c r="AK74" s="79">
        <v>86</v>
      </c>
      <c r="AL74" s="85" t="s">
        <v>1572</v>
      </c>
      <c r="AM74" s="79" t="s">
        <v>1634</v>
      </c>
      <c r="AN74" s="79" t="b">
        <v>0</v>
      </c>
      <c r="AO74" s="85" t="s">
        <v>1572</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4</v>
      </c>
      <c r="BF74" s="48">
        <v>1</v>
      </c>
      <c r="BG74" s="49">
        <v>4</v>
      </c>
      <c r="BH74" s="48">
        <v>0</v>
      </c>
      <c r="BI74" s="49">
        <v>0</v>
      </c>
      <c r="BJ74" s="48">
        <v>23</v>
      </c>
      <c r="BK74" s="49">
        <v>92</v>
      </c>
      <c r="BL74" s="48">
        <v>25</v>
      </c>
    </row>
    <row r="75" spans="1:64" ht="15">
      <c r="A75" s="64" t="s">
        <v>277</v>
      </c>
      <c r="B75" s="64" t="s">
        <v>444</v>
      </c>
      <c r="C75" s="65"/>
      <c r="D75" s="66"/>
      <c r="E75" s="67"/>
      <c r="F75" s="68"/>
      <c r="G75" s="65"/>
      <c r="H75" s="69"/>
      <c r="I75" s="70"/>
      <c r="J75" s="70"/>
      <c r="K75" s="34" t="s">
        <v>65</v>
      </c>
      <c r="L75" s="77">
        <v>123</v>
      </c>
      <c r="M75" s="77"/>
      <c r="N75" s="72"/>
      <c r="O75" s="79" t="s">
        <v>503</v>
      </c>
      <c r="P75" s="81">
        <v>43731.90795138889</v>
      </c>
      <c r="Q75" s="79" t="s">
        <v>534</v>
      </c>
      <c r="R75" s="79"/>
      <c r="S75" s="79"/>
      <c r="T75" s="79"/>
      <c r="U75" s="79"/>
      <c r="V75" s="82" t="s">
        <v>806</v>
      </c>
      <c r="W75" s="81">
        <v>43731.90795138889</v>
      </c>
      <c r="X75" s="82" t="s">
        <v>1038</v>
      </c>
      <c r="Y75" s="79"/>
      <c r="Z75" s="79"/>
      <c r="AA75" s="85" t="s">
        <v>1345</v>
      </c>
      <c r="AB75" s="79"/>
      <c r="AC75" s="79" t="b">
        <v>0</v>
      </c>
      <c r="AD75" s="79">
        <v>0</v>
      </c>
      <c r="AE75" s="85" t="s">
        <v>1603</v>
      </c>
      <c r="AF75" s="79" t="b">
        <v>0</v>
      </c>
      <c r="AG75" s="79" t="s">
        <v>1625</v>
      </c>
      <c r="AH75" s="79"/>
      <c r="AI75" s="85" t="s">
        <v>1603</v>
      </c>
      <c r="AJ75" s="79" t="b">
        <v>0</v>
      </c>
      <c r="AK75" s="79">
        <v>86</v>
      </c>
      <c r="AL75" s="85" t="s">
        <v>1572</v>
      </c>
      <c r="AM75" s="79" t="s">
        <v>1635</v>
      </c>
      <c r="AN75" s="79" t="b">
        <v>0</v>
      </c>
      <c r="AO75" s="85" t="s">
        <v>1572</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1</v>
      </c>
      <c r="BE75" s="49">
        <v>4</v>
      </c>
      <c r="BF75" s="48">
        <v>1</v>
      </c>
      <c r="BG75" s="49">
        <v>4</v>
      </c>
      <c r="BH75" s="48">
        <v>0</v>
      </c>
      <c r="BI75" s="49">
        <v>0</v>
      </c>
      <c r="BJ75" s="48">
        <v>23</v>
      </c>
      <c r="BK75" s="49">
        <v>92</v>
      </c>
      <c r="BL75" s="48">
        <v>25</v>
      </c>
    </row>
    <row r="76" spans="1:64" ht="15">
      <c r="A76" s="64" t="s">
        <v>278</v>
      </c>
      <c r="B76" s="64" t="s">
        <v>444</v>
      </c>
      <c r="C76" s="65"/>
      <c r="D76" s="66"/>
      <c r="E76" s="67"/>
      <c r="F76" s="68"/>
      <c r="G76" s="65"/>
      <c r="H76" s="69"/>
      <c r="I76" s="70"/>
      <c r="J76" s="70"/>
      <c r="K76" s="34" t="s">
        <v>65</v>
      </c>
      <c r="L76" s="77">
        <v>124</v>
      </c>
      <c r="M76" s="77"/>
      <c r="N76" s="72"/>
      <c r="O76" s="79" t="s">
        <v>503</v>
      </c>
      <c r="P76" s="81">
        <v>43731.908229166664</v>
      </c>
      <c r="Q76" s="79" t="s">
        <v>534</v>
      </c>
      <c r="R76" s="79"/>
      <c r="S76" s="79"/>
      <c r="T76" s="79"/>
      <c r="U76" s="79"/>
      <c r="V76" s="82" t="s">
        <v>807</v>
      </c>
      <c r="W76" s="81">
        <v>43731.908229166664</v>
      </c>
      <c r="X76" s="82" t="s">
        <v>1039</v>
      </c>
      <c r="Y76" s="79"/>
      <c r="Z76" s="79"/>
      <c r="AA76" s="85" t="s">
        <v>1346</v>
      </c>
      <c r="AB76" s="79"/>
      <c r="AC76" s="79" t="b">
        <v>0</v>
      </c>
      <c r="AD76" s="79">
        <v>0</v>
      </c>
      <c r="AE76" s="85" t="s">
        <v>1603</v>
      </c>
      <c r="AF76" s="79" t="b">
        <v>0</v>
      </c>
      <c r="AG76" s="79" t="s">
        <v>1625</v>
      </c>
      <c r="AH76" s="79"/>
      <c r="AI76" s="85" t="s">
        <v>1603</v>
      </c>
      <c r="AJ76" s="79" t="b">
        <v>0</v>
      </c>
      <c r="AK76" s="79">
        <v>86</v>
      </c>
      <c r="AL76" s="85" t="s">
        <v>1572</v>
      </c>
      <c r="AM76" s="79" t="s">
        <v>1634</v>
      </c>
      <c r="AN76" s="79" t="b">
        <v>0</v>
      </c>
      <c r="AO76" s="85" t="s">
        <v>1572</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4</v>
      </c>
      <c r="BF76" s="48">
        <v>1</v>
      </c>
      <c r="BG76" s="49">
        <v>4</v>
      </c>
      <c r="BH76" s="48">
        <v>0</v>
      </c>
      <c r="BI76" s="49">
        <v>0</v>
      </c>
      <c r="BJ76" s="48">
        <v>23</v>
      </c>
      <c r="BK76" s="49">
        <v>92</v>
      </c>
      <c r="BL76" s="48">
        <v>25</v>
      </c>
    </row>
    <row r="77" spans="1:64" ht="15">
      <c r="A77" s="64" t="s">
        <v>279</v>
      </c>
      <c r="B77" s="64" t="s">
        <v>444</v>
      </c>
      <c r="C77" s="65"/>
      <c r="D77" s="66"/>
      <c r="E77" s="67"/>
      <c r="F77" s="68"/>
      <c r="G77" s="65"/>
      <c r="H77" s="69"/>
      <c r="I77" s="70"/>
      <c r="J77" s="70"/>
      <c r="K77" s="34" t="s">
        <v>65</v>
      </c>
      <c r="L77" s="77">
        <v>125</v>
      </c>
      <c r="M77" s="77"/>
      <c r="N77" s="72"/>
      <c r="O77" s="79" t="s">
        <v>503</v>
      </c>
      <c r="P77" s="81">
        <v>43731.91601851852</v>
      </c>
      <c r="Q77" s="79" t="s">
        <v>534</v>
      </c>
      <c r="R77" s="79"/>
      <c r="S77" s="79"/>
      <c r="T77" s="79"/>
      <c r="U77" s="79"/>
      <c r="V77" s="82" t="s">
        <v>808</v>
      </c>
      <c r="W77" s="81">
        <v>43731.91601851852</v>
      </c>
      <c r="X77" s="82" t="s">
        <v>1040</v>
      </c>
      <c r="Y77" s="79"/>
      <c r="Z77" s="79"/>
      <c r="AA77" s="85" t="s">
        <v>1347</v>
      </c>
      <c r="AB77" s="79"/>
      <c r="AC77" s="79" t="b">
        <v>0</v>
      </c>
      <c r="AD77" s="79">
        <v>0</v>
      </c>
      <c r="AE77" s="85" t="s">
        <v>1603</v>
      </c>
      <c r="AF77" s="79" t="b">
        <v>0</v>
      </c>
      <c r="AG77" s="79" t="s">
        <v>1625</v>
      </c>
      <c r="AH77" s="79"/>
      <c r="AI77" s="85" t="s">
        <v>1603</v>
      </c>
      <c r="AJ77" s="79" t="b">
        <v>0</v>
      </c>
      <c r="AK77" s="79">
        <v>86</v>
      </c>
      <c r="AL77" s="85" t="s">
        <v>1572</v>
      </c>
      <c r="AM77" s="79" t="s">
        <v>1638</v>
      </c>
      <c r="AN77" s="79" t="b">
        <v>0</v>
      </c>
      <c r="AO77" s="85" t="s">
        <v>1572</v>
      </c>
      <c r="AP77" s="79" t="s">
        <v>176</v>
      </c>
      <c r="AQ77" s="79">
        <v>0</v>
      </c>
      <c r="AR77" s="79">
        <v>0</v>
      </c>
      <c r="AS77" s="79"/>
      <c r="AT77" s="79"/>
      <c r="AU77" s="79"/>
      <c r="AV77" s="79"/>
      <c r="AW77" s="79"/>
      <c r="AX77" s="79"/>
      <c r="AY77" s="79"/>
      <c r="AZ77" s="79"/>
      <c r="BA77">
        <v>1</v>
      </c>
      <c r="BB77" s="78" t="str">
        <f>REPLACE(INDEX(GroupVertices[Group],MATCH(Edges25[[#This Row],[Vertex 1]],GroupVertices[Vertex],0)),1,1,"")</f>
        <v>1</v>
      </c>
      <c r="BC77" s="78" t="str">
        <f>REPLACE(INDEX(GroupVertices[Group],MATCH(Edges25[[#This Row],[Vertex 2]],GroupVertices[Vertex],0)),1,1,"")</f>
        <v>1</v>
      </c>
      <c r="BD77" s="48">
        <v>1</v>
      </c>
      <c r="BE77" s="49">
        <v>4</v>
      </c>
      <c r="BF77" s="48">
        <v>1</v>
      </c>
      <c r="BG77" s="49">
        <v>4</v>
      </c>
      <c r="BH77" s="48">
        <v>0</v>
      </c>
      <c r="BI77" s="49">
        <v>0</v>
      </c>
      <c r="BJ77" s="48">
        <v>23</v>
      </c>
      <c r="BK77" s="49">
        <v>92</v>
      </c>
      <c r="BL77" s="48">
        <v>25</v>
      </c>
    </row>
    <row r="78" spans="1:64" ht="15">
      <c r="A78" s="64" t="s">
        <v>280</v>
      </c>
      <c r="B78" s="64" t="s">
        <v>445</v>
      </c>
      <c r="C78" s="65"/>
      <c r="D78" s="66"/>
      <c r="E78" s="67"/>
      <c r="F78" s="68"/>
      <c r="G78" s="65"/>
      <c r="H78" s="69"/>
      <c r="I78" s="70"/>
      <c r="J78" s="70"/>
      <c r="K78" s="34" t="s">
        <v>65</v>
      </c>
      <c r="L78" s="77">
        <v>126</v>
      </c>
      <c r="M78" s="77"/>
      <c r="N78" s="72"/>
      <c r="O78" s="79" t="s">
        <v>503</v>
      </c>
      <c r="P78" s="81">
        <v>43731.91777777778</v>
      </c>
      <c r="Q78" s="79" t="s">
        <v>540</v>
      </c>
      <c r="R78" s="79"/>
      <c r="S78" s="79"/>
      <c r="T78" s="79"/>
      <c r="U78" s="79"/>
      <c r="V78" s="82" t="s">
        <v>763</v>
      </c>
      <c r="W78" s="81">
        <v>43731.91777777778</v>
      </c>
      <c r="X78" s="82" t="s">
        <v>1041</v>
      </c>
      <c r="Y78" s="79"/>
      <c r="Z78" s="79"/>
      <c r="AA78" s="85" t="s">
        <v>1348</v>
      </c>
      <c r="AB78" s="85" t="s">
        <v>1572</v>
      </c>
      <c r="AC78" s="79" t="b">
        <v>0</v>
      </c>
      <c r="AD78" s="79">
        <v>0</v>
      </c>
      <c r="AE78" s="85" t="s">
        <v>1605</v>
      </c>
      <c r="AF78" s="79" t="b">
        <v>0</v>
      </c>
      <c r="AG78" s="79" t="s">
        <v>1625</v>
      </c>
      <c r="AH78" s="79"/>
      <c r="AI78" s="85" t="s">
        <v>1603</v>
      </c>
      <c r="AJ78" s="79" t="b">
        <v>0</v>
      </c>
      <c r="AK78" s="79">
        <v>0</v>
      </c>
      <c r="AL78" s="85" t="s">
        <v>1603</v>
      </c>
      <c r="AM78" s="79" t="s">
        <v>1638</v>
      </c>
      <c r="AN78" s="79" t="b">
        <v>0</v>
      </c>
      <c r="AO78" s="85" t="s">
        <v>1572</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281</v>
      </c>
      <c r="B79" s="64" t="s">
        <v>444</v>
      </c>
      <c r="C79" s="65"/>
      <c r="D79" s="66"/>
      <c r="E79" s="67"/>
      <c r="F79" s="68"/>
      <c r="G79" s="65"/>
      <c r="H79" s="69"/>
      <c r="I79" s="70"/>
      <c r="J79" s="70"/>
      <c r="K79" s="34" t="s">
        <v>65</v>
      </c>
      <c r="L79" s="77">
        <v>129</v>
      </c>
      <c r="M79" s="77"/>
      <c r="N79" s="72"/>
      <c r="O79" s="79" t="s">
        <v>503</v>
      </c>
      <c r="P79" s="81">
        <v>43731.91899305556</v>
      </c>
      <c r="Q79" s="79" t="s">
        <v>534</v>
      </c>
      <c r="R79" s="79"/>
      <c r="S79" s="79"/>
      <c r="T79" s="79"/>
      <c r="U79" s="79"/>
      <c r="V79" s="82" t="s">
        <v>809</v>
      </c>
      <c r="W79" s="81">
        <v>43731.91899305556</v>
      </c>
      <c r="X79" s="82" t="s">
        <v>1042</v>
      </c>
      <c r="Y79" s="79"/>
      <c r="Z79" s="79"/>
      <c r="AA79" s="85" t="s">
        <v>1349</v>
      </c>
      <c r="AB79" s="79"/>
      <c r="AC79" s="79" t="b">
        <v>0</v>
      </c>
      <c r="AD79" s="79">
        <v>0</v>
      </c>
      <c r="AE79" s="85" t="s">
        <v>1603</v>
      </c>
      <c r="AF79" s="79" t="b">
        <v>0</v>
      </c>
      <c r="AG79" s="79" t="s">
        <v>1625</v>
      </c>
      <c r="AH79" s="79"/>
      <c r="AI79" s="85" t="s">
        <v>1603</v>
      </c>
      <c r="AJ79" s="79" t="b">
        <v>0</v>
      </c>
      <c r="AK79" s="79">
        <v>86</v>
      </c>
      <c r="AL79" s="85" t="s">
        <v>1572</v>
      </c>
      <c r="AM79" s="79" t="s">
        <v>1638</v>
      </c>
      <c r="AN79" s="79" t="b">
        <v>0</v>
      </c>
      <c r="AO79" s="85" t="s">
        <v>1572</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v>
      </c>
      <c r="BF79" s="48">
        <v>1</v>
      </c>
      <c r="BG79" s="49">
        <v>4</v>
      </c>
      <c r="BH79" s="48">
        <v>0</v>
      </c>
      <c r="BI79" s="49">
        <v>0</v>
      </c>
      <c r="BJ79" s="48">
        <v>23</v>
      </c>
      <c r="BK79" s="49">
        <v>92</v>
      </c>
      <c r="BL79" s="48">
        <v>25</v>
      </c>
    </row>
    <row r="80" spans="1:64" ht="15">
      <c r="A80" s="64" t="s">
        <v>282</v>
      </c>
      <c r="B80" s="64" t="s">
        <v>444</v>
      </c>
      <c r="C80" s="65"/>
      <c r="D80" s="66"/>
      <c r="E80" s="67"/>
      <c r="F80" s="68"/>
      <c r="G80" s="65"/>
      <c r="H80" s="69"/>
      <c r="I80" s="70"/>
      <c r="J80" s="70"/>
      <c r="K80" s="34" t="s">
        <v>65</v>
      </c>
      <c r="L80" s="77">
        <v>130</v>
      </c>
      <c r="M80" s="77"/>
      <c r="N80" s="72"/>
      <c r="O80" s="79" t="s">
        <v>503</v>
      </c>
      <c r="P80" s="81">
        <v>43731.920752314814</v>
      </c>
      <c r="Q80" s="79" t="s">
        <v>534</v>
      </c>
      <c r="R80" s="79"/>
      <c r="S80" s="79"/>
      <c r="T80" s="79"/>
      <c r="U80" s="79"/>
      <c r="V80" s="82" t="s">
        <v>810</v>
      </c>
      <c r="W80" s="81">
        <v>43731.920752314814</v>
      </c>
      <c r="X80" s="82" t="s">
        <v>1043</v>
      </c>
      <c r="Y80" s="79"/>
      <c r="Z80" s="79"/>
      <c r="AA80" s="85" t="s">
        <v>1350</v>
      </c>
      <c r="AB80" s="79"/>
      <c r="AC80" s="79" t="b">
        <v>0</v>
      </c>
      <c r="AD80" s="79">
        <v>0</v>
      </c>
      <c r="AE80" s="85" t="s">
        <v>1603</v>
      </c>
      <c r="AF80" s="79" t="b">
        <v>0</v>
      </c>
      <c r="AG80" s="79" t="s">
        <v>1625</v>
      </c>
      <c r="AH80" s="79"/>
      <c r="AI80" s="85" t="s">
        <v>1603</v>
      </c>
      <c r="AJ80" s="79" t="b">
        <v>0</v>
      </c>
      <c r="AK80" s="79">
        <v>86</v>
      </c>
      <c r="AL80" s="85" t="s">
        <v>1572</v>
      </c>
      <c r="AM80" s="79" t="s">
        <v>1634</v>
      </c>
      <c r="AN80" s="79" t="b">
        <v>0</v>
      </c>
      <c r="AO80" s="85" t="s">
        <v>1572</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v>
      </c>
      <c r="BF80" s="48">
        <v>1</v>
      </c>
      <c r="BG80" s="49">
        <v>4</v>
      </c>
      <c r="BH80" s="48">
        <v>0</v>
      </c>
      <c r="BI80" s="49">
        <v>0</v>
      </c>
      <c r="BJ80" s="48">
        <v>23</v>
      </c>
      <c r="BK80" s="49">
        <v>92</v>
      </c>
      <c r="BL80" s="48">
        <v>25</v>
      </c>
    </row>
    <row r="81" spans="1:64" ht="15">
      <c r="A81" s="64" t="s">
        <v>283</v>
      </c>
      <c r="B81" s="64" t="s">
        <v>444</v>
      </c>
      <c r="C81" s="65"/>
      <c r="D81" s="66"/>
      <c r="E81" s="67"/>
      <c r="F81" s="68"/>
      <c r="G81" s="65"/>
      <c r="H81" s="69"/>
      <c r="I81" s="70"/>
      <c r="J81" s="70"/>
      <c r="K81" s="34" t="s">
        <v>65</v>
      </c>
      <c r="L81" s="77">
        <v>131</v>
      </c>
      <c r="M81" s="77"/>
      <c r="N81" s="72"/>
      <c r="O81" s="79" t="s">
        <v>503</v>
      </c>
      <c r="P81" s="81">
        <v>43731.9431712963</v>
      </c>
      <c r="Q81" s="79" t="s">
        <v>534</v>
      </c>
      <c r="R81" s="79"/>
      <c r="S81" s="79"/>
      <c r="T81" s="79"/>
      <c r="U81" s="79"/>
      <c r="V81" s="82" t="s">
        <v>811</v>
      </c>
      <c r="W81" s="81">
        <v>43731.9431712963</v>
      </c>
      <c r="X81" s="82" t="s">
        <v>1044</v>
      </c>
      <c r="Y81" s="79"/>
      <c r="Z81" s="79"/>
      <c r="AA81" s="85" t="s">
        <v>1351</v>
      </c>
      <c r="AB81" s="79"/>
      <c r="AC81" s="79" t="b">
        <v>0</v>
      </c>
      <c r="AD81" s="79">
        <v>0</v>
      </c>
      <c r="AE81" s="85" t="s">
        <v>1603</v>
      </c>
      <c r="AF81" s="79" t="b">
        <v>0</v>
      </c>
      <c r="AG81" s="79" t="s">
        <v>1625</v>
      </c>
      <c r="AH81" s="79"/>
      <c r="AI81" s="85" t="s">
        <v>1603</v>
      </c>
      <c r="AJ81" s="79" t="b">
        <v>0</v>
      </c>
      <c r="AK81" s="79">
        <v>86</v>
      </c>
      <c r="AL81" s="85" t="s">
        <v>1572</v>
      </c>
      <c r="AM81" s="79" t="s">
        <v>1638</v>
      </c>
      <c r="AN81" s="79" t="b">
        <v>0</v>
      </c>
      <c r="AO81" s="85" t="s">
        <v>1572</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1</v>
      </c>
      <c r="BE81" s="49">
        <v>4</v>
      </c>
      <c r="BF81" s="48">
        <v>1</v>
      </c>
      <c r="BG81" s="49">
        <v>4</v>
      </c>
      <c r="BH81" s="48">
        <v>0</v>
      </c>
      <c r="BI81" s="49">
        <v>0</v>
      </c>
      <c r="BJ81" s="48">
        <v>23</v>
      </c>
      <c r="BK81" s="49">
        <v>92</v>
      </c>
      <c r="BL81" s="48">
        <v>25</v>
      </c>
    </row>
    <row r="82" spans="1:64" ht="15">
      <c r="A82" s="64" t="s">
        <v>284</v>
      </c>
      <c r="B82" s="64" t="s">
        <v>445</v>
      </c>
      <c r="C82" s="65"/>
      <c r="D82" s="66"/>
      <c r="E82" s="67"/>
      <c r="F82" s="68"/>
      <c r="G82" s="65"/>
      <c r="H82" s="69"/>
      <c r="I82" s="70"/>
      <c r="J82" s="70"/>
      <c r="K82" s="34" t="s">
        <v>65</v>
      </c>
      <c r="L82" s="77">
        <v>132</v>
      </c>
      <c r="M82" s="77"/>
      <c r="N82" s="72"/>
      <c r="O82" s="79" t="s">
        <v>503</v>
      </c>
      <c r="P82" s="81">
        <v>43731.94480324074</v>
      </c>
      <c r="Q82" s="79" t="s">
        <v>541</v>
      </c>
      <c r="R82" s="79"/>
      <c r="S82" s="79"/>
      <c r="T82" s="79"/>
      <c r="U82" s="79"/>
      <c r="V82" s="82" t="s">
        <v>812</v>
      </c>
      <c r="W82" s="81">
        <v>43731.94480324074</v>
      </c>
      <c r="X82" s="82" t="s">
        <v>1045</v>
      </c>
      <c r="Y82" s="79"/>
      <c r="Z82" s="79"/>
      <c r="AA82" s="85" t="s">
        <v>1352</v>
      </c>
      <c r="AB82" s="85" t="s">
        <v>1572</v>
      </c>
      <c r="AC82" s="79" t="b">
        <v>0</v>
      </c>
      <c r="AD82" s="79">
        <v>0</v>
      </c>
      <c r="AE82" s="85" t="s">
        <v>1605</v>
      </c>
      <c r="AF82" s="79" t="b">
        <v>0</v>
      </c>
      <c r="AG82" s="79" t="s">
        <v>1629</v>
      </c>
      <c r="AH82" s="79"/>
      <c r="AI82" s="85" t="s">
        <v>1603</v>
      </c>
      <c r="AJ82" s="79" t="b">
        <v>0</v>
      </c>
      <c r="AK82" s="79">
        <v>0</v>
      </c>
      <c r="AL82" s="85" t="s">
        <v>1603</v>
      </c>
      <c r="AM82" s="79" t="s">
        <v>1635</v>
      </c>
      <c r="AN82" s="79" t="b">
        <v>0</v>
      </c>
      <c r="AO82" s="85" t="s">
        <v>1572</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285</v>
      </c>
      <c r="B83" s="64" t="s">
        <v>444</v>
      </c>
      <c r="C83" s="65"/>
      <c r="D83" s="66"/>
      <c r="E83" s="67"/>
      <c r="F83" s="68"/>
      <c r="G83" s="65"/>
      <c r="H83" s="69"/>
      <c r="I83" s="70"/>
      <c r="J83" s="70"/>
      <c r="K83" s="34" t="s">
        <v>65</v>
      </c>
      <c r="L83" s="77">
        <v>135</v>
      </c>
      <c r="M83" s="77"/>
      <c r="N83" s="72"/>
      <c r="O83" s="79" t="s">
        <v>503</v>
      </c>
      <c r="P83" s="81">
        <v>43731.949907407405</v>
      </c>
      <c r="Q83" s="79" t="s">
        <v>534</v>
      </c>
      <c r="R83" s="79"/>
      <c r="S83" s="79"/>
      <c r="T83" s="79"/>
      <c r="U83" s="79"/>
      <c r="V83" s="82" t="s">
        <v>813</v>
      </c>
      <c r="W83" s="81">
        <v>43731.949907407405</v>
      </c>
      <c r="X83" s="82" t="s">
        <v>1046</v>
      </c>
      <c r="Y83" s="79"/>
      <c r="Z83" s="79"/>
      <c r="AA83" s="85" t="s">
        <v>1353</v>
      </c>
      <c r="AB83" s="79"/>
      <c r="AC83" s="79" t="b">
        <v>0</v>
      </c>
      <c r="AD83" s="79">
        <v>0</v>
      </c>
      <c r="AE83" s="85" t="s">
        <v>1603</v>
      </c>
      <c r="AF83" s="79" t="b">
        <v>0</v>
      </c>
      <c r="AG83" s="79" t="s">
        <v>1625</v>
      </c>
      <c r="AH83" s="79"/>
      <c r="AI83" s="85" t="s">
        <v>1603</v>
      </c>
      <c r="AJ83" s="79" t="b">
        <v>0</v>
      </c>
      <c r="AK83" s="79">
        <v>86</v>
      </c>
      <c r="AL83" s="85" t="s">
        <v>1572</v>
      </c>
      <c r="AM83" s="79" t="s">
        <v>1634</v>
      </c>
      <c r="AN83" s="79" t="b">
        <v>0</v>
      </c>
      <c r="AO83" s="85" t="s">
        <v>1572</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1</v>
      </c>
      <c r="BE83" s="49">
        <v>4</v>
      </c>
      <c r="BF83" s="48">
        <v>1</v>
      </c>
      <c r="BG83" s="49">
        <v>4</v>
      </c>
      <c r="BH83" s="48">
        <v>0</v>
      </c>
      <c r="BI83" s="49">
        <v>0</v>
      </c>
      <c r="BJ83" s="48">
        <v>23</v>
      </c>
      <c r="BK83" s="49">
        <v>92</v>
      </c>
      <c r="BL83" s="48">
        <v>25</v>
      </c>
    </row>
    <row r="84" spans="1:64" ht="15">
      <c r="A84" s="64" t="s">
        <v>286</v>
      </c>
      <c r="B84" s="64" t="s">
        <v>445</v>
      </c>
      <c r="C84" s="65"/>
      <c r="D84" s="66"/>
      <c r="E84" s="67"/>
      <c r="F84" s="68"/>
      <c r="G84" s="65"/>
      <c r="H84" s="69"/>
      <c r="I84" s="70"/>
      <c r="J84" s="70"/>
      <c r="K84" s="34" t="s">
        <v>65</v>
      </c>
      <c r="L84" s="77">
        <v>136</v>
      </c>
      <c r="M84" s="77"/>
      <c r="N84" s="72"/>
      <c r="O84" s="79" t="s">
        <v>503</v>
      </c>
      <c r="P84" s="81">
        <v>43731.75170138889</v>
      </c>
      <c r="Q84" s="79" t="s">
        <v>542</v>
      </c>
      <c r="R84" s="79"/>
      <c r="S84" s="79"/>
      <c r="T84" s="79"/>
      <c r="U84" s="79"/>
      <c r="V84" s="82" t="s">
        <v>814</v>
      </c>
      <c r="W84" s="81">
        <v>43731.75170138889</v>
      </c>
      <c r="X84" s="82" t="s">
        <v>1047</v>
      </c>
      <c r="Y84" s="79"/>
      <c r="Z84" s="79"/>
      <c r="AA84" s="85" t="s">
        <v>1354</v>
      </c>
      <c r="AB84" s="79"/>
      <c r="AC84" s="79" t="b">
        <v>0</v>
      </c>
      <c r="AD84" s="79">
        <v>0</v>
      </c>
      <c r="AE84" s="85" t="s">
        <v>1603</v>
      </c>
      <c r="AF84" s="79" t="b">
        <v>0</v>
      </c>
      <c r="AG84" s="79" t="s">
        <v>1625</v>
      </c>
      <c r="AH84" s="79"/>
      <c r="AI84" s="85" t="s">
        <v>1603</v>
      </c>
      <c r="AJ84" s="79" t="b">
        <v>0</v>
      </c>
      <c r="AK84" s="79">
        <v>1</v>
      </c>
      <c r="AL84" s="85" t="s">
        <v>1573</v>
      </c>
      <c r="AM84" s="79" t="s">
        <v>1634</v>
      </c>
      <c r="AN84" s="79" t="b">
        <v>0</v>
      </c>
      <c r="AO84" s="85" t="s">
        <v>1573</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0</v>
      </c>
      <c r="BE84" s="49">
        <v>0</v>
      </c>
      <c r="BF84" s="48">
        <v>1</v>
      </c>
      <c r="BG84" s="49">
        <v>3.7037037037037037</v>
      </c>
      <c r="BH84" s="48">
        <v>0</v>
      </c>
      <c r="BI84" s="49">
        <v>0</v>
      </c>
      <c r="BJ84" s="48">
        <v>26</v>
      </c>
      <c r="BK84" s="49">
        <v>96.29629629629629</v>
      </c>
      <c r="BL84" s="48">
        <v>27</v>
      </c>
    </row>
    <row r="85" spans="1:64" ht="15">
      <c r="A85" s="64" t="s">
        <v>286</v>
      </c>
      <c r="B85" s="64" t="s">
        <v>444</v>
      </c>
      <c r="C85" s="65"/>
      <c r="D85" s="66"/>
      <c r="E85" s="67"/>
      <c r="F85" s="68"/>
      <c r="G85" s="65"/>
      <c r="H85" s="69"/>
      <c r="I85" s="70"/>
      <c r="J85" s="70"/>
      <c r="K85" s="34" t="s">
        <v>65</v>
      </c>
      <c r="L85" s="77">
        <v>137</v>
      </c>
      <c r="M85" s="77"/>
      <c r="N85" s="72"/>
      <c r="O85" s="79" t="s">
        <v>503</v>
      </c>
      <c r="P85" s="81">
        <v>43731.95576388889</v>
      </c>
      <c r="Q85" s="79" t="s">
        <v>534</v>
      </c>
      <c r="R85" s="79"/>
      <c r="S85" s="79"/>
      <c r="T85" s="79"/>
      <c r="U85" s="79"/>
      <c r="V85" s="82" t="s">
        <v>814</v>
      </c>
      <c r="W85" s="81">
        <v>43731.95576388889</v>
      </c>
      <c r="X85" s="82" t="s">
        <v>1048</v>
      </c>
      <c r="Y85" s="79"/>
      <c r="Z85" s="79"/>
      <c r="AA85" s="85" t="s">
        <v>1355</v>
      </c>
      <c r="AB85" s="79"/>
      <c r="AC85" s="79" t="b">
        <v>0</v>
      </c>
      <c r="AD85" s="79">
        <v>0</v>
      </c>
      <c r="AE85" s="85" t="s">
        <v>1603</v>
      </c>
      <c r="AF85" s="79" t="b">
        <v>0</v>
      </c>
      <c r="AG85" s="79" t="s">
        <v>1625</v>
      </c>
      <c r="AH85" s="79"/>
      <c r="AI85" s="85" t="s">
        <v>1603</v>
      </c>
      <c r="AJ85" s="79" t="b">
        <v>0</v>
      </c>
      <c r="AK85" s="79">
        <v>86</v>
      </c>
      <c r="AL85" s="85" t="s">
        <v>1572</v>
      </c>
      <c r="AM85" s="79" t="s">
        <v>1634</v>
      </c>
      <c r="AN85" s="79" t="b">
        <v>0</v>
      </c>
      <c r="AO85" s="85" t="s">
        <v>1572</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1</v>
      </c>
      <c r="BD85" s="48">
        <v>1</v>
      </c>
      <c r="BE85" s="49">
        <v>4</v>
      </c>
      <c r="BF85" s="48">
        <v>1</v>
      </c>
      <c r="BG85" s="49">
        <v>4</v>
      </c>
      <c r="BH85" s="48">
        <v>0</v>
      </c>
      <c r="BI85" s="49">
        <v>0</v>
      </c>
      <c r="BJ85" s="48">
        <v>23</v>
      </c>
      <c r="BK85" s="49">
        <v>92</v>
      </c>
      <c r="BL85" s="48">
        <v>25</v>
      </c>
    </row>
    <row r="86" spans="1:64" ht="15">
      <c r="A86" s="64" t="s">
        <v>287</v>
      </c>
      <c r="B86" s="64" t="s">
        <v>444</v>
      </c>
      <c r="C86" s="65"/>
      <c r="D86" s="66"/>
      <c r="E86" s="67"/>
      <c r="F86" s="68"/>
      <c r="G86" s="65"/>
      <c r="H86" s="69"/>
      <c r="I86" s="70"/>
      <c r="J86" s="70"/>
      <c r="K86" s="34" t="s">
        <v>65</v>
      </c>
      <c r="L86" s="77">
        <v>138</v>
      </c>
      <c r="M86" s="77"/>
      <c r="N86" s="72"/>
      <c r="O86" s="79" t="s">
        <v>503</v>
      </c>
      <c r="P86" s="81">
        <v>43731.96126157408</v>
      </c>
      <c r="Q86" s="79" t="s">
        <v>534</v>
      </c>
      <c r="R86" s="79"/>
      <c r="S86" s="79"/>
      <c r="T86" s="79"/>
      <c r="U86" s="79"/>
      <c r="V86" s="82" t="s">
        <v>815</v>
      </c>
      <c r="W86" s="81">
        <v>43731.96126157408</v>
      </c>
      <c r="X86" s="82" t="s">
        <v>1049</v>
      </c>
      <c r="Y86" s="79"/>
      <c r="Z86" s="79"/>
      <c r="AA86" s="85" t="s">
        <v>1356</v>
      </c>
      <c r="AB86" s="79"/>
      <c r="AC86" s="79" t="b">
        <v>0</v>
      </c>
      <c r="AD86" s="79">
        <v>0</v>
      </c>
      <c r="AE86" s="85" t="s">
        <v>1603</v>
      </c>
      <c r="AF86" s="79" t="b">
        <v>0</v>
      </c>
      <c r="AG86" s="79" t="s">
        <v>1625</v>
      </c>
      <c r="AH86" s="79"/>
      <c r="AI86" s="85" t="s">
        <v>1603</v>
      </c>
      <c r="AJ86" s="79" t="b">
        <v>0</v>
      </c>
      <c r="AK86" s="79">
        <v>86</v>
      </c>
      <c r="AL86" s="85" t="s">
        <v>1572</v>
      </c>
      <c r="AM86" s="79" t="s">
        <v>1638</v>
      </c>
      <c r="AN86" s="79" t="b">
        <v>0</v>
      </c>
      <c r="AO86" s="85" t="s">
        <v>1572</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1</v>
      </c>
      <c r="BE86" s="49">
        <v>4</v>
      </c>
      <c r="BF86" s="48">
        <v>1</v>
      </c>
      <c r="BG86" s="49">
        <v>4</v>
      </c>
      <c r="BH86" s="48">
        <v>0</v>
      </c>
      <c r="BI86" s="49">
        <v>0</v>
      </c>
      <c r="BJ86" s="48">
        <v>23</v>
      </c>
      <c r="BK86" s="49">
        <v>92</v>
      </c>
      <c r="BL86" s="48">
        <v>25</v>
      </c>
    </row>
    <row r="87" spans="1:64" ht="15">
      <c r="A87" s="64" t="s">
        <v>288</v>
      </c>
      <c r="B87" s="64" t="s">
        <v>445</v>
      </c>
      <c r="C87" s="65"/>
      <c r="D87" s="66"/>
      <c r="E87" s="67"/>
      <c r="F87" s="68"/>
      <c r="G87" s="65"/>
      <c r="H87" s="69"/>
      <c r="I87" s="70"/>
      <c r="J87" s="70"/>
      <c r="K87" s="34" t="s">
        <v>65</v>
      </c>
      <c r="L87" s="77">
        <v>139</v>
      </c>
      <c r="M87" s="77"/>
      <c r="N87" s="72"/>
      <c r="O87" s="79" t="s">
        <v>503</v>
      </c>
      <c r="P87" s="81">
        <v>43731.99650462963</v>
      </c>
      <c r="Q87" s="79" t="s">
        <v>543</v>
      </c>
      <c r="R87" s="79"/>
      <c r="S87" s="79"/>
      <c r="T87" s="79"/>
      <c r="U87" s="79"/>
      <c r="V87" s="82" t="s">
        <v>816</v>
      </c>
      <c r="W87" s="81">
        <v>43731.99650462963</v>
      </c>
      <c r="X87" s="82" t="s">
        <v>1050</v>
      </c>
      <c r="Y87" s="79"/>
      <c r="Z87" s="79"/>
      <c r="AA87" s="85" t="s">
        <v>1357</v>
      </c>
      <c r="AB87" s="85" t="s">
        <v>1572</v>
      </c>
      <c r="AC87" s="79" t="b">
        <v>0</v>
      </c>
      <c r="AD87" s="79">
        <v>0</v>
      </c>
      <c r="AE87" s="85" t="s">
        <v>1605</v>
      </c>
      <c r="AF87" s="79" t="b">
        <v>0</v>
      </c>
      <c r="AG87" s="79" t="s">
        <v>1625</v>
      </c>
      <c r="AH87" s="79"/>
      <c r="AI87" s="85" t="s">
        <v>1603</v>
      </c>
      <c r="AJ87" s="79" t="b">
        <v>0</v>
      </c>
      <c r="AK87" s="79">
        <v>0</v>
      </c>
      <c r="AL87" s="85" t="s">
        <v>1603</v>
      </c>
      <c r="AM87" s="79" t="s">
        <v>1638</v>
      </c>
      <c r="AN87" s="79" t="b">
        <v>0</v>
      </c>
      <c r="AO87" s="85" t="s">
        <v>1572</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c r="BE87" s="49"/>
      <c r="BF87" s="48"/>
      <c r="BG87" s="49"/>
      <c r="BH87" s="48"/>
      <c r="BI87" s="49"/>
      <c r="BJ87" s="48"/>
      <c r="BK87" s="49"/>
      <c r="BL87" s="48"/>
    </row>
    <row r="88" spans="1:64" ht="15">
      <c r="A88" s="64" t="s">
        <v>289</v>
      </c>
      <c r="B88" s="64" t="s">
        <v>445</v>
      </c>
      <c r="C88" s="65"/>
      <c r="D88" s="66"/>
      <c r="E88" s="67"/>
      <c r="F88" s="68"/>
      <c r="G88" s="65"/>
      <c r="H88" s="69"/>
      <c r="I88" s="70"/>
      <c r="J88" s="70"/>
      <c r="K88" s="34" t="s">
        <v>65</v>
      </c>
      <c r="L88" s="77">
        <v>142</v>
      </c>
      <c r="M88" s="77"/>
      <c r="N88" s="72"/>
      <c r="O88" s="79" t="s">
        <v>503</v>
      </c>
      <c r="P88" s="81">
        <v>43732.02668981482</v>
      </c>
      <c r="Q88" s="79" t="s">
        <v>544</v>
      </c>
      <c r="R88" s="79"/>
      <c r="S88" s="79"/>
      <c r="T88" s="79"/>
      <c r="U88" s="79"/>
      <c r="V88" s="82" t="s">
        <v>817</v>
      </c>
      <c r="W88" s="81">
        <v>43732.02668981482</v>
      </c>
      <c r="X88" s="82" t="s">
        <v>1051</v>
      </c>
      <c r="Y88" s="79"/>
      <c r="Z88" s="79"/>
      <c r="AA88" s="85" t="s">
        <v>1358</v>
      </c>
      <c r="AB88" s="85" t="s">
        <v>1572</v>
      </c>
      <c r="AC88" s="79" t="b">
        <v>0</v>
      </c>
      <c r="AD88" s="79">
        <v>0</v>
      </c>
      <c r="AE88" s="85" t="s">
        <v>1605</v>
      </c>
      <c r="AF88" s="79" t="b">
        <v>0</v>
      </c>
      <c r="AG88" s="79" t="s">
        <v>1625</v>
      </c>
      <c r="AH88" s="79"/>
      <c r="AI88" s="85" t="s">
        <v>1603</v>
      </c>
      <c r="AJ88" s="79" t="b">
        <v>0</v>
      </c>
      <c r="AK88" s="79">
        <v>0</v>
      </c>
      <c r="AL88" s="85" t="s">
        <v>1603</v>
      </c>
      <c r="AM88" s="79" t="s">
        <v>1638</v>
      </c>
      <c r="AN88" s="79" t="b">
        <v>0</v>
      </c>
      <c r="AO88" s="85" t="s">
        <v>1572</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c r="BE88" s="49"/>
      <c r="BF88" s="48"/>
      <c r="BG88" s="49"/>
      <c r="BH88" s="48"/>
      <c r="BI88" s="49"/>
      <c r="BJ88" s="48"/>
      <c r="BK88" s="49"/>
      <c r="BL88" s="48"/>
    </row>
    <row r="89" spans="1:64" ht="15">
      <c r="A89" s="64" t="s">
        <v>290</v>
      </c>
      <c r="B89" s="64" t="s">
        <v>444</v>
      </c>
      <c r="C89" s="65"/>
      <c r="D89" s="66"/>
      <c r="E89" s="67"/>
      <c r="F89" s="68"/>
      <c r="G89" s="65"/>
      <c r="H89" s="69"/>
      <c r="I89" s="70"/>
      <c r="J89" s="70"/>
      <c r="K89" s="34" t="s">
        <v>65</v>
      </c>
      <c r="L89" s="77">
        <v>145</v>
      </c>
      <c r="M89" s="77"/>
      <c r="N89" s="72"/>
      <c r="O89" s="79" t="s">
        <v>503</v>
      </c>
      <c r="P89" s="81">
        <v>43732.03695601852</v>
      </c>
      <c r="Q89" s="79" t="s">
        <v>534</v>
      </c>
      <c r="R89" s="79"/>
      <c r="S89" s="79"/>
      <c r="T89" s="79"/>
      <c r="U89" s="79"/>
      <c r="V89" s="82" t="s">
        <v>818</v>
      </c>
      <c r="W89" s="81">
        <v>43732.03695601852</v>
      </c>
      <c r="X89" s="82" t="s">
        <v>1052</v>
      </c>
      <c r="Y89" s="79"/>
      <c r="Z89" s="79"/>
      <c r="AA89" s="85" t="s">
        <v>1359</v>
      </c>
      <c r="AB89" s="79"/>
      <c r="AC89" s="79" t="b">
        <v>0</v>
      </c>
      <c r="AD89" s="79">
        <v>0</v>
      </c>
      <c r="AE89" s="85" t="s">
        <v>1603</v>
      </c>
      <c r="AF89" s="79" t="b">
        <v>0</v>
      </c>
      <c r="AG89" s="79" t="s">
        <v>1625</v>
      </c>
      <c r="AH89" s="79"/>
      <c r="AI89" s="85" t="s">
        <v>1603</v>
      </c>
      <c r="AJ89" s="79" t="b">
        <v>0</v>
      </c>
      <c r="AK89" s="79">
        <v>86</v>
      </c>
      <c r="AL89" s="85" t="s">
        <v>1572</v>
      </c>
      <c r="AM89" s="79" t="s">
        <v>1634</v>
      </c>
      <c r="AN89" s="79" t="b">
        <v>0</v>
      </c>
      <c r="AO89" s="85" t="s">
        <v>1572</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4</v>
      </c>
      <c r="BF89" s="48">
        <v>1</v>
      </c>
      <c r="BG89" s="49">
        <v>4</v>
      </c>
      <c r="BH89" s="48">
        <v>0</v>
      </c>
      <c r="BI89" s="49">
        <v>0</v>
      </c>
      <c r="BJ89" s="48">
        <v>23</v>
      </c>
      <c r="BK89" s="49">
        <v>92</v>
      </c>
      <c r="BL89" s="48">
        <v>25</v>
      </c>
    </row>
    <row r="90" spans="1:64" ht="15">
      <c r="A90" s="64" t="s">
        <v>291</v>
      </c>
      <c r="B90" s="64" t="s">
        <v>444</v>
      </c>
      <c r="C90" s="65"/>
      <c r="D90" s="66"/>
      <c r="E90" s="67"/>
      <c r="F90" s="68"/>
      <c r="G90" s="65"/>
      <c r="H90" s="69"/>
      <c r="I90" s="70"/>
      <c r="J90" s="70"/>
      <c r="K90" s="34" t="s">
        <v>65</v>
      </c>
      <c r="L90" s="77">
        <v>146</v>
      </c>
      <c r="M90" s="77"/>
      <c r="N90" s="72"/>
      <c r="O90" s="79" t="s">
        <v>503</v>
      </c>
      <c r="P90" s="81">
        <v>43732.041238425925</v>
      </c>
      <c r="Q90" s="79" t="s">
        <v>534</v>
      </c>
      <c r="R90" s="79"/>
      <c r="S90" s="79"/>
      <c r="T90" s="79"/>
      <c r="U90" s="79"/>
      <c r="V90" s="82" t="s">
        <v>819</v>
      </c>
      <c r="W90" s="81">
        <v>43732.041238425925</v>
      </c>
      <c r="X90" s="82" t="s">
        <v>1053</v>
      </c>
      <c r="Y90" s="79"/>
      <c r="Z90" s="79"/>
      <c r="AA90" s="85" t="s">
        <v>1360</v>
      </c>
      <c r="AB90" s="79"/>
      <c r="AC90" s="79" t="b">
        <v>0</v>
      </c>
      <c r="AD90" s="79">
        <v>0</v>
      </c>
      <c r="AE90" s="85" t="s">
        <v>1603</v>
      </c>
      <c r="AF90" s="79" t="b">
        <v>0</v>
      </c>
      <c r="AG90" s="79" t="s">
        <v>1625</v>
      </c>
      <c r="AH90" s="79"/>
      <c r="AI90" s="85" t="s">
        <v>1603</v>
      </c>
      <c r="AJ90" s="79" t="b">
        <v>0</v>
      </c>
      <c r="AK90" s="79">
        <v>86</v>
      </c>
      <c r="AL90" s="85" t="s">
        <v>1572</v>
      </c>
      <c r="AM90" s="79" t="s">
        <v>1635</v>
      </c>
      <c r="AN90" s="79" t="b">
        <v>0</v>
      </c>
      <c r="AO90" s="85" t="s">
        <v>1572</v>
      </c>
      <c r="AP90" s="79" t="s">
        <v>176</v>
      </c>
      <c r="AQ90" s="79">
        <v>0</v>
      </c>
      <c r="AR90" s="79">
        <v>0</v>
      </c>
      <c r="AS90" s="79"/>
      <c r="AT90" s="79"/>
      <c r="AU90" s="79"/>
      <c r="AV90" s="79"/>
      <c r="AW90" s="79"/>
      <c r="AX90" s="79"/>
      <c r="AY90" s="79"/>
      <c r="AZ90" s="79"/>
      <c r="BA90">
        <v>1</v>
      </c>
      <c r="BB90" s="78" t="str">
        <f>REPLACE(INDEX(GroupVertices[Group],MATCH(Edges25[[#This Row],[Vertex 1]],GroupVertices[Vertex],0)),1,1,"")</f>
        <v>1</v>
      </c>
      <c r="BC90" s="78" t="str">
        <f>REPLACE(INDEX(GroupVertices[Group],MATCH(Edges25[[#This Row],[Vertex 2]],GroupVertices[Vertex],0)),1,1,"")</f>
        <v>1</v>
      </c>
      <c r="BD90" s="48">
        <v>1</v>
      </c>
      <c r="BE90" s="49">
        <v>4</v>
      </c>
      <c r="BF90" s="48">
        <v>1</v>
      </c>
      <c r="BG90" s="49">
        <v>4</v>
      </c>
      <c r="BH90" s="48">
        <v>0</v>
      </c>
      <c r="BI90" s="49">
        <v>0</v>
      </c>
      <c r="BJ90" s="48">
        <v>23</v>
      </c>
      <c r="BK90" s="49">
        <v>92</v>
      </c>
      <c r="BL90" s="48">
        <v>25</v>
      </c>
    </row>
    <row r="91" spans="1:64" ht="15">
      <c r="A91" s="64" t="s">
        <v>292</v>
      </c>
      <c r="B91" s="64" t="s">
        <v>444</v>
      </c>
      <c r="C91" s="65"/>
      <c r="D91" s="66"/>
      <c r="E91" s="67"/>
      <c r="F91" s="68"/>
      <c r="G91" s="65"/>
      <c r="H91" s="69"/>
      <c r="I91" s="70"/>
      <c r="J91" s="70"/>
      <c r="K91" s="34" t="s">
        <v>65</v>
      </c>
      <c r="L91" s="77">
        <v>147</v>
      </c>
      <c r="M91" s="77"/>
      <c r="N91" s="72"/>
      <c r="O91" s="79" t="s">
        <v>503</v>
      </c>
      <c r="P91" s="81">
        <v>43732.0428125</v>
      </c>
      <c r="Q91" s="79" t="s">
        <v>534</v>
      </c>
      <c r="R91" s="79"/>
      <c r="S91" s="79"/>
      <c r="T91" s="79"/>
      <c r="U91" s="79"/>
      <c r="V91" s="82" t="s">
        <v>820</v>
      </c>
      <c r="W91" s="81">
        <v>43732.0428125</v>
      </c>
      <c r="X91" s="82" t="s">
        <v>1054</v>
      </c>
      <c r="Y91" s="79"/>
      <c r="Z91" s="79"/>
      <c r="AA91" s="85" t="s">
        <v>1361</v>
      </c>
      <c r="AB91" s="79"/>
      <c r="AC91" s="79" t="b">
        <v>0</v>
      </c>
      <c r="AD91" s="79">
        <v>0</v>
      </c>
      <c r="AE91" s="85" t="s">
        <v>1603</v>
      </c>
      <c r="AF91" s="79" t="b">
        <v>0</v>
      </c>
      <c r="AG91" s="79" t="s">
        <v>1625</v>
      </c>
      <c r="AH91" s="79"/>
      <c r="AI91" s="85" t="s">
        <v>1603</v>
      </c>
      <c r="AJ91" s="79" t="b">
        <v>0</v>
      </c>
      <c r="AK91" s="79">
        <v>86</v>
      </c>
      <c r="AL91" s="85" t="s">
        <v>1572</v>
      </c>
      <c r="AM91" s="79" t="s">
        <v>1638</v>
      </c>
      <c r="AN91" s="79" t="b">
        <v>0</v>
      </c>
      <c r="AO91" s="85" t="s">
        <v>1572</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4</v>
      </c>
      <c r="BF91" s="48">
        <v>1</v>
      </c>
      <c r="BG91" s="49">
        <v>4</v>
      </c>
      <c r="BH91" s="48">
        <v>0</v>
      </c>
      <c r="BI91" s="49">
        <v>0</v>
      </c>
      <c r="BJ91" s="48">
        <v>23</v>
      </c>
      <c r="BK91" s="49">
        <v>92</v>
      </c>
      <c r="BL91" s="48">
        <v>25</v>
      </c>
    </row>
    <row r="92" spans="1:64" ht="15">
      <c r="A92" s="64" t="s">
        <v>293</v>
      </c>
      <c r="B92" s="64" t="s">
        <v>444</v>
      </c>
      <c r="C92" s="65"/>
      <c r="D92" s="66"/>
      <c r="E92" s="67"/>
      <c r="F92" s="68"/>
      <c r="G92" s="65"/>
      <c r="H92" s="69"/>
      <c r="I92" s="70"/>
      <c r="J92" s="70"/>
      <c r="K92" s="34" t="s">
        <v>65</v>
      </c>
      <c r="L92" s="77">
        <v>148</v>
      </c>
      <c r="M92" s="77"/>
      <c r="N92" s="72"/>
      <c r="O92" s="79" t="s">
        <v>503</v>
      </c>
      <c r="P92" s="81">
        <v>43732.04908564815</v>
      </c>
      <c r="Q92" s="79" t="s">
        <v>534</v>
      </c>
      <c r="R92" s="79"/>
      <c r="S92" s="79"/>
      <c r="T92" s="79"/>
      <c r="U92" s="79"/>
      <c r="V92" s="82" t="s">
        <v>821</v>
      </c>
      <c r="W92" s="81">
        <v>43732.04908564815</v>
      </c>
      <c r="X92" s="82" t="s">
        <v>1055</v>
      </c>
      <c r="Y92" s="79"/>
      <c r="Z92" s="79"/>
      <c r="AA92" s="85" t="s">
        <v>1362</v>
      </c>
      <c r="AB92" s="79"/>
      <c r="AC92" s="79" t="b">
        <v>0</v>
      </c>
      <c r="AD92" s="79">
        <v>0</v>
      </c>
      <c r="AE92" s="85" t="s">
        <v>1603</v>
      </c>
      <c r="AF92" s="79" t="b">
        <v>0</v>
      </c>
      <c r="AG92" s="79" t="s">
        <v>1625</v>
      </c>
      <c r="AH92" s="79"/>
      <c r="AI92" s="85" t="s">
        <v>1603</v>
      </c>
      <c r="AJ92" s="79" t="b">
        <v>0</v>
      </c>
      <c r="AK92" s="79">
        <v>86</v>
      </c>
      <c r="AL92" s="85" t="s">
        <v>1572</v>
      </c>
      <c r="AM92" s="79" t="s">
        <v>1634</v>
      </c>
      <c r="AN92" s="79" t="b">
        <v>0</v>
      </c>
      <c r="AO92" s="85" t="s">
        <v>1572</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1</v>
      </c>
      <c r="BE92" s="49">
        <v>4</v>
      </c>
      <c r="BF92" s="48">
        <v>1</v>
      </c>
      <c r="BG92" s="49">
        <v>4</v>
      </c>
      <c r="BH92" s="48">
        <v>0</v>
      </c>
      <c r="BI92" s="49">
        <v>0</v>
      </c>
      <c r="BJ92" s="48">
        <v>23</v>
      </c>
      <c r="BK92" s="49">
        <v>92</v>
      </c>
      <c r="BL92" s="48">
        <v>25</v>
      </c>
    </row>
    <row r="93" spans="1:64" ht="15">
      <c r="A93" s="64" t="s">
        <v>294</v>
      </c>
      <c r="B93" s="64" t="s">
        <v>444</v>
      </c>
      <c r="C93" s="65"/>
      <c r="D93" s="66"/>
      <c r="E93" s="67"/>
      <c r="F93" s="68"/>
      <c r="G93" s="65"/>
      <c r="H93" s="69"/>
      <c r="I93" s="70"/>
      <c r="J93" s="70"/>
      <c r="K93" s="34" t="s">
        <v>65</v>
      </c>
      <c r="L93" s="77">
        <v>149</v>
      </c>
      <c r="M93" s="77"/>
      <c r="N93" s="72"/>
      <c r="O93" s="79" t="s">
        <v>503</v>
      </c>
      <c r="P93" s="81">
        <v>43732.05479166667</v>
      </c>
      <c r="Q93" s="79" t="s">
        <v>534</v>
      </c>
      <c r="R93" s="79"/>
      <c r="S93" s="79"/>
      <c r="T93" s="79"/>
      <c r="U93" s="79"/>
      <c r="V93" s="82" t="s">
        <v>822</v>
      </c>
      <c r="W93" s="81">
        <v>43732.05479166667</v>
      </c>
      <c r="X93" s="82" t="s">
        <v>1056</v>
      </c>
      <c r="Y93" s="79"/>
      <c r="Z93" s="79"/>
      <c r="AA93" s="85" t="s">
        <v>1363</v>
      </c>
      <c r="AB93" s="79"/>
      <c r="AC93" s="79" t="b">
        <v>0</v>
      </c>
      <c r="AD93" s="79">
        <v>0</v>
      </c>
      <c r="AE93" s="85" t="s">
        <v>1603</v>
      </c>
      <c r="AF93" s="79" t="b">
        <v>0</v>
      </c>
      <c r="AG93" s="79" t="s">
        <v>1625</v>
      </c>
      <c r="AH93" s="79"/>
      <c r="AI93" s="85" t="s">
        <v>1603</v>
      </c>
      <c r="AJ93" s="79" t="b">
        <v>0</v>
      </c>
      <c r="AK93" s="79">
        <v>86</v>
      </c>
      <c r="AL93" s="85" t="s">
        <v>1572</v>
      </c>
      <c r="AM93" s="79" t="s">
        <v>1634</v>
      </c>
      <c r="AN93" s="79" t="b">
        <v>0</v>
      </c>
      <c r="AO93" s="85" t="s">
        <v>1572</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1</v>
      </c>
      <c r="BE93" s="49">
        <v>4</v>
      </c>
      <c r="BF93" s="48">
        <v>1</v>
      </c>
      <c r="BG93" s="49">
        <v>4</v>
      </c>
      <c r="BH93" s="48">
        <v>0</v>
      </c>
      <c r="BI93" s="49">
        <v>0</v>
      </c>
      <c r="BJ93" s="48">
        <v>23</v>
      </c>
      <c r="BK93" s="49">
        <v>92</v>
      </c>
      <c r="BL93" s="48">
        <v>25</v>
      </c>
    </row>
    <row r="94" spans="1:64" ht="15">
      <c r="A94" s="64" t="s">
        <v>295</v>
      </c>
      <c r="B94" s="64" t="s">
        <v>444</v>
      </c>
      <c r="C94" s="65"/>
      <c r="D94" s="66"/>
      <c r="E94" s="67"/>
      <c r="F94" s="68"/>
      <c r="G94" s="65"/>
      <c r="H94" s="69"/>
      <c r="I94" s="70"/>
      <c r="J94" s="70"/>
      <c r="K94" s="34" t="s">
        <v>65</v>
      </c>
      <c r="L94" s="77">
        <v>150</v>
      </c>
      <c r="M94" s="77"/>
      <c r="N94" s="72"/>
      <c r="O94" s="79" t="s">
        <v>503</v>
      </c>
      <c r="P94" s="81">
        <v>43732.06118055555</v>
      </c>
      <c r="Q94" s="79" t="s">
        <v>534</v>
      </c>
      <c r="R94" s="79"/>
      <c r="S94" s="79"/>
      <c r="T94" s="79"/>
      <c r="U94" s="79"/>
      <c r="V94" s="82" t="s">
        <v>823</v>
      </c>
      <c r="W94" s="81">
        <v>43732.06118055555</v>
      </c>
      <c r="X94" s="82" t="s">
        <v>1057</v>
      </c>
      <c r="Y94" s="79"/>
      <c r="Z94" s="79"/>
      <c r="AA94" s="85" t="s">
        <v>1364</v>
      </c>
      <c r="AB94" s="79"/>
      <c r="AC94" s="79" t="b">
        <v>0</v>
      </c>
      <c r="AD94" s="79">
        <v>0</v>
      </c>
      <c r="AE94" s="85" t="s">
        <v>1603</v>
      </c>
      <c r="AF94" s="79" t="b">
        <v>0</v>
      </c>
      <c r="AG94" s="79" t="s">
        <v>1625</v>
      </c>
      <c r="AH94" s="79"/>
      <c r="AI94" s="85" t="s">
        <v>1603</v>
      </c>
      <c r="AJ94" s="79" t="b">
        <v>0</v>
      </c>
      <c r="AK94" s="79">
        <v>86</v>
      </c>
      <c r="AL94" s="85" t="s">
        <v>1572</v>
      </c>
      <c r="AM94" s="79" t="s">
        <v>1638</v>
      </c>
      <c r="AN94" s="79" t="b">
        <v>0</v>
      </c>
      <c r="AO94" s="85" t="s">
        <v>1572</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1</v>
      </c>
      <c r="BE94" s="49">
        <v>4</v>
      </c>
      <c r="BF94" s="48">
        <v>1</v>
      </c>
      <c r="BG94" s="49">
        <v>4</v>
      </c>
      <c r="BH94" s="48">
        <v>0</v>
      </c>
      <c r="BI94" s="49">
        <v>0</v>
      </c>
      <c r="BJ94" s="48">
        <v>23</v>
      </c>
      <c r="BK94" s="49">
        <v>92</v>
      </c>
      <c r="BL94" s="48">
        <v>25</v>
      </c>
    </row>
    <row r="95" spans="1:64" ht="15">
      <c r="A95" s="64" t="s">
        <v>296</v>
      </c>
      <c r="B95" s="64" t="s">
        <v>444</v>
      </c>
      <c r="C95" s="65"/>
      <c r="D95" s="66"/>
      <c r="E95" s="67"/>
      <c r="F95" s="68"/>
      <c r="G95" s="65"/>
      <c r="H95" s="69"/>
      <c r="I95" s="70"/>
      <c r="J95" s="70"/>
      <c r="K95" s="34" t="s">
        <v>65</v>
      </c>
      <c r="L95" s="77">
        <v>151</v>
      </c>
      <c r="M95" s="77"/>
      <c r="N95" s="72"/>
      <c r="O95" s="79" t="s">
        <v>503</v>
      </c>
      <c r="P95" s="81">
        <v>43732.06872685185</v>
      </c>
      <c r="Q95" s="79" t="s">
        <v>534</v>
      </c>
      <c r="R95" s="79"/>
      <c r="S95" s="79"/>
      <c r="T95" s="79"/>
      <c r="U95" s="79"/>
      <c r="V95" s="82" t="s">
        <v>824</v>
      </c>
      <c r="W95" s="81">
        <v>43732.06872685185</v>
      </c>
      <c r="X95" s="82" t="s">
        <v>1058</v>
      </c>
      <c r="Y95" s="79"/>
      <c r="Z95" s="79"/>
      <c r="AA95" s="85" t="s">
        <v>1365</v>
      </c>
      <c r="AB95" s="79"/>
      <c r="AC95" s="79" t="b">
        <v>0</v>
      </c>
      <c r="AD95" s="79">
        <v>0</v>
      </c>
      <c r="AE95" s="85" t="s">
        <v>1603</v>
      </c>
      <c r="AF95" s="79" t="b">
        <v>0</v>
      </c>
      <c r="AG95" s="79" t="s">
        <v>1625</v>
      </c>
      <c r="AH95" s="79"/>
      <c r="AI95" s="85" t="s">
        <v>1603</v>
      </c>
      <c r="AJ95" s="79" t="b">
        <v>0</v>
      </c>
      <c r="AK95" s="79">
        <v>86</v>
      </c>
      <c r="AL95" s="85" t="s">
        <v>1572</v>
      </c>
      <c r="AM95" s="79" t="s">
        <v>1634</v>
      </c>
      <c r="AN95" s="79" t="b">
        <v>0</v>
      </c>
      <c r="AO95" s="85" t="s">
        <v>1572</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1</v>
      </c>
      <c r="BE95" s="49">
        <v>4</v>
      </c>
      <c r="BF95" s="48">
        <v>1</v>
      </c>
      <c r="BG95" s="49">
        <v>4</v>
      </c>
      <c r="BH95" s="48">
        <v>0</v>
      </c>
      <c r="BI95" s="49">
        <v>0</v>
      </c>
      <c r="BJ95" s="48">
        <v>23</v>
      </c>
      <c r="BK95" s="49">
        <v>92</v>
      </c>
      <c r="BL95" s="48">
        <v>25</v>
      </c>
    </row>
    <row r="96" spans="1:64" ht="15">
      <c r="A96" s="64" t="s">
        <v>297</v>
      </c>
      <c r="B96" s="64" t="s">
        <v>444</v>
      </c>
      <c r="C96" s="65"/>
      <c r="D96" s="66"/>
      <c r="E96" s="67"/>
      <c r="F96" s="68"/>
      <c r="G96" s="65"/>
      <c r="H96" s="69"/>
      <c r="I96" s="70"/>
      <c r="J96" s="70"/>
      <c r="K96" s="34" t="s">
        <v>65</v>
      </c>
      <c r="L96" s="77">
        <v>152</v>
      </c>
      <c r="M96" s="77"/>
      <c r="N96" s="72"/>
      <c r="O96" s="79" t="s">
        <v>503</v>
      </c>
      <c r="P96" s="81">
        <v>43732.08773148148</v>
      </c>
      <c r="Q96" s="79" t="s">
        <v>534</v>
      </c>
      <c r="R96" s="79"/>
      <c r="S96" s="79"/>
      <c r="T96" s="79"/>
      <c r="U96" s="79"/>
      <c r="V96" s="82" t="s">
        <v>825</v>
      </c>
      <c r="W96" s="81">
        <v>43732.08773148148</v>
      </c>
      <c r="X96" s="82" t="s">
        <v>1059</v>
      </c>
      <c r="Y96" s="79"/>
      <c r="Z96" s="79"/>
      <c r="AA96" s="85" t="s">
        <v>1366</v>
      </c>
      <c r="AB96" s="79"/>
      <c r="AC96" s="79" t="b">
        <v>0</v>
      </c>
      <c r="AD96" s="79">
        <v>0</v>
      </c>
      <c r="AE96" s="85" t="s">
        <v>1603</v>
      </c>
      <c r="AF96" s="79" t="b">
        <v>0</v>
      </c>
      <c r="AG96" s="79" t="s">
        <v>1625</v>
      </c>
      <c r="AH96" s="79"/>
      <c r="AI96" s="85" t="s">
        <v>1603</v>
      </c>
      <c r="AJ96" s="79" t="b">
        <v>0</v>
      </c>
      <c r="AK96" s="79">
        <v>91</v>
      </c>
      <c r="AL96" s="85" t="s">
        <v>1572</v>
      </c>
      <c r="AM96" s="79" t="s">
        <v>1635</v>
      </c>
      <c r="AN96" s="79" t="b">
        <v>0</v>
      </c>
      <c r="AO96" s="85" t="s">
        <v>1572</v>
      </c>
      <c r="AP96" s="79" t="s">
        <v>176</v>
      </c>
      <c r="AQ96" s="79">
        <v>0</v>
      </c>
      <c r="AR96" s="79">
        <v>0</v>
      </c>
      <c r="AS96" s="79"/>
      <c r="AT96" s="79"/>
      <c r="AU96" s="79"/>
      <c r="AV96" s="79"/>
      <c r="AW96" s="79"/>
      <c r="AX96" s="79"/>
      <c r="AY96" s="79"/>
      <c r="AZ96" s="79"/>
      <c r="BA96">
        <v>1</v>
      </c>
      <c r="BB96" s="78" t="str">
        <f>REPLACE(INDEX(GroupVertices[Group],MATCH(Edges25[[#This Row],[Vertex 1]],GroupVertices[Vertex],0)),1,1,"")</f>
        <v>1</v>
      </c>
      <c r="BC96" s="78" t="str">
        <f>REPLACE(INDEX(GroupVertices[Group],MATCH(Edges25[[#This Row],[Vertex 2]],GroupVertices[Vertex],0)),1,1,"")</f>
        <v>1</v>
      </c>
      <c r="BD96" s="48">
        <v>1</v>
      </c>
      <c r="BE96" s="49">
        <v>4</v>
      </c>
      <c r="BF96" s="48">
        <v>1</v>
      </c>
      <c r="BG96" s="49">
        <v>4</v>
      </c>
      <c r="BH96" s="48">
        <v>0</v>
      </c>
      <c r="BI96" s="49">
        <v>0</v>
      </c>
      <c r="BJ96" s="48">
        <v>23</v>
      </c>
      <c r="BK96" s="49">
        <v>92</v>
      </c>
      <c r="BL96" s="48">
        <v>25</v>
      </c>
    </row>
    <row r="97" spans="1:64" ht="15">
      <c r="A97" s="64" t="s">
        <v>298</v>
      </c>
      <c r="B97" s="64" t="s">
        <v>444</v>
      </c>
      <c r="C97" s="65"/>
      <c r="D97" s="66"/>
      <c r="E97" s="67"/>
      <c r="F97" s="68"/>
      <c r="G97" s="65"/>
      <c r="H97" s="69"/>
      <c r="I97" s="70"/>
      <c r="J97" s="70"/>
      <c r="K97" s="34" t="s">
        <v>65</v>
      </c>
      <c r="L97" s="77">
        <v>153</v>
      </c>
      <c r="M97" s="77"/>
      <c r="N97" s="72"/>
      <c r="O97" s="79" t="s">
        <v>503</v>
      </c>
      <c r="P97" s="81">
        <v>43732.09040509259</v>
      </c>
      <c r="Q97" s="79" t="s">
        <v>534</v>
      </c>
      <c r="R97" s="79"/>
      <c r="S97" s="79"/>
      <c r="T97" s="79"/>
      <c r="U97" s="79"/>
      <c r="V97" s="82" t="s">
        <v>826</v>
      </c>
      <c r="W97" s="81">
        <v>43732.09040509259</v>
      </c>
      <c r="X97" s="82" t="s">
        <v>1060</v>
      </c>
      <c r="Y97" s="79"/>
      <c r="Z97" s="79"/>
      <c r="AA97" s="85" t="s">
        <v>1367</v>
      </c>
      <c r="AB97" s="79"/>
      <c r="AC97" s="79" t="b">
        <v>0</v>
      </c>
      <c r="AD97" s="79">
        <v>0</v>
      </c>
      <c r="AE97" s="85" t="s">
        <v>1603</v>
      </c>
      <c r="AF97" s="79" t="b">
        <v>0</v>
      </c>
      <c r="AG97" s="79" t="s">
        <v>1625</v>
      </c>
      <c r="AH97" s="79"/>
      <c r="AI97" s="85" t="s">
        <v>1603</v>
      </c>
      <c r="AJ97" s="79" t="b">
        <v>0</v>
      </c>
      <c r="AK97" s="79">
        <v>86</v>
      </c>
      <c r="AL97" s="85" t="s">
        <v>1572</v>
      </c>
      <c r="AM97" s="79" t="s">
        <v>1634</v>
      </c>
      <c r="AN97" s="79" t="b">
        <v>0</v>
      </c>
      <c r="AO97" s="85" t="s">
        <v>1572</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1</v>
      </c>
      <c r="BE97" s="49">
        <v>4</v>
      </c>
      <c r="BF97" s="48">
        <v>1</v>
      </c>
      <c r="BG97" s="49">
        <v>4</v>
      </c>
      <c r="BH97" s="48">
        <v>0</v>
      </c>
      <c r="BI97" s="49">
        <v>0</v>
      </c>
      <c r="BJ97" s="48">
        <v>23</v>
      </c>
      <c r="BK97" s="49">
        <v>92</v>
      </c>
      <c r="BL97" s="48">
        <v>25</v>
      </c>
    </row>
    <row r="98" spans="1:64" ht="15">
      <c r="A98" s="64" t="s">
        <v>299</v>
      </c>
      <c r="B98" s="64" t="s">
        <v>444</v>
      </c>
      <c r="C98" s="65"/>
      <c r="D98" s="66"/>
      <c r="E98" s="67"/>
      <c r="F98" s="68"/>
      <c r="G98" s="65"/>
      <c r="H98" s="69"/>
      <c r="I98" s="70"/>
      <c r="J98" s="70"/>
      <c r="K98" s="34" t="s">
        <v>65</v>
      </c>
      <c r="L98" s="77">
        <v>154</v>
      </c>
      <c r="M98" s="77"/>
      <c r="N98" s="72"/>
      <c r="O98" s="79" t="s">
        <v>503</v>
      </c>
      <c r="P98" s="81">
        <v>43732.09173611111</v>
      </c>
      <c r="Q98" s="79" t="s">
        <v>534</v>
      </c>
      <c r="R98" s="79"/>
      <c r="S98" s="79"/>
      <c r="T98" s="79"/>
      <c r="U98" s="79"/>
      <c r="V98" s="82" t="s">
        <v>827</v>
      </c>
      <c r="W98" s="81">
        <v>43732.09173611111</v>
      </c>
      <c r="X98" s="82" t="s">
        <v>1061</v>
      </c>
      <c r="Y98" s="79"/>
      <c r="Z98" s="79"/>
      <c r="AA98" s="85" t="s">
        <v>1368</v>
      </c>
      <c r="AB98" s="79"/>
      <c r="AC98" s="79" t="b">
        <v>0</v>
      </c>
      <c r="AD98" s="79">
        <v>0</v>
      </c>
      <c r="AE98" s="85" t="s">
        <v>1603</v>
      </c>
      <c r="AF98" s="79" t="b">
        <v>0</v>
      </c>
      <c r="AG98" s="79" t="s">
        <v>1625</v>
      </c>
      <c r="AH98" s="79"/>
      <c r="AI98" s="85" t="s">
        <v>1603</v>
      </c>
      <c r="AJ98" s="79" t="b">
        <v>0</v>
      </c>
      <c r="AK98" s="79">
        <v>86</v>
      </c>
      <c r="AL98" s="85" t="s">
        <v>1572</v>
      </c>
      <c r="AM98" s="79" t="s">
        <v>1634</v>
      </c>
      <c r="AN98" s="79" t="b">
        <v>0</v>
      </c>
      <c r="AO98" s="85" t="s">
        <v>1572</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1</v>
      </c>
      <c r="BD98" s="48">
        <v>1</v>
      </c>
      <c r="BE98" s="49">
        <v>4</v>
      </c>
      <c r="BF98" s="48">
        <v>1</v>
      </c>
      <c r="BG98" s="49">
        <v>4</v>
      </c>
      <c r="BH98" s="48">
        <v>0</v>
      </c>
      <c r="BI98" s="49">
        <v>0</v>
      </c>
      <c r="BJ98" s="48">
        <v>23</v>
      </c>
      <c r="BK98" s="49">
        <v>92</v>
      </c>
      <c r="BL98" s="48">
        <v>25</v>
      </c>
    </row>
    <row r="99" spans="1:64" ht="15">
      <c r="A99" s="64" t="s">
        <v>300</v>
      </c>
      <c r="B99" s="64" t="s">
        <v>444</v>
      </c>
      <c r="C99" s="65"/>
      <c r="D99" s="66"/>
      <c r="E99" s="67"/>
      <c r="F99" s="68"/>
      <c r="G99" s="65"/>
      <c r="H99" s="69"/>
      <c r="I99" s="70"/>
      <c r="J99" s="70"/>
      <c r="K99" s="34" t="s">
        <v>65</v>
      </c>
      <c r="L99" s="77">
        <v>155</v>
      </c>
      <c r="M99" s="77"/>
      <c r="N99" s="72"/>
      <c r="O99" s="79" t="s">
        <v>503</v>
      </c>
      <c r="P99" s="81">
        <v>43732.10497685185</v>
      </c>
      <c r="Q99" s="79" t="s">
        <v>534</v>
      </c>
      <c r="R99" s="79"/>
      <c r="S99" s="79"/>
      <c r="T99" s="79"/>
      <c r="U99" s="79"/>
      <c r="V99" s="82" t="s">
        <v>828</v>
      </c>
      <c r="W99" s="81">
        <v>43732.10497685185</v>
      </c>
      <c r="X99" s="82" t="s">
        <v>1062</v>
      </c>
      <c r="Y99" s="79"/>
      <c r="Z99" s="79"/>
      <c r="AA99" s="85" t="s">
        <v>1369</v>
      </c>
      <c r="AB99" s="79"/>
      <c r="AC99" s="79" t="b">
        <v>0</v>
      </c>
      <c r="AD99" s="79">
        <v>0</v>
      </c>
      <c r="AE99" s="85" t="s">
        <v>1603</v>
      </c>
      <c r="AF99" s="79" t="b">
        <v>0</v>
      </c>
      <c r="AG99" s="79" t="s">
        <v>1625</v>
      </c>
      <c r="AH99" s="79"/>
      <c r="AI99" s="85" t="s">
        <v>1603</v>
      </c>
      <c r="AJ99" s="79" t="b">
        <v>0</v>
      </c>
      <c r="AK99" s="79">
        <v>86</v>
      </c>
      <c r="AL99" s="85" t="s">
        <v>1572</v>
      </c>
      <c r="AM99" s="79" t="s">
        <v>1638</v>
      </c>
      <c r="AN99" s="79" t="b">
        <v>0</v>
      </c>
      <c r="AO99" s="85" t="s">
        <v>1572</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v>1</v>
      </c>
      <c r="BE99" s="49">
        <v>4</v>
      </c>
      <c r="BF99" s="48">
        <v>1</v>
      </c>
      <c r="BG99" s="49">
        <v>4</v>
      </c>
      <c r="BH99" s="48">
        <v>0</v>
      </c>
      <c r="BI99" s="49">
        <v>0</v>
      </c>
      <c r="BJ99" s="48">
        <v>23</v>
      </c>
      <c r="BK99" s="49">
        <v>92</v>
      </c>
      <c r="BL99" s="48">
        <v>25</v>
      </c>
    </row>
    <row r="100" spans="1:64" ht="15">
      <c r="A100" s="64" t="s">
        <v>301</v>
      </c>
      <c r="B100" s="64" t="s">
        <v>444</v>
      </c>
      <c r="C100" s="65"/>
      <c r="D100" s="66"/>
      <c r="E100" s="67"/>
      <c r="F100" s="68"/>
      <c r="G100" s="65"/>
      <c r="H100" s="69"/>
      <c r="I100" s="70"/>
      <c r="J100" s="70"/>
      <c r="K100" s="34" t="s">
        <v>65</v>
      </c>
      <c r="L100" s="77">
        <v>156</v>
      </c>
      <c r="M100" s="77"/>
      <c r="N100" s="72"/>
      <c r="O100" s="79" t="s">
        <v>503</v>
      </c>
      <c r="P100" s="81">
        <v>43732.12950231481</v>
      </c>
      <c r="Q100" s="79" t="s">
        <v>534</v>
      </c>
      <c r="R100" s="79"/>
      <c r="S100" s="79"/>
      <c r="T100" s="79"/>
      <c r="U100" s="79"/>
      <c r="V100" s="82" t="s">
        <v>829</v>
      </c>
      <c r="W100" s="81">
        <v>43732.12950231481</v>
      </c>
      <c r="X100" s="82" t="s">
        <v>1063</v>
      </c>
      <c r="Y100" s="79"/>
      <c r="Z100" s="79"/>
      <c r="AA100" s="85" t="s">
        <v>1370</v>
      </c>
      <c r="AB100" s="79"/>
      <c r="AC100" s="79" t="b">
        <v>0</v>
      </c>
      <c r="AD100" s="79">
        <v>0</v>
      </c>
      <c r="AE100" s="85" t="s">
        <v>1603</v>
      </c>
      <c r="AF100" s="79" t="b">
        <v>0</v>
      </c>
      <c r="AG100" s="79" t="s">
        <v>1625</v>
      </c>
      <c r="AH100" s="79"/>
      <c r="AI100" s="85" t="s">
        <v>1603</v>
      </c>
      <c r="AJ100" s="79" t="b">
        <v>0</v>
      </c>
      <c r="AK100" s="79">
        <v>86</v>
      </c>
      <c r="AL100" s="85" t="s">
        <v>1572</v>
      </c>
      <c r="AM100" s="79" t="s">
        <v>1635</v>
      </c>
      <c r="AN100" s="79" t="b">
        <v>0</v>
      </c>
      <c r="AO100" s="85" t="s">
        <v>1572</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1</v>
      </c>
      <c r="BE100" s="49">
        <v>4</v>
      </c>
      <c r="BF100" s="48">
        <v>1</v>
      </c>
      <c r="BG100" s="49">
        <v>4</v>
      </c>
      <c r="BH100" s="48">
        <v>0</v>
      </c>
      <c r="BI100" s="49">
        <v>0</v>
      </c>
      <c r="BJ100" s="48">
        <v>23</v>
      </c>
      <c r="BK100" s="49">
        <v>92</v>
      </c>
      <c r="BL100" s="48">
        <v>25</v>
      </c>
    </row>
    <row r="101" spans="1:64" ht="15">
      <c r="A101" s="64" t="s">
        <v>302</v>
      </c>
      <c r="B101" s="64" t="s">
        <v>444</v>
      </c>
      <c r="C101" s="65"/>
      <c r="D101" s="66"/>
      <c r="E101" s="67"/>
      <c r="F101" s="68"/>
      <c r="G101" s="65"/>
      <c r="H101" s="69"/>
      <c r="I101" s="70"/>
      <c r="J101" s="70"/>
      <c r="K101" s="34" t="s">
        <v>65</v>
      </c>
      <c r="L101" s="77">
        <v>157</v>
      </c>
      <c r="M101" s="77"/>
      <c r="N101" s="72"/>
      <c r="O101" s="79" t="s">
        <v>503</v>
      </c>
      <c r="P101" s="81">
        <v>43732.16731481482</v>
      </c>
      <c r="Q101" s="79" t="s">
        <v>534</v>
      </c>
      <c r="R101" s="79"/>
      <c r="S101" s="79"/>
      <c r="T101" s="79"/>
      <c r="U101" s="79"/>
      <c r="V101" s="82" t="s">
        <v>830</v>
      </c>
      <c r="W101" s="81">
        <v>43732.16731481482</v>
      </c>
      <c r="X101" s="82" t="s">
        <v>1064</v>
      </c>
      <c r="Y101" s="79"/>
      <c r="Z101" s="79"/>
      <c r="AA101" s="85" t="s">
        <v>1371</v>
      </c>
      <c r="AB101" s="79"/>
      <c r="AC101" s="79" t="b">
        <v>0</v>
      </c>
      <c r="AD101" s="79">
        <v>0</v>
      </c>
      <c r="AE101" s="85" t="s">
        <v>1603</v>
      </c>
      <c r="AF101" s="79" t="b">
        <v>0</v>
      </c>
      <c r="AG101" s="79" t="s">
        <v>1625</v>
      </c>
      <c r="AH101" s="79"/>
      <c r="AI101" s="85" t="s">
        <v>1603</v>
      </c>
      <c r="AJ101" s="79" t="b">
        <v>0</v>
      </c>
      <c r="AK101" s="79">
        <v>86</v>
      </c>
      <c r="AL101" s="85" t="s">
        <v>1572</v>
      </c>
      <c r="AM101" s="79" t="s">
        <v>1634</v>
      </c>
      <c r="AN101" s="79" t="b">
        <v>0</v>
      </c>
      <c r="AO101" s="85" t="s">
        <v>1572</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4</v>
      </c>
      <c r="BF101" s="48">
        <v>1</v>
      </c>
      <c r="BG101" s="49">
        <v>4</v>
      </c>
      <c r="BH101" s="48">
        <v>0</v>
      </c>
      <c r="BI101" s="49">
        <v>0</v>
      </c>
      <c r="BJ101" s="48">
        <v>23</v>
      </c>
      <c r="BK101" s="49">
        <v>92</v>
      </c>
      <c r="BL101" s="48">
        <v>25</v>
      </c>
    </row>
    <row r="102" spans="1:64" ht="15">
      <c r="A102" s="64" t="s">
        <v>303</v>
      </c>
      <c r="B102" s="64" t="s">
        <v>444</v>
      </c>
      <c r="C102" s="65"/>
      <c r="D102" s="66"/>
      <c r="E102" s="67"/>
      <c r="F102" s="68"/>
      <c r="G102" s="65"/>
      <c r="H102" s="69"/>
      <c r="I102" s="70"/>
      <c r="J102" s="70"/>
      <c r="K102" s="34" t="s">
        <v>65</v>
      </c>
      <c r="L102" s="77">
        <v>158</v>
      </c>
      <c r="M102" s="77"/>
      <c r="N102" s="72"/>
      <c r="O102" s="79" t="s">
        <v>503</v>
      </c>
      <c r="P102" s="81">
        <v>43732.17789351852</v>
      </c>
      <c r="Q102" s="79" t="s">
        <v>534</v>
      </c>
      <c r="R102" s="79"/>
      <c r="S102" s="79"/>
      <c r="T102" s="79"/>
      <c r="U102" s="79"/>
      <c r="V102" s="82" t="s">
        <v>831</v>
      </c>
      <c r="W102" s="81">
        <v>43732.17789351852</v>
      </c>
      <c r="X102" s="82" t="s">
        <v>1065</v>
      </c>
      <c r="Y102" s="79"/>
      <c r="Z102" s="79"/>
      <c r="AA102" s="85" t="s">
        <v>1372</v>
      </c>
      <c r="AB102" s="79"/>
      <c r="AC102" s="79" t="b">
        <v>0</v>
      </c>
      <c r="AD102" s="79">
        <v>0</v>
      </c>
      <c r="AE102" s="85" t="s">
        <v>1603</v>
      </c>
      <c r="AF102" s="79" t="b">
        <v>0</v>
      </c>
      <c r="AG102" s="79" t="s">
        <v>1625</v>
      </c>
      <c r="AH102" s="79"/>
      <c r="AI102" s="85" t="s">
        <v>1603</v>
      </c>
      <c r="AJ102" s="79" t="b">
        <v>0</v>
      </c>
      <c r="AK102" s="79">
        <v>86</v>
      </c>
      <c r="AL102" s="85" t="s">
        <v>1572</v>
      </c>
      <c r="AM102" s="79" t="s">
        <v>1638</v>
      </c>
      <c r="AN102" s="79" t="b">
        <v>0</v>
      </c>
      <c r="AO102" s="85" t="s">
        <v>1572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1</v>
      </c>
      <c r="BD102" s="48">
        <v>1</v>
      </c>
      <c r="BE102" s="49">
        <v>4</v>
      </c>
      <c r="BF102" s="48">
        <v>1</v>
      </c>
      <c r="BG102" s="49">
        <v>4</v>
      </c>
      <c r="BH102" s="48">
        <v>0</v>
      </c>
      <c r="BI102" s="49">
        <v>0</v>
      </c>
      <c r="BJ102" s="48">
        <v>23</v>
      </c>
      <c r="BK102" s="49">
        <v>92</v>
      </c>
      <c r="BL102" s="48">
        <v>25</v>
      </c>
    </row>
    <row r="103" spans="1:64" ht="15">
      <c r="A103" s="64" t="s">
        <v>304</v>
      </c>
      <c r="B103" s="64" t="s">
        <v>444</v>
      </c>
      <c r="C103" s="65"/>
      <c r="D103" s="66"/>
      <c r="E103" s="67"/>
      <c r="F103" s="68"/>
      <c r="G103" s="65"/>
      <c r="H103" s="69"/>
      <c r="I103" s="70"/>
      <c r="J103" s="70"/>
      <c r="K103" s="34" t="s">
        <v>65</v>
      </c>
      <c r="L103" s="77">
        <v>159</v>
      </c>
      <c r="M103" s="77"/>
      <c r="N103" s="72"/>
      <c r="O103" s="79" t="s">
        <v>503</v>
      </c>
      <c r="P103" s="81">
        <v>43732.23917824074</v>
      </c>
      <c r="Q103" s="79" t="s">
        <v>534</v>
      </c>
      <c r="R103" s="79"/>
      <c r="S103" s="79"/>
      <c r="T103" s="79"/>
      <c r="U103" s="79"/>
      <c r="V103" s="82" t="s">
        <v>832</v>
      </c>
      <c r="W103" s="81">
        <v>43732.23917824074</v>
      </c>
      <c r="X103" s="82" t="s">
        <v>1066</v>
      </c>
      <c r="Y103" s="79"/>
      <c r="Z103" s="79"/>
      <c r="AA103" s="85" t="s">
        <v>1373</v>
      </c>
      <c r="AB103" s="79"/>
      <c r="AC103" s="79" t="b">
        <v>0</v>
      </c>
      <c r="AD103" s="79">
        <v>0</v>
      </c>
      <c r="AE103" s="85" t="s">
        <v>1603</v>
      </c>
      <c r="AF103" s="79" t="b">
        <v>0</v>
      </c>
      <c r="AG103" s="79" t="s">
        <v>1625</v>
      </c>
      <c r="AH103" s="79"/>
      <c r="AI103" s="85" t="s">
        <v>1603</v>
      </c>
      <c r="AJ103" s="79" t="b">
        <v>0</v>
      </c>
      <c r="AK103" s="79">
        <v>86</v>
      </c>
      <c r="AL103" s="85" t="s">
        <v>1572</v>
      </c>
      <c r="AM103" s="79" t="s">
        <v>1638</v>
      </c>
      <c r="AN103" s="79" t="b">
        <v>0</v>
      </c>
      <c r="AO103" s="85" t="s">
        <v>1572</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1</v>
      </c>
      <c r="BE103" s="49">
        <v>4</v>
      </c>
      <c r="BF103" s="48">
        <v>1</v>
      </c>
      <c r="BG103" s="49">
        <v>4</v>
      </c>
      <c r="BH103" s="48">
        <v>0</v>
      </c>
      <c r="BI103" s="49">
        <v>0</v>
      </c>
      <c r="BJ103" s="48">
        <v>23</v>
      </c>
      <c r="BK103" s="49">
        <v>92</v>
      </c>
      <c r="BL103" s="48">
        <v>25</v>
      </c>
    </row>
    <row r="104" spans="1:64" ht="15">
      <c r="A104" s="64" t="s">
        <v>305</v>
      </c>
      <c r="B104" s="64" t="s">
        <v>445</v>
      </c>
      <c r="C104" s="65"/>
      <c r="D104" s="66"/>
      <c r="E104" s="67"/>
      <c r="F104" s="68"/>
      <c r="G104" s="65"/>
      <c r="H104" s="69"/>
      <c r="I104" s="70"/>
      <c r="J104" s="70"/>
      <c r="K104" s="34" t="s">
        <v>65</v>
      </c>
      <c r="L104" s="77">
        <v>160</v>
      </c>
      <c r="M104" s="77"/>
      <c r="N104" s="72"/>
      <c r="O104" s="79" t="s">
        <v>503</v>
      </c>
      <c r="P104" s="81">
        <v>43732.25072916667</v>
      </c>
      <c r="Q104" s="79" t="s">
        <v>545</v>
      </c>
      <c r="R104" s="79"/>
      <c r="S104" s="79"/>
      <c r="T104" s="79"/>
      <c r="U104" s="79"/>
      <c r="V104" s="82" t="s">
        <v>833</v>
      </c>
      <c r="W104" s="81">
        <v>43732.25072916667</v>
      </c>
      <c r="X104" s="82" t="s">
        <v>1067</v>
      </c>
      <c r="Y104" s="79"/>
      <c r="Z104" s="79"/>
      <c r="AA104" s="85" t="s">
        <v>1374</v>
      </c>
      <c r="AB104" s="85" t="s">
        <v>1572</v>
      </c>
      <c r="AC104" s="79" t="b">
        <v>0</v>
      </c>
      <c r="AD104" s="79">
        <v>0</v>
      </c>
      <c r="AE104" s="85" t="s">
        <v>1605</v>
      </c>
      <c r="AF104" s="79" t="b">
        <v>0</v>
      </c>
      <c r="AG104" s="79" t="s">
        <v>1625</v>
      </c>
      <c r="AH104" s="79"/>
      <c r="AI104" s="85" t="s">
        <v>1603</v>
      </c>
      <c r="AJ104" s="79" t="b">
        <v>0</v>
      </c>
      <c r="AK104" s="79">
        <v>0</v>
      </c>
      <c r="AL104" s="85" t="s">
        <v>1603</v>
      </c>
      <c r="AM104" s="79" t="s">
        <v>1635</v>
      </c>
      <c r="AN104" s="79" t="b">
        <v>0</v>
      </c>
      <c r="AO104" s="85" t="s">
        <v>1572</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v>
      </c>
      <c r="BC104" s="78" t="str">
        <f>REPLACE(INDEX(GroupVertices[Group],MATCH(Edges25[[#This Row],[Vertex 2]],GroupVertices[Vertex],0)),1,1,"")</f>
        <v>2</v>
      </c>
      <c r="BD104" s="48"/>
      <c r="BE104" s="49"/>
      <c r="BF104" s="48"/>
      <c r="BG104" s="49"/>
      <c r="BH104" s="48"/>
      <c r="BI104" s="49"/>
      <c r="BJ104" s="48"/>
      <c r="BK104" s="49"/>
      <c r="BL104" s="48"/>
    </row>
    <row r="105" spans="1:64" ht="15">
      <c r="A105" s="64" t="s">
        <v>305</v>
      </c>
      <c r="B105" s="64" t="s">
        <v>444</v>
      </c>
      <c r="C105" s="65"/>
      <c r="D105" s="66"/>
      <c r="E105" s="67"/>
      <c r="F105" s="68"/>
      <c r="G105" s="65"/>
      <c r="H105" s="69"/>
      <c r="I105" s="70"/>
      <c r="J105" s="70"/>
      <c r="K105" s="34" t="s">
        <v>65</v>
      </c>
      <c r="L105" s="77">
        <v>163</v>
      </c>
      <c r="M105" s="77"/>
      <c r="N105" s="72"/>
      <c r="O105" s="79" t="s">
        <v>503</v>
      </c>
      <c r="P105" s="81">
        <v>43732.25162037037</v>
      </c>
      <c r="Q105" s="79" t="s">
        <v>534</v>
      </c>
      <c r="R105" s="79"/>
      <c r="S105" s="79"/>
      <c r="T105" s="79"/>
      <c r="U105" s="79"/>
      <c r="V105" s="82" t="s">
        <v>833</v>
      </c>
      <c r="W105" s="81">
        <v>43732.25162037037</v>
      </c>
      <c r="X105" s="82" t="s">
        <v>1068</v>
      </c>
      <c r="Y105" s="79"/>
      <c r="Z105" s="79"/>
      <c r="AA105" s="85" t="s">
        <v>1375</v>
      </c>
      <c r="AB105" s="79"/>
      <c r="AC105" s="79" t="b">
        <v>0</v>
      </c>
      <c r="AD105" s="79">
        <v>0</v>
      </c>
      <c r="AE105" s="85" t="s">
        <v>1603</v>
      </c>
      <c r="AF105" s="79" t="b">
        <v>0</v>
      </c>
      <c r="AG105" s="79" t="s">
        <v>1625</v>
      </c>
      <c r="AH105" s="79"/>
      <c r="AI105" s="85" t="s">
        <v>1603</v>
      </c>
      <c r="AJ105" s="79" t="b">
        <v>0</v>
      </c>
      <c r="AK105" s="79">
        <v>86</v>
      </c>
      <c r="AL105" s="85" t="s">
        <v>1572</v>
      </c>
      <c r="AM105" s="79" t="s">
        <v>1635</v>
      </c>
      <c r="AN105" s="79" t="b">
        <v>0</v>
      </c>
      <c r="AO105" s="85" t="s">
        <v>1572</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1</v>
      </c>
      <c r="BD105" s="48">
        <v>1</v>
      </c>
      <c r="BE105" s="49">
        <v>4</v>
      </c>
      <c r="BF105" s="48">
        <v>1</v>
      </c>
      <c r="BG105" s="49">
        <v>4</v>
      </c>
      <c r="BH105" s="48">
        <v>0</v>
      </c>
      <c r="BI105" s="49">
        <v>0</v>
      </c>
      <c r="BJ105" s="48">
        <v>23</v>
      </c>
      <c r="BK105" s="49">
        <v>92</v>
      </c>
      <c r="BL105" s="48">
        <v>25</v>
      </c>
    </row>
    <row r="106" spans="1:64" ht="15">
      <c r="A106" s="64" t="s">
        <v>306</v>
      </c>
      <c r="B106" s="64" t="s">
        <v>444</v>
      </c>
      <c r="C106" s="65"/>
      <c r="D106" s="66"/>
      <c r="E106" s="67"/>
      <c r="F106" s="68"/>
      <c r="G106" s="65"/>
      <c r="H106" s="69"/>
      <c r="I106" s="70"/>
      <c r="J106" s="70"/>
      <c r="K106" s="34" t="s">
        <v>65</v>
      </c>
      <c r="L106" s="77">
        <v>164</v>
      </c>
      <c r="M106" s="77"/>
      <c r="N106" s="72"/>
      <c r="O106" s="79" t="s">
        <v>503</v>
      </c>
      <c r="P106" s="81">
        <v>43732.26315972222</v>
      </c>
      <c r="Q106" s="79" t="s">
        <v>534</v>
      </c>
      <c r="R106" s="79"/>
      <c r="S106" s="79"/>
      <c r="T106" s="79"/>
      <c r="U106" s="79"/>
      <c r="V106" s="82" t="s">
        <v>834</v>
      </c>
      <c r="W106" s="81">
        <v>43732.26315972222</v>
      </c>
      <c r="X106" s="82" t="s">
        <v>1069</v>
      </c>
      <c r="Y106" s="79"/>
      <c r="Z106" s="79"/>
      <c r="AA106" s="85" t="s">
        <v>1376</v>
      </c>
      <c r="AB106" s="79"/>
      <c r="AC106" s="79" t="b">
        <v>0</v>
      </c>
      <c r="AD106" s="79">
        <v>0</v>
      </c>
      <c r="AE106" s="85" t="s">
        <v>1603</v>
      </c>
      <c r="AF106" s="79" t="b">
        <v>0</v>
      </c>
      <c r="AG106" s="79" t="s">
        <v>1625</v>
      </c>
      <c r="AH106" s="79"/>
      <c r="AI106" s="85" t="s">
        <v>1603</v>
      </c>
      <c r="AJ106" s="79" t="b">
        <v>0</v>
      </c>
      <c r="AK106" s="79">
        <v>86</v>
      </c>
      <c r="AL106" s="85" t="s">
        <v>1572</v>
      </c>
      <c r="AM106" s="79" t="s">
        <v>1635</v>
      </c>
      <c r="AN106" s="79" t="b">
        <v>0</v>
      </c>
      <c r="AO106" s="85" t="s">
        <v>1572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1</v>
      </c>
      <c r="BE106" s="49">
        <v>4</v>
      </c>
      <c r="BF106" s="48">
        <v>1</v>
      </c>
      <c r="BG106" s="49">
        <v>4</v>
      </c>
      <c r="BH106" s="48">
        <v>0</v>
      </c>
      <c r="BI106" s="49">
        <v>0</v>
      </c>
      <c r="BJ106" s="48">
        <v>23</v>
      </c>
      <c r="BK106" s="49">
        <v>92</v>
      </c>
      <c r="BL106" s="48">
        <v>25</v>
      </c>
    </row>
    <row r="107" spans="1:64" ht="15">
      <c r="A107" s="64" t="s">
        <v>307</v>
      </c>
      <c r="B107" s="64" t="s">
        <v>444</v>
      </c>
      <c r="C107" s="65"/>
      <c r="D107" s="66"/>
      <c r="E107" s="67"/>
      <c r="F107" s="68"/>
      <c r="G107" s="65"/>
      <c r="H107" s="69"/>
      <c r="I107" s="70"/>
      <c r="J107" s="70"/>
      <c r="K107" s="34" t="s">
        <v>65</v>
      </c>
      <c r="L107" s="77">
        <v>165</v>
      </c>
      <c r="M107" s="77"/>
      <c r="N107" s="72"/>
      <c r="O107" s="79" t="s">
        <v>503</v>
      </c>
      <c r="P107" s="81">
        <v>43732.295798611114</v>
      </c>
      <c r="Q107" s="79" t="s">
        <v>534</v>
      </c>
      <c r="R107" s="79"/>
      <c r="S107" s="79"/>
      <c r="T107" s="79"/>
      <c r="U107" s="79"/>
      <c r="V107" s="82" t="s">
        <v>835</v>
      </c>
      <c r="W107" s="81">
        <v>43732.295798611114</v>
      </c>
      <c r="X107" s="82" t="s">
        <v>1070</v>
      </c>
      <c r="Y107" s="79"/>
      <c r="Z107" s="79"/>
      <c r="AA107" s="85" t="s">
        <v>1377</v>
      </c>
      <c r="AB107" s="79"/>
      <c r="AC107" s="79" t="b">
        <v>0</v>
      </c>
      <c r="AD107" s="79">
        <v>0</v>
      </c>
      <c r="AE107" s="85" t="s">
        <v>1603</v>
      </c>
      <c r="AF107" s="79" t="b">
        <v>0</v>
      </c>
      <c r="AG107" s="79" t="s">
        <v>1625</v>
      </c>
      <c r="AH107" s="79"/>
      <c r="AI107" s="85" t="s">
        <v>1603</v>
      </c>
      <c r="AJ107" s="79" t="b">
        <v>0</v>
      </c>
      <c r="AK107" s="79">
        <v>86</v>
      </c>
      <c r="AL107" s="85" t="s">
        <v>1572</v>
      </c>
      <c r="AM107" s="79" t="s">
        <v>1634</v>
      </c>
      <c r="AN107" s="79" t="b">
        <v>0</v>
      </c>
      <c r="AO107" s="85" t="s">
        <v>1572</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1</v>
      </c>
      <c r="BC107" s="78" t="str">
        <f>REPLACE(INDEX(GroupVertices[Group],MATCH(Edges25[[#This Row],[Vertex 2]],GroupVertices[Vertex],0)),1,1,"")</f>
        <v>1</v>
      </c>
      <c r="BD107" s="48">
        <v>1</v>
      </c>
      <c r="BE107" s="49">
        <v>4</v>
      </c>
      <c r="BF107" s="48">
        <v>1</v>
      </c>
      <c r="BG107" s="49">
        <v>4</v>
      </c>
      <c r="BH107" s="48">
        <v>0</v>
      </c>
      <c r="BI107" s="49">
        <v>0</v>
      </c>
      <c r="BJ107" s="48">
        <v>23</v>
      </c>
      <c r="BK107" s="49">
        <v>92</v>
      </c>
      <c r="BL107" s="48">
        <v>25</v>
      </c>
    </row>
    <row r="108" spans="1:64" ht="15">
      <c r="A108" s="64" t="s">
        <v>308</v>
      </c>
      <c r="B108" s="64" t="s">
        <v>444</v>
      </c>
      <c r="C108" s="65"/>
      <c r="D108" s="66"/>
      <c r="E108" s="67"/>
      <c r="F108" s="68"/>
      <c r="G108" s="65"/>
      <c r="H108" s="69"/>
      <c r="I108" s="70"/>
      <c r="J108" s="70"/>
      <c r="K108" s="34" t="s">
        <v>65</v>
      </c>
      <c r="L108" s="77">
        <v>166</v>
      </c>
      <c r="M108" s="77"/>
      <c r="N108" s="72"/>
      <c r="O108" s="79" t="s">
        <v>503</v>
      </c>
      <c r="P108" s="81">
        <v>43732.550787037035</v>
      </c>
      <c r="Q108" s="79" t="s">
        <v>534</v>
      </c>
      <c r="R108" s="79"/>
      <c r="S108" s="79"/>
      <c r="T108" s="79"/>
      <c r="U108" s="79"/>
      <c r="V108" s="82" t="s">
        <v>836</v>
      </c>
      <c r="W108" s="81">
        <v>43732.550787037035</v>
      </c>
      <c r="X108" s="82" t="s">
        <v>1071</v>
      </c>
      <c r="Y108" s="79"/>
      <c r="Z108" s="79"/>
      <c r="AA108" s="85" t="s">
        <v>1378</v>
      </c>
      <c r="AB108" s="79"/>
      <c r="AC108" s="79" t="b">
        <v>0</v>
      </c>
      <c r="AD108" s="79">
        <v>0</v>
      </c>
      <c r="AE108" s="85" t="s">
        <v>1603</v>
      </c>
      <c r="AF108" s="79" t="b">
        <v>0</v>
      </c>
      <c r="AG108" s="79" t="s">
        <v>1625</v>
      </c>
      <c r="AH108" s="79"/>
      <c r="AI108" s="85" t="s">
        <v>1603</v>
      </c>
      <c r="AJ108" s="79" t="b">
        <v>0</v>
      </c>
      <c r="AK108" s="79">
        <v>86</v>
      </c>
      <c r="AL108" s="85" t="s">
        <v>1572</v>
      </c>
      <c r="AM108" s="79" t="s">
        <v>1634</v>
      </c>
      <c r="AN108" s="79" t="b">
        <v>0</v>
      </c>
      <c r="AO108" s="85" t="s">
        <v>1572</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1</v>
      </c>
      <c r="BE108" s="49">
        <v>4</v>
      </c>
      <c r="BF108" s="48">
        <v>1</v>
      </c>
      <c r="BG108" s="49">
        <v>4</v>
      </c>
      <c r="BH108" s="48">
        <v>0</v>
      </c>
      <c r="BI108" s="49">
        <v>0</v>
      </c>
      <c r="BJ108" s="48">
        <v>23</v>
      </c>
      <c r="BK108" s="49">
        <v>92</v>
      </c>
      <c r="BL108" s="48">
        <v>25</v>
      </c>
    </row>
    <row r="109" spans="1:64" ht="15">
      <c r="A109" s="64" t="s">
        <v>309</v>
      </c>
      <c r="B109" s="64" t="s">
        <v>444</v>
      </c>
      <c r="C109" s="65"/>
      <c r="D109" s="66"/>
      <c r="E109" s="67"/>
      <c r="F109" s="68"/>
      <c r="G109" s="65"/>
      <c r="H109" s="69"/>
      <c r="I109" s="70"/>
      <c r="J109" s="70"/>
      <c r="K109" s="34" t="s">
        <v>65</v>
      </c>
      <c r="L109" s="77">
        <v>167</v>
      </c>
      <c r="M109" s="77"/>
      <c r="N109" s="72"/>
      <c r="O109" s="79" t="s">
        <v>503</v>
      </c>
      <c r="P109" s="81">
        <v>43732.58278935185</v>
      </c>
      <c r="Q109" s="79" t="s">
        <v>534</v>
      </c>
      <c r="R109" s="79"/>
      <c r="S109" s="79"/>
      <c r="T109" s="79"/>
      <c r="U109" s="79"/>
      <c r="V109" s="82" t="s">
        <v>837</v>
      </c>
      <c r="W109" s="81">
        <v>43732.58278935185</v>
      </c>
      <c r="X109" s="82" t="s">
        <v>1072</v>
      </c>
      <c r="Y109" s="79"/>
      <c r="Z109" s="79"/>
      <c r="AA109" s="85" t="s">
        <v>1379</v>
      </c>
      <c r="AB109" s="79"/>
      <c r="AC109" s="79" t="b">
        <v>0</v>
      </c>
      <c r="AD109" s="79">
        <v>0</v>
      </c>
      <c r="AE109" s="85" t="s">
        <v>1603</v>
      </c>
      <c r="AF109" s="79" t="b">
        <v>0</v>
      </c>
      <c r="AG109" s="79" t="s">
        <v>1625</v>
      </c>
      <c r="AH109" s="79"/>
      <c r="AI109" s="85" t="s">
        <v>1603</v>
      </c>
      <c r="AJ109" s="79" t="b">
        <v>0</v>
      </c>
      <c r="AK109" s="79">
        <v>86</v>
      </c>
      <c r="AL109" s="85" t="s">
        <v>1572</v>
      </c>
      <c r="AM109" s="79" t="s">
        <v>1638</v>
      </c>
      <c r="AN109" s="79" t="b">
        <v>0</v>
      </c>
      <c r="AO109" s="85" t="s">
        <v>1572</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4</v>
      </c>
      <c r="BF109" s="48">
        <v>1</v>
      </c>
      <c r="BG109" s="49">
        <v>4</v>
      </c>
      <c r="BH109" s="48">
        <v>0</v>
      </c>
      <c r="BI109" s="49">
        <v>0</v>
      </c>
      <c r="BJ109" s="48">
        <v>23</v>
      </c>
      <c r="BK109" s="49">
        <v>92</v>
      </c>
      <c r="BL109" s="48">
        <v>25</v>
      </c>
    </row>
    <row r="110" spans="1:64" ht="15">
      <c r="A110" s="64" t="s">
        <v>310</v>
      </c>
      <c r="B110" s="64" t="s">
        <v>444</v>
      </c>
      <c r="C110" s="65"/>
      <c r="D110" s="66"/>
      <c r="E110" s="67"/>
      <c r="F110" s="68"/>
      <c r="G110" s="65"/>
      <c r="H110" s="69"/>
      <c r="I110" s="70"/>
      <c r="J110" s="70"/>
      <c r="K110" s="34" t="s">
        <v>65</v>
      </c>
      <c r="L110" s="77">
        <v>168</v>
      </c>
      <c r="M110" s="77"/>
      <c r="N110" s="72"/>
      <c r="O110" s="79" t="s">
        <v>503</v>
      </c>
      <c r="P110" s="81">
        <v>43732.64747685185</v>
      </c>
      <c r="Q110" s="79" t="s">
        <v>534</v>
      </c>
      <c r="R110" s="79"/>
      <c r="S110" s="79"/>
      <c r="T110" s="79"/>
      <c r="U110" s="79"/>
      <c r="V110" s="82" t="s">
        <v>838</v>
      </c>
      <c r="W110" s="81">
        <v>43732.64747685185</v>
      </c>
      <c r="X110" s="82" t="s">
        <v>1073</v>
      </c>
      <c r="Y110" s="79"/>
      <c r="Z110" s="79"/>
      <c r="AA110" s="85" t="s">
        <v>1380</v>
      </c>
      <c r="AB110" s="79"/>
      <c r="AC110" s="79" t="b">
        <v>0</v>
      </c>
      <c r="AD110" s="79">
        <v>0</v>
      </c>
      <c r="AE110" s="85" t="s">
        <v>1603</v>
      </c>
      <c r="AF110" s="79" t="b">
        <v>0</v>
      </c>
      <c r="AG110" s="79" t="s">
        <v>1625</v>
      </c>
      <c r="AH110" s="79"/>
      <c r="AI110" s="85" t="s">
        <v>1603</v>
      </c>
      <c r="AJ110" s="79" t="b">
        <v>0</v>
      </c>
      <c r="AK110" s="79">
        <v>86</v>
      </c>
      <c r="AL110" s="85" t="s">
        <v>1572</v>
      </c>
      <c r="AM110" s="79" t="s">
        <v>1638</v>
      </c>
      <c r="AN110" s="79" t="b">
        <v>0</v>
      </c>
      <c r="AO110" s="85" t="s">
        <v>1572</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1</v>
      </c>
      <c r="BD110" s="48">
        <v>1</v>
      </c>
      <c r="BE110" s="49">
        <v>4</v>
      </c>
      <c r="BF110" s="48">
        <v>1</v>
      </c>
      <c r="BG110" s="49">
        <v>4</v>
      </c>
      <c r="BH110" s="48">
        <v>0</v>
      </c>
      <c r="BI110" s="49">
        <v>0</v>
      </c>
      <c r="BJ110" s="48">
        <v>23</v>
      </c>
      <c r="BK110" s="49">
        <v>92</v>
      </c>
      <c r="BL110" s="48">
        <v>25</v>
      </c>
    </row>
    <row r="111" spans="1:64" ht="15">
      <c r="A111" s="64" t="s">
        <v>311</v>
      </c>
      <c r="B111" s="64" t="s">
        <v>445</v>
      </c>
      <c r="C111" s="65"/>
      <c r="D111" s="66"/>
      <c r="E111" s="67"/>
      <c r="F111" s="68"/>
      <c r="G111" s="65"/>
      <c r="H111" s="69"/>
      <c r="I111" s="70"/>
      <c r="J111" s="70"/>
      <c r="K111" s="34" t="s">
        <v>65</v>
      </c>
      <c r="L111" s="77">
        <v>169</v>
      </c>
      <c r="M111" s="77"/>
      <c r="N111" s="72"/>
      <c r="O111" s="79" t="s">
        <v>503</v>
      </c>
      <c r="P111" s="81">
        <v>43732.65568287037</v>
      </c>
      <c r="Q111" s="79" t="s">
        <v>546</v>
      </c>
      <c r="R111" s="79"/>
      <c r="S111" s="79"/>
      <c r="T111" s="79"/>
      <c r="U111" s="79"/>
      <c r="V111" s="82" t="s">
        <v>839</v>
      </c>
      <c r="W111" s="81">
        <v>43732.65568287037</v>
      </c>
      <c r="X111" s="82" t="s">
        <v>1074</v>
      </c>
      <c r="Y111" s="79"/>
      <c r="Z111" s="79"/>
      <c r="AA111" s="85" t="s">
        <v>1381</v>
      </c>
      <c r="AB111" s="85" t="s">
        <v>1572</v>
      </c>
      <c r="AC111" s="79" t="b">
        <v>0</v>
      </c>
      <c r="AD111" s="79">
        <v>0</v>
      </c>
      <c r="AE111" s="85" t="s">
        <v>1605</v>
      </c>
      <c r="AF111" s="79" t="b">
        <v>0</v>
      </c>
      <c r="AG111" s="79" t="s">
        <v>1625</v>
      </c>
      <c r="AH111" s="79"/>
      <c r="AI111" s="85" t="s">
        <v>1603</v>
      </c>
      <c r="AJ111" s="79" t="b">
        <v>0</v>
      </c>
      <c r="AK111" s="79">
        <v>0</v>
      </c>
      <c r="AL111" s="85" t="s">
        <v>1603</v>
      </c>
      <c r="AM111" s="79" t="s">
        <v>1634</v>
      </c>
      <c r="AN111" s="79" t="b">
        <v>0</v>
      </c>
      <c r="AO111" s="85" t="s">
        <v>1572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312</v>
      </c>
      <c r="B112" s="64" t="s">
        <v>444</v>
      </c>
      <c r="C112" s="65"/>
      <c r="D112" s="66"/>
      <c r="E112" s="67"/>
      <c r="F112" s="68"/>
      <c r="G112" s="65"/>
      <c r="H112" s="69"/>
      <c r="I112" s="70"/>
      <c r="J112" s="70"/>
      <c r="K112" s="34" t="s">
        <v>65</v>
      </c>
      <c r="L112" s="77">
        <v>172</v>
      </c>
      <c r="M112" s="77"/>
      <c r="N112" s="72"/>
      <c r="O112" s="79" t="s">
        <v>503</v>
      </c>
      <c r="P112" s="81">
        <v>43732.73384259259</v>
      </c>
      <c r="Q112" s="79" t="s">
        <v>534</v>
      </c>
      <c r="R112" s="79"/>
      <c r="S112" s="79"/>
      <c r="T112" s="79"/>
      <c r="U112" s="79"/>
      <c r="V112" s="82" t="s">
        <v>840</v>
      </c>
      <c r="W112" s="81">
        <v>43732.73384259259</v>
      </c>
      <c r="X112" s="82" t="s">
        <v>1075</v>
      </c>
      <c r="Y112" s="79"/>
      <c r="Z112" s="79"/>
      <c r="AA112" s="85" t="s">
        <v>1382</v>
      </c>
      <c r="AB112" s="79"/>
      <c r="AC112" s="79" t="b">
        <v>0</v>
      </c>
      <c r="AD112" s="79">
        <v>0</v>
      </c>
      <c r="AE112" s="85" t="s">
        <v>1603</v>
      </c>
      <c r="AF112" s="79" t="b">
        <v>0</v>
      </c>
      <c r="AG112" s="79" t="s">
        <v>1625</v>
      </c>
      <c r="AH112" s="79"/>
      <c r="AI112" s="85" t="s">
        <v>1603</v>
      </c>
      <c r="AJ112" s="79" t="b">
        <v>0</v>
      </c>
      <c r="AK112" s="79">
        <v>86</v>
      </c>
      <c r="AL112" s="85" t="s">
        <v>1572</v>
      </c>
      <c r="AM112" s="79" t="s">
        <v>1634</v>
      </c>
      <c r="AN112" s="79" t="b">
        <v>0</v>
      </c>
      <c r="AO112" s="85" t="s">
        <v>1572</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4</v>
      </c>
      <c r="BF112" s="48">
        <v>1</v>
      </c>
      <c r="BG112" s="49">
        <v>4</v>
      </c>
      <c r="BH112" s="48">
        <v>0</v>
      </c>
      <c r="BI112" s="49">
        <v>0</v>
      </c>
      <c r="BJ112" s="48">
        <v>23</v>
      </c>
      <c r="BK112" s="49">
        <v>92</v>
      </c>
      <c r="BL112" s="48">
        <v>25</v>
      </c>
    </row>
    <row r="113" spans="1:64" ht="15">
      <c r="A113" s="64" t="s">
        <v>313</v>
      </c>
      <c r="B113" s="64" t="s">
        <v>444</v>
      </c>
      <c r="C113" s="65"/>
      <c r="D113" s="66"/>
      <c r="E113" s="67"/>
      <c r="F113" s="68"/>
      <c r="G113" s="65"/>
      <c r="H113" s="69"/>
      <c r="I113" s="70"/>
      <c r="J113" s="70"/>
      <c r="K113" s="34" t="s">
        <v>65</v>
      </c>
      <c r="L113" s="77">
        <v>173</v>
      </c>
      <c r="M113" s="77"/>
      <c r="N113" s="72"/>
      <c r="O113" s="79" t="s">
        <v>503</v>
      </c>
      <c r="P113" s="81">
        <v>43732.73425925926</v>
      </c>
      <c r="Q113" s="79" t="s">
        <v>534</v>
      </c>
      <c r="R113" s="79"/>
      <c r="S113" s="79"/>
      <c r="T113" s="79"/>
      <c r="U113" s="79"/>
      <c r="V113" s="82" t="s">
        <v>841</v>
      </c>
      <c r="W113" s="81">
        <v>43732.73425925926</v>
      </c>
      <c r="X113" s="82" t="s">
        <v>1076</v>
      </c>
      <c r="Y113" s="79"/>
      <c r="Z113" s="79"/>
      <c r="AA113" s="85" t="s">
        <v>1383</v>
      </c>
      <c r="AB113" s="79"/>
      <c r="AC113" s="79" t="b">
        <v>0</v>
      </c>
      <c r="AD113" s="79">
        <v>0</v>
      </c>
      <c r="AE113" s="85" t="s">
        <v>1603</v>
      </c>
      <c r="AF113" s="79" t="b">
        <v>0</v>
      </c>
      <c r="AG113" s="79" t="s">
        <v>1625</v>
      </c>
      <c r="AH113" s="79"/>
      <c r="AI113" s="85" t="s">
        <v>1603</v>
      </c>
      <c r="AJ113" s="79" t="b">
        <v>0</v>
      </c>
      <c r="AK113" s="79">
        <v>86</v>
      </c>
      <c r="AL113" s="85" t="s">
        <v>1572</v>
      </c>
      <c r="AM113" s="79" t="s">
        <v>1634</v>
      </c>
      <c r="AN113" s="79" t="b">
        <v>0</v>
      </c>
      <c r="AO113" s="85" t="s">
        <v>1572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1</v>
      </c>
      <c r="BE113" s="49">
        <v>4</v>
      </c>
      <c r="BF113" s="48">
        <v>1</v>
      </c>
      <c r="BG113" s="49">
        <v>4</v>
      </c>
      <c r="BH113" s="48">
        <v>0</v>
      </c>
      <c r="BI113" s="49">
        <v>0</v>
      </c>
      <c r="BJ113" s="48">
        <v>23</v>
      </c>
      <c r="BK113" s="49">
        <v>92</v>
      </c>
      <c r="BL113" s="48">
        <v>25</v>
      </c>
    </row>
    <row r="114" spans="1:64" ht="15">
      <c r="A114" s="64" t="s">
        <v>314</v>
      </c>
      <c r="B114" s="64" t="s">
        <v>444</v>
      </c>
      <c r="C114" s="65"/>
      <c r="D114" s="66"/>
      <c r="E114" s="67"/>
      <c r="F114" s="68"/>
      <c r="G114" s="65"/>
      <c r="H114" s="69"/>
      <c r="I114" s="70"/>
      <c r="J114" s="70"/>
      <c r="K114" s="34" t="s">
        <v>65</v>
      </c>
      <c r="L114" s="77">
        <v>174</v>
      </c>
      <c r="M114" s="77"/>
      <c r="N114" s="72"/>
      <c r="O114" s="79" t="s">
        <v>503</v>
      </c>
      <c r="P114" s="81">
        <v>43732.750706018516</v>
      </c>
      <c r="Q114" s="79" t="s">
        <v>534</v>
      </c>
      <c r="R114" s="79"/>
      <c r="S114" s="79"/>
      <c r="T114" s="79"/>
      <c r="U114" s="79"/>
      <c r="V114" s="82" t="s">
        <v>842</v>
      </c>
      <c r="W114" s="81">
        <v>43732.750706018516</v>
      </c>
      <c r="X114" s="82" t="s">
        <v>1077</v>
      </c>
      <c r="Y114" s="79"/>
      <c r="Z114" s="79"/>
      <c r="AA114" s="85" t="s">
        <v>1384</v>
      </c>
      <c r="AB114" s="79"/>
      <c r="AC114" s="79" t="b">
        <v>0</v>
      </c>
      <c r="AD114" s="79">
        <v>0</v>
      </c>
      <c r="AE114" s="85" t="s">
        <v>1603</v>
      </c>
      <c r="AF114" s="79" t="b">
        <v>0</v>
      </c>
      <c r="AG114" s="79" t="s">
        <v>1625</v>
      </c>
      <c r="AH114" s="79"/>
      <c r="AI114" s="85" t="s">
        <v>1603</v>
      </c>
      <c r="AJ114" s="79" t="b">
        <v>0</v>
      </c>
      <c r="AK114" s="79">
        <v>86</v>
      </c>
      <c r="AL114" s="85" t="s">
        <v>1572</v>
      </c>
      <c r="AM114" s="79" t="s">
        <v>1634</v>
      </c>
      <c r="AN114" s="79" t="b">
        <v>0</v>
      </c>
      <c r="AO114" s="85" t="s">
        <v>1572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1</v>
      </c>
      <c r="BD114" s="48">
        <v>1</v>
      </c>
      <c r="BE114" s="49">
        <v>4</v>
      </c>
      <c r="BF114" s="48">
        <v>1</v>
      </c>
      <c r="BG114" s="49">
        <v>4</v>
      </c>
      <c r="BH114" s="48">
        <v>0</v>
      </c>
      <c r="BI114" s="49">
        <v>0</v>
      </c>
      <c r="BJ114" s="48">
        <v>23</v>
      </c>
      <c r="BK114" s="49">
        <v>92</v>
      </c>
      <c r="BL114" s="48">
        <v>25</v>
      </c>
    </row>
    <row r="115" spans="1:64" ht="15">
      <c r="A115" s="64" t="s">
        <v>315</v>
      </c>
      <c r="B115" s="64" t="s">
        <v>444</v>
      </c>
      <c r="C115" s="65"/>
      <c r="D115" s="66"/>
      <c r="E115" s="67"/>
      <c r="F115" s="68"/>
      <c r="G115" s="65"/>
      <c r="H115" s="69"/>
      <c r="I115" s="70"/>
      <c r="J115" s="70"/>
      <c r="K115" s="34" t="s">
        <v>65</v>
      </c>
      <c r="L115" s="77">
        <v>175</v>
      </c>
      <c r="M115" s="77"/>
      <c r="N115" s="72"/>
      <c r="O115" s="79" t="s">
        <v>503</v>
      </c>
      <c r="P115" s="81">
        <v>43732.87415509259</v>
      </c>
      <c r="Q115" s="79" t="s">
        <v>534</v>
      </c>
      <c r="R115" s="79"/>
      <c r="S115" s="79"/>
      <c r="T115" s="79"/>
      <c r="U115" s="79"/>
      <c r="V115" s="82" t="s">
        <v>763</v>
      </c>
      <c r="W115" s="81">
        <v>43732.87415509259</v>
      </c>
      <c r="X115" s="82" t="s">
        <v>1078</v>
      </c>
      <c r="Y115" s="79"/>
      <c r="Z115" s="79"/>
      <c r="AA115" s="85" t="s">
        <v>1385</v>
      </c>
      <c r="AB115" s="79"/>
      <c r="AC115" s="79" t="b">
        <v>0</v>
      </c>
      <c r="AD115" s="79">
        <v>0</v>
      </c>
      <c r="AE115" s="85" t="s">
        <v>1603</v>
      </c>
      <c r="AF115" s="79" t="b">
        <v>0</v>
      </c>
      <c r="AG115" s="79" t="s">
        <v>1625</v>
      </c>
      <c r="AH115" s="79"/>
      <c r="AI115" s="85" t="s">
        <v>1603</v>
      </c>
      <c r="AJ115" s="79" t="b">
        <v>0</v>
      </c>
      <c r="AK115" s="79">
        <v>86</v>
      </c>
      <c r="AL115" s="85" t="s">
        <v>1572</v>
      </c>
      <c r="AM115" s="79" t="s">
        <v>1638</v>
      </c>
      <c r="AN115" s="79" t="b">
        <v>0</v>
      </c>
      <c r="AO115" s="85" t="s">
        <v>1572</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1</v>
      </c>
      <c r="BE115" s="49">
        <v>4</v>
      </c>
      <c r="BF115" s="48">
        <v>1</v>
      </c>
      <c r="BG115" s="49">
        <v>4</v>
      </c>
      <c r="BH115" s="48">
        <v>0</v>
      </c>
      <c r="BI115" s="49">
        <v>0</v>
      </c>
      <c r="BJ115" s="48">
        <v>23</v>
      </c>
      <c r="BK115" s="49">
        <v>92</v>
      </c>
      <c r="BL115" s="48">
        <v>25</v>
      </c>
    </row>
    <row r="116" spans="1:64" ht="15">
      <c r="A116" s="64" t="s">
        <v>316</v>
      </c>
      <c r="B116" s="64" t="s">
        <v>349</v>
      </c>
      <c r="C116" s="65"/>
      <c r="D116" s="66"/>
      <c r="E116" s="67"/>
      <c r="F116" s="68"/>
      <c r="G116" s="65"/>
      <c r="H116" s="69"/>
      <c r="I116" s="70"/>
      <c r="J116" s="70"/>
      <c r="K116" s="34" t="s">
        <v>65</v>
      </c>
      <c r="L116" s="77">
        <v>176</v>
      </c>
      <c r="M116" s="77"/>
      <c r="N116" s="72"/>
      <c r="O116" s="79" t="s">
        <v>503</v>
      </c>
      <c r="P116" s="81">
        <v>43732.959502314814</v>
      </c>
      <c r="Q116" s="79" t="s">
        <v>547</v>
      </c>
      <c r="R116" s="82" t="s">
        <v>673</v>
      </c>
      <c r="S116" s="79" t="s">
        <v>703</v>
      </c>
      <c r="T116" s="79"/>
      <c r="U116" s="79"/>
      <c r="V116" s="82" t="s">
        <v>843</v>
      </c>
      <c r="W116" s="81">
        <v>43732.959502314814</v>
      </c>
      <c r="X116" s="82" t="s">
        <v>1079</v>
      </c>
      <c r="Y116" s="79"/>
      <c r="Z116" s="79"/>
      <c r="AA116" s="85" t="s">
        <v>1386</v>
      </c>
      <c r="AB116" s="79"/>
      <c r="AC116" s="79" t="b">
        <v>0</v>
      </c>
      <c r="AD116" s="79">
        <v>0</v>
      </c>
      <c r="AE116" s="85" t="s">
        <v>1602</v>
      </c>
      <c r="AF116" s="79" t="b">
        <v>0</v>
      </c>
      <c r="AG116" s="79" t="s">
        <v>1625</v>
      </c>
      <c r="AH116" s="79"/>
      <c r="AI116" s="85" t="s">
        <v>1603</v>
      </c>
      <c r="AJ116" s="79" t="b">
        <v>0</v>
      </c>
      <c r="AK116" s="79">
        <v>0</v>
      </c>
      <c r="AL116" s="85" t="s">
        <v>1603</v>
      </c>
      <c r="AM116" s="79" t="s">
        <v>1635</v>
      </c>
      <c r="AN116" s="79" t="b">
        <v>1</v>
      </c>
      <c r="AO116" s="85" t="s">
        <v>1386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3</v>
      </c>
      <c r="BC116" s="78" t="str">
        <f>REPLACE(INDEX(GroupVertices[Group],MATCH(Edges25[[#This Row],[Vertex 2]],GroupVertices[Vertex],0)),1,1,"")</f>
        <v>3</v>
      </c>
      <c r="BD116" s="48"/>
      <c r="BE116" s="49"/>
      <c r="BF116" s="48"/>
      <c r="BG116" s="49"/>
      <c r="BH116" s="48"/>
      <c r="BI116" s="49"/>
      <c r="BJ116" s="48"/>
      <c r="BK116" s="49"/>
      <c r="BL116" s="48"/>
    </row>
    <row r="117" spans="1:64" ht="15">
      <c r="A117" s="64" t="s">
        <v>317</v>
      </c>
      <c r="B117" s="64" t="s">
        <v>449</v>
      </c>
      <c r="C117" s="65"/>
      <c r="D117" s="66"/>
      <c r="E117" s="67"/>
      <c r="F117" s="68"/>
      <c r="G117" s="65"/>
      <c r="H117" s="69"/>
      <c r="I117" s="70"/>
      <c r="J117" s="70"/>
      <c r="K117" s="34" t="s">
        <v>65</v>
      </c>
      <c r="L117" s="77">
        <v>178</v>
      </c>
      <c r="M117" s="77"/>
      <c r="N117" s="72"/>
      <c r="O117" s="79" t="s">
        <v>504</v>
      </c>
      <c r="P117" s="81">
        <v>43732.96834490741</v>
      </c>
      <c r="Q117" s="79" t="s">
        <v>548</v>
      </c>
      <c r="R117" s="79"/>
      <c r="S117" s="79"/>
      <c r="T117" s="79"/>
      <c r="U117" s="79"/>
      <c r="V117" s="82" t="s">
        <v>844</v>
      </c>
      <c r="W117" s="81">
        <v>43732.96834490741</v>
      </c>
      <c r="X117" s="82" t="s">
        <v>1080</v>
      </c>
      <c r="Y117" s="79"/>
      <c r="Z117" s="79"/>
      <c r="AA117" s="85" t="s">
        <v>1387</v>
      </c>
      <c r="AB117" s="79"/>
      <c r="AC117" s="79" t="b">
        <v>0</v>
      </c>
      <c r="AD117" s="79">
        <v>0</v>
      </c>
      <c r="AE117" s="85" t="s">
        <v>1602</v>
      </c>
      <c r="AF117" s="79" t="b">
        <v>0</v>
      </c>
      <c r="AG117" s="79" t="s">
        <v>1630</v>
      </c>
      <c r="AH117" s="79"/>
      <c r="AI117" s="85" t="s">
        <v>1603</v>
      </c>
      <c r="AJ117" s="79" t="b">
        <v>0</v>
      </c>
      <c r="AK117" s="79">
        <v>0</v>
      </c>
      <c r="AL117" s="85" t="s">
        <v>1603</v>
      </c>
      <c r="AM117" s="79" t="s">
        <v>1638</v>
      </c>
      <c r="AN117" s="79" t="b">
        <v>0</v>
      </c>
      <c r="AO117" s="85" t="s">
        <v>1387</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4</v>
      </c>
      <c r="BC117" s="78" t="str">
        <f>REPLACE(INDEX(GroupVertices[Group],MATCH(Edges25[[#This Row],[Vertex 2]],GroupVertices[Vertex],0)),1,1,"")</f>
        <v>4</v>
      </c>
      <c r="BD117" s="48">
        <v>0</v>
      </c>
      <c r="BE117" s="49">
        <v>0</v>
      </c>
      <c r="BF117" s="48">
        <v>0</v>
      </c>
      <c r="BG117" s="49">
        <v>0</v>
      </c>
      <c r="BH117" s="48">
        <v>0</v>
      </c>
      <c r="BI117" s="49">
        <v>0</v>
      </c>
      <c r="BJ117" s="48">
        <v>7</v>
      </c>
      <c r="BK117" s="49">
        <v>100</v>
      </c>
      <c r="BL117" s="48">
        <v>7</v>
      </c>
    </row>
    <row r="118" spans="1:64" ht="15">
      <c r="A118" s="64" t="s">
        <v>318</v>
      </c>
      <c r="B118" s="64" t="s">
        <v>444</v>
      </c>
      <c r="C118" s="65"/>
      <c r="D118" s="66"/>
      <c r="E118" s="67"/>
      <c r="F118" s="68"/>
      <c r="G118" s="65"/>
      <c r="H118" s="69"/>
      <c r="I118" s="70"/>
      <c r="J118" s="70"/>
      <c r="K118" s="34" t="s">
        <v>65</v>
      </c>
      <c r="L118" s="77">
        <v>179</v>
      </c>
      <c r="M118" s="77"/>
      <c r="N118" s="72"/>
      <c r="O118" s="79" t="s">
        <v>503</v>
      </c>
      <c r="P118" s="81">
        <v>43733.078784722224</v>
      </c>
      <c r="Q118" s="79" t="s">
        <v>534</v>
      </c>
      <c r="R118" s="79"/>
      <c r="S118" s="79"/>
      <c r="T118" s="79"/>
      <c r="U118" s="79"/>
      <c r="V118" s="82" t="s">
        <v>845</v>
      </c>
      <c r="W118" s="81">
        <v>43733.078784722224</v>
      </c>
      <c r="X118" s="82" t="s">
        <v>1081</v>
      </c>
      <c r="Y118" s="79"/>
      <c r="Z118" s="79"/>
      <c r="AA118" s="85" t="s">
        <v>1388</v>
      </c>
      <c r="AB118" s="79"/>
      <c r="AC118" s="79" t="b">
        <v>0</v>
      </c>
      <c r="AD118" s="79">
        <v>0</v>
      </c>
      <c r="AE118" s="85" t="s">
        <v>1603</v>
      </c>
      <c r="AF118" s="79" t="b">
        <v>0</v>
      </c>
      <c r="AG118" s="79" t="s">
        <v>1625</v>
      </c>
      <c r="AH118" s="79"/>
      <c r="AI118" s="85" t="s">
        <v>1603</v>
      </c>
      <c r="AJ118" s="79" t="b">
        <v>0</v>
      </c>
      <c r="AK118" s="79">
        <v>86</v>
      </c>
      <c r="AL118" s="85" t="s">
        <v>1572</v>
      </c>
      <c r="AM118" s="79" t="s">
        <v>1634</v>
      </c>
      <c r="AN118" s="79" t="b">
        <v>0</v>
      </c>
      <c r="AO118" s="85" t="s">
        <v>1572</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1</v>
      </c>
      <c r="BC118" s="78" t="str">
        <f>REPLACE(INDEX(GroupVertices[Group],MATCH(Edges25[[#This Row],[Vertex 2]],GroupVertices[Vertex],0)),1,1,"")</f>
        <v>1</v>
      </c>
      <c r="BD118" s="48">
        <v>1</v>
      </c>
      <c r="BE118" s="49">
        <v>4</v>
      </c>
      <c r="BF118" s="48">
        <v>1</v>
      </c>
      <c r="BG118" s="49">
        <v>4</v>
      </c>
      <c r="BH118" s="48">
        <v>0</v>
      </c>
      <c r="BI118" s="49">
        <v>0</v>
      </c>
      <c r="BJ118" s="48">
        <v>23</v>
      </c>
      <c r="BK118" s="49">
        <v>92</v>
      </c>
      <c r="BL118" s="48">
        <v>25</v>
      </c>
    </row>
    <row r="119" spans="1:64" ht="15">
      <c r="A119" s="64" t="s">
        <v>319</v>
      </c>
      <c r="B119" s="64" t="s">
        <v>444</v>
      </c>
      <c r="C119" s="65"/>
      <c r="D119" s="66"/>
      <c r="E119" s="67"/>
      <c r="F119" s="68"/>
      <c r="G119" s="65"/>
      <c r="H119" s="69"/>
      <c r="I119" s="70"/>
      <c r="J119" s="70"/>
      <c r="K119" s="34" t="s">
        <v>65</v>
      </c>
      <c r="L119" s="77">
        <v>180</v>
      </c>
      <c r="M119" s="77"/>
      <c r="N119" s="72"/>
      <c r="O119" s="79" t="s">
        <v>503</v>
      </c>
      <c r="P119" s="81">
        <v>43733.07894675926</v>
      </c>
      <c r="Q119" s="79" t="s">
        <v>534</v>
      </c>
      <c r="R119" s="79"/>
      <c r="S119" s="79"/>
      <c r="T119" s="79"/>
      <c r="U119" s="79"/>
      <c r="V119" s="82" t="s">
        <v>846</v>
      </c>
      <c r="W119" s="81">
        <v>43733.07894675926</v>
      </c>
      <c r="X119" s="82" t="s">
        <v>1082</v>
      </c>
      <c r="Y119" s="79"/>
      <c r="Z119" s="79"/>
      <c r="AA119" s="85" t="s">
        <v>1389</v>
      </c>
      <c r="AB119" s="79"/>
      <c r="AC119" s="79" t="b">
        <v>0</v>
      </c>
      <c r="AD119" s="79">
        <v>0</v>
      </c>
      <c r="AE119" s="85" t="s">
        <v>1603</v>
      </c>
      <c r="AF119" s="79" t="b">
        <v>0</v>
      </c>
      <c r="AG119" s="79" t="s">
        <v>1625</v>
      </c>
      <c r="AH119" s="79"/>
      <c r="AI119" s="85" t="s">
        <v>1603</v>
      </c>
      <c r="AJ119" s="79" t="b">
        <v>0</v>
      </c>
      <c r="AK119" s="79">
        <v>86</v>
      </c>
      <c r="AL119" s="85" t="s">
        <v>1572</v>
      </c>
      <c r="AM119" s="79" t="s">
        <v>1635</v>
      </c>
      <c r="AN119" s="79" t="b">
        <v>0</v>
      </c>
      <c r="AO119" s="85" t="s">
        <v>1572</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1</v>
      </c>
      <c r="BD119" s="48">
        <v>1</v>
      </c>
      <c r="BE119" s="49">
        <v>4</v>
      </c>
      <c r="BF119" s="48">
        <v>1</v>
      </c>
      <c r="BG119" s="49">
        <v>4</v>
      </c>
      <c r="BH119" s="48">
        <v>0</v>
      </c>
      <c r="BI119" s="49">
        <v>0</v>
      </c>
      <c r="BJ119" s="48">
        <v>23</v>
      </c>
      <c r="BK119" s="49">
        <v>92</v>
      </c>
      <c r="BL119" s="48">
        <v>25</v>
      </c>
    </row>
    <row r="120" spans="1:64" ht="15">
      <c r="A120" s="64" t="s">
        <v>320</v>
      </c>
      <c r="B120" s="64" t="s">
        <v>444</v>
      </c>
      <c r="C120" s="65"/>
      <c r="D120" s="66"/>
      <c r="E120" s="67"/>
      <c r="F120" s="68"/>
      <c r="G120" s="65"/>
      <c r="H120" s="69"/>
      <c r="I120" s="70"/>
      <c r="J120" s="70"/>
      <c r="K120" s="34" t="s">
        <v>65</v>
      </c>
      <c r="L120" s="77">
        <v>181</v>
      </c>
      <c r="M120" s="77"/>
      <c r="N120" s="72"/>
      <c r="O120" s="79" t="s">
        <v>503</v>
      </c>
      <c r="P120" s="81">
        <v>43733.08186342593</v>
      </c>
      <c r="Q120" s="79" t="s">
        <v>534</v>
      </c>
      <c r="R120" s="79"/>
      <c r="S120" s="79"/>
      <c r="T120" s="79"/>
      <c r="U120" s="79"/>
      <c r="V120" s="82" t="s">
        <v>847</v>
      </c>
      <c r="W120" s="81">
        <v>43733.08186342593</v>
      </c>
      <c r="X120" s="82" t="s">
        <v>1083</v>
      </c>
      <c r="Y120" s="79"/>
      <c r="Z120" s="79"/>
      <c r="AA120" s="85" t="s">
        <v>1390</v>
      </c>
      <c r="AB120" s="79"/>
      <c r="AC120" s="79" t="b">
        <v>0</v>
      </c>
      <c r="AD120" s="79">
        <v>0</v>
      </c>
      <c r="AE120" s="85" t="s">
        <v>1603</v>
      </c>
      <c r="AF120" s="79" t="b">
        <v>0</v>
      </c>
      <c r="AG120" s="79" t="s">
        <v>1625</v>
      </c>
      <c r="AH120" s="79"/>
      <c r="AI120" s="85" t="s">
        <v>1603</v>
      </c>
      <c r="AJ120" s="79" t="b">
        <v>0</v>
      </c>
      <c r="AK120" s="79">
        <v>86</v>
      </c>
      <c r="AL120" s="85" t="s">
        <v>1572</v>
      </c>
      <c r="AM120" s="79" t="s">
        <v>1634</v>
      </c>
      <c r="AN120" s="79" t="b">
        <v>0</v>
      </c>
      <c r="AO120" s="85" t="s">
        <v>1572</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1</v>
      </c>
      <c r="BE120" s="49">
        <v>4</v>
      </c>
      <c r="BF120" s="48">
        <v>1</v>
      </c>
      <c r="BG120" s="49">
        <v>4</v>
      </c>
      <c r="BH120" s="48">
        <v>0</v>
      </c>
      <c r="BI120" s="49">
        <v>0</v>
      </c>
      <c r="BJ120" s="48">
        <v>23</v>
      </c>
      <c r="BK120" s="49">
        <v>92</v>
      </c>
      <c r="BL120" s="48">
        <v>25</v>
      </c>
    </row>
    <row r="121" spans="1:64" ht="15">
      <c r="A121" s="64" t="s">
        <v>321</v>
      </c>
      <c r="B121" s="64" t="s">
        <v>444</v>
      </c>
      <c r="C121" s="65"/>
      <c r="D121" s="66"/>
      <c r="E121" s="67"/>
      <c r="F121" s="68"/>
      <c r="G121" s="65"/>
      <c r="H121" s="69"/>
      <c r="I121" s="70"/>
      <c r="J121" s="70"/>
      <c r="K121" s="34" t="s">
        <v>65</v>
      </c>
      <c r="L121" s="77">
        <v>182</v>
      </c>
      <c r="M121" s="77"/>
      <c r="N121" s="72"/>
      <c r="O121" s="79" t="s">
        <v>503</v>
      </c>
      <c r="P121" s="81">
        <v>43733.08918981482</v>
      </c>
      <c r="Q121" s="79" t="s">
        <v>534</v>
      </c>
      <c r="R121" s="79"/>
      <c r="S121" s="79"/>
      <c r="T121" s="79"/>
      <c r="U121" s="79"/>
      <c r="V121" s="82" t="s">
        <v>848</v>
      </c>
      <c r="W121" s="81">
        <v>43733.08918981482</v>
      </c>
      <c r="X121" s="82" t="s">
        <v>1084</v>
      </c>
      <c r="Y121" s="79"/>
      <c r="Z121" s="79"/>
      <c r="AA121" s="85" t="s">
        <v>1391</v>
      </c>
      <c r="AB121" s="79"/>
      <c r="AC121" s="79" t="b">
        <v>0</v>
      </c>
      <c r="AD121" s="79">
        <v>0</v>
      </c>
      <c r="AE121" s="85" t="s">
        <v>1603</v>
      </c>
      <c r="AF121" s="79" t="b">
        <v>0</v>
      </c>
      <c r="AG121" s="79" t="s">
        <v>1625</v>
      </c>
      <c r="AH121" s="79"/>
      <c r="AI121" s="85" t="s">
        <v>1603</v>
      </c>
      <c r="AJ121" s="79" t="b">
        <v>0</v>
      </c>
      <c r="AK121" s="79">
        <v>86</v>
      </c>
      <c r="AL121" s="85" t="s">
        <v>1572</v>
      </c>
      <c r="AM121" s="79" t="s">
        <v>1634</v>
      </c>
      <c r="AN121" s="79" t="b">
        <v>0</v>
      </c>
      <c r="AO121" s="85" t="s">
        <v>1572</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4</v>
      </c>
      <c r="BF121" s="48">
        <v>1</v>
      </c>
      <c r="BG121" s="49">
        <v>4</v>
      </c>
      <c r="BH121" s="48">
        <v>0</v>
      </c>
      <c r="BI121" s="49">
        <v>0</v>
      </c>
      <c r="BJ121" s="48">
        <v>23</v>
      </c>
      <c r="BK121" s="49">
        <v>92</v>
      </c>
      <c r="BL121" s="48">
        <v>25</v>
      </c>
    </row>
    <row r="122" spans="1:64" ht="15">
      <c r="A122" s="64" t="s">
        <v>322</v>
      </c>
      <c r="B122" s="64" t="s">
        <v>445</v>
      </c>
      <c r="C122" s="65"/>
      <c r="D122" s="66"/>
      <c r="E122" s="67"/>
      <c r="F122" s="68"/>
      <c r="G122" s="65"/>
      <c r="H122" s="69"/>
      <c r="I122" s="70"/>
      <c r="J122" s="70"/>
      <c r="K122" s="34" t="s">
        <v>65</v>
      </c>
      <c r="L122" s="77">
        <v>183</v>
      </c>
      <c r="M122" s="77"/>
      <c r="N122" s="72"/>
      <c r="O122" s="79" t="s">
        <v>503</v>
      </c>
      <c r="P122" s="81">
        <v>43731.885150462964</v>
      </c>
      <c r="Q122" s="79" t="s">
        <v>549</v>
      </c>
      <c r="R122" s="79"/>
      <c r="S122" s="79"/>
      <c r="T122" s="79"/>
      <c r="U122" s="79"/>
      <c r="V122" s="82" t="s">
        <v>849</v>
      </c>
      <c r="W122" s="81">
        <v>43731.885150462964</v>
      </c>
      <c r="X122" s="82" t="s">
        <v>1085</v>
      </c>
      <c r="Y122" s="79"/>
      <c r="Z122" s="79"/>
      <c r="AA122" s="85" t="s">
        <v>1392</v>
      </c>
      <c r="AB122" s="85" t="s">
        <v>1572</v>
      </c>
      <c r="AC122" s="79" t="b">
        <v>0</v>
      </c>
      <c r="AD122" s="79">
        <v>0</v>
      </c>
      <c r="AE122" s="85" t="s">
        <v>1605</v>
      </c>
      <c r="AF122" s="79" t="b">
        <v>0</v>
      </c>
      <c r="AG122" s="79" t="s">
        <v>1625</v>
      </c>
      <c r="AH122" s="79"/>
      <c r="AI122" s="85" t="s">
        <v>1603</v>
      </c>
      <c r="AJ122" s="79" t="b">
        <v>0</v>
      </c>
      <c r="AK122" s="79">
        <v>0</v>
      </c>
      <c r="AL122" s="85" t="s">
        <v>1603</v>
      </c>
      <c r="AM122" s="79" t="s">
        <v>1638</v>
      </c>
      <c r="AN122" s="79" t="b">
        <v>0</v>
      </c>
      <c r="AO122" s="85" t="s">
        <v>1572</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322</v>
      </c>
      <c r="B123" s="64" t="s">
        <v>445</v>
      </c>
      <c r="C123" s="65"/>
      <c r="D123" s="66"/>
      <c r="E123" s="67"/>
      <c r="F123" s="68"/>
      <c r="G123" s="65"/>
      <c r="H123" s="69"/>
      <c r="I123" s="70"/>
      <c r="J123" s="70"/>
      <c r="K123" s="34" t="s">
        <v>65</v>
      </c>
      <c r="L123" s="77">
        <v>186</v>
      </c>
      <c r="M123" s="77"/>
      <c r="N123" s="72"/>
      <c r="O123" s="79" t="s">
        <v>503</v>
      </c>
      <c r="P123" s="81">
        <v>43731.88866898148</v>
      </c>
      <c r="Q123" s="79" t="s">
        <v>550</v>
      </c>
      <c r="R123" s="79"/>
      <c r="S123" s="79"/>
      <c r="T123" s="79"/>
      <c r="U123" s="79"/>
      <c r="V123" s="82" t="s">
        <v>849</v>
      </c>
      <c r="W123" s="81">
        <v>43731.88866898148</v>
      </c>
      <c r="X123" s="82" t="s">
        <v>1086</v>
      </c>
      <c r="Y123" s="79"/>
      <c r="Z123" s="79"/>
      <c r="AA123" s="85" t="s">
        <v>1393</v>
      </c>
      <c r="AB123" s="85" t="s">
        <v>1572</v>
      </c>
      <c r="AC123" s="79" t="b">
        <v>0</v>
      </c>
      <c r="AD123" s="79">
        <v>0</v>
      </c>
      <c r="AE123" s="85" t="s">
        <v>1605</v>
      </c>
      <c r="AF123" s="79" t="b">
        <v>0</v>
      </c>
      <c r="AG123" s="79" t="s">
        <v>1625</v>
      </c>
      <c r="AH123" s="79"/>
      <c r="AI123" s="85" t="s">
        <v>1603</v>
      </c>
      <c r="AJ123" s="79" t="b">
        <v>0</v>
      </c>
      <c r="AK123" s="79">
        <v>0</v>
      </c>
      <c r="AL123" s="85" t="s">
        <v>1603</v>
      </c>
      <c r="AM123" s="79" t="s">
        <v>1638</v>
      </c>
      <c r="AN123" s="79" t="b">
        <v>0</v>
      </c>
      <c r="AO123" s="85" t="s">
        <v>1572</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323</v>
      </c>
      <c r="B124" s="64" t="s">
        <v>322</v>
      </c>
      <c r="C124" s="65"/>
      <c r="D124" s="66"/>
      <c r="E124" s="67"/>
      <c r="F124" s="68"/>
      <c r="G124" s="65"/>
      <c r="H124" s="69"/>
      <c r="I124" s="70"/>
      <c r="J124" s="70"/>
      <c r="K124" s="34" t="s">
        <v>65</v>
      </c>
      <c r="L124" s="77">
        <v>189</v>
      </c>
      <c r="M124" s="77"/>
      <c r="N124" s="72"/>
      <c r="O124" s="79" t="s">
        <v>504</v>
      </c>
      <c r="P124" s="81">
        <v>43733.12421296296</v>
      </c>
      <c r="Q124" s="79" t="s">
        <v>551</v>
      </c>
      <c r="R124" s="79"/>
      <c r="S124" s="79"/>
      <c r="T124" s="79"/>
      <c r="U124" s="79"/>
      <c r="V124" s="82" t="s">
        <v>850</v>
      </c>
      <c r="W124" s="81">
        <v>43733.12421296296</v>
      </c>
      <c r="X124" s="82" t="s">
        <v>1087</v>
      </c>
      <c r="Y124" s="79"/>
      <c r="Z124" s="79"/>
      <c r="AA124" s="85" t="s">
        <v>1394</v>
      </c>
      <c r="AB124" s="85" t="s">
        <v>1393</v>
      </c>
      <c r="AC124" s="79" t="b">
        <v>0</v>
      </c>
      <c r="AD124" s="79">
        <v>0</v>
      </c>
      <c r="AE124" s="85" t="s">
        <v>1607</v>
      </c>
      <c r="AF124" s="79" t="b">
        <v>0</v>
      </c>
      <c r="AG124" s="79" t="s">
        <v>1625</v>
      </c>
      <c r="AH124" s="79"/>
      <c r="AI124" s="85" t="s">
        <v>1603</v>
      </c>
      <c r="AJ124" s="79" t="b">
        <v>0</v>
      </c>
      <c r="AK124" s="79">
        <v>0</v>
      </c>
      <c r="AL124" s="85" t="s">
        <v>1603</v>
      </c>
      <c r="AM124" s="79" t="s">
        <v>1638</v>
      </c>
      <c r="AN124" s="79" t="b">
        <v>0</v>
      </c>
      <c r="AO124" s="85" t="s">
        <v>1393</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c r="BE124" s="49"/>
      <c r="BF124" s="48"/>
      <c r="BG124" s="49"/>
      <c r="BH124" s="48"/>
      <c r="BI124" s="49"/>
      <c r="BJ124" s="48"/>
      <c r="BK124" s="49"/>
      <c r="BL124" s="48"/>
    </row>
    <row r="125" spans="1:64" ht="15">
      <c r="A125" s="64" t="s">
        <v>324</v>
      </c>
      <c r="B125" s="64" t="s">
        <v>445</v>
      </c>
      <c r="C125" s="65"/>
      <c r="D125" s="66"/>
      <c r="E125" s="67"/>
      <c r="F125" s="68"/>
      <c r="G125" s="65"/>
      <c r="H125" s="69"/>
      <c r="I125" s="70"/>
      <c r="J125" s="70"/>
      <c r="K125" s="34" t="s">
        <v>65</v>
      </c>
      <c r="L125" s="77">
        <v>193</v>
      </c>
      <c r="M125" s="77"/>
      <c r="N125" s="72"/>
      <c r="O125" s="79" t="s">
        <v>503</v>
      </c>
      <c r="P125" s="81">
        <v>43733.20278935185</v>
      </c>
      <c r="Q125" s="79" t="s">
        <v>552</v>
      </c>
      <c r="R125" s="79"/>
      <c r="S125" s="79"/>
      <c r="T125" s="79"/>
      <c r="U125" s="79"/>
      <c r="V125" s="82" t="s">
        <v>851</v>
      </c>
      <c r="W125" s="81">
        <v>43733.20278935185</v>
      </c>
      <c r="X125" s="82" t="s">
        <v>1088</v>
      </c>
      <c r="Y125" s="79"/>
      <c r="Z125" s="79"/>
      <c r="AA125" s="85" t="s">
        <v>1395</v>
      </c>
      <c r="AB125" s="85" t="s">
        <v>1588</v>
      </c>
      <c r="AC125" s="79" t="b">
        <v>0</v>
      </c>
      <c r="AD125" s="79">
        <v>0</v>
      </c>
      <c r="AE125" s="85" t="s">
        <v>1602</v>
      </c>
      <c r="AF125" s="79" t="b">
        <v>0</v>
      </c>
      <c r="AG125" s="79" t="s">
        <v>1625</v>
      </c>
      <c r="AH125" s="79"/>
      <c r="AI125" s="85" t="s">
        <v>1603</v>
      </c>
      <c r="AJ125" s="79" t="b">
        <v>0</v>
      </c>
      <c r="AK125" s="79">
        <v>0</v>
      </c>
      <c r="AL125" s="85" t="s">
        <v>1603</v>
      </c>
      <c r="AM125" s="79" t="s">
        <v>1638</v>
      </c>
      <c r="AN125" s="79" t="b">
        <v>0</v>
      </c>
      <c r="AO125" s="85" t="s">
        <v>1588</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c r="BE125" s="49"/>
      <c r="BF125" s="48"/>
      <c r="BG125" s="49"/>
      <c r="BH125" s="48"/>
      <c r="BI125" s="49"/>
      <c r="BJ125" s="48"/>
      <c r="BK125" s="49"/>
      <c r="BL125" s="48"/>
    </row>
    <row r="126" spans="1:64" ht="15">
      <c r="A126" s="64" t="s">
        <v>325</v>
      </c>
      <c r="B126" s="64" t="s">
        <v>444</v>
      </c>
      <c r="C126" s="65"/>
      <c r="D126" s="66"/>
      <c r="E126" s="67"/>
      <c r="F126" s="68"/>
      <c r="G126" s="65"/>
      <c r="H126" s="69"/>
      <c r="I126" s="70"/>
      <c r="J126" s="70"/>
      <c r="K126" s="34" t="s">
        <v>65</v>
      </c>
      <c r="L126" s="77">
        <v>196</v>
      </c>
      <c r="M126" s="77"/>
      <c r="N126" s="72"/>
      <c r="O126" s="79" t="s">
        <v>503</v>
      </c>
      <c r="P126" s="81">
        <v>43733.25528935185</v>
      </c>
      <c r="Q126" s="79" t="s">
        <v>534</v>
      </c>
      <c r="R126" s="79"/>
      <c r="S126" s="79"/>
      <c r="T126" s="79"/>
      <c r="U126" s="79"/>
      <c r="V126" s="82" t="s">
        <v>852</v>
      </c>
      <c r="W126" s="81">
        <v>43733.25528935185</v>
      </c>
      <c r="X126" s="82" t="s">
        <v>1089</v>
      </c>
      <c r="Y126" s="79"/>
      <c r="Z126" s="79"/>
      <c r="AA126" s="85" t="s">
        <v>1396</v>
      </c>
      <c r="AB126" s="79"/>
      <c r="AC126" s="79" t="b">
        <v>0</v>
      </c>
      <c r="AD126" s="79">
        <v>0</v>
      </c>
      <c r="AE126" s="85" t="s">
        <v>1603</v>
      </c>
      <c r="AF126" s="79" t="b">
        <v>0</v>
      </c>
      <c r="AG126" s="79" t="s">
        <v>1625</v>
      </c>
      <c r="AH126" s="79"/>
      <c r="AI126" s="85" t="s">
        <v>1603</v>
      </c>
      <c r="AJ126" s="79" t="b">
        <v>0</v>
      </c>
      <c r="AK126" s="79">
        <v>86</v>
      </c>
      <c r="AL126" s="85" t="s">
        <v>1572</v>
      </c>
      <c r="AM126" s="79" t="s">
        <v>1634</v>
      </c>
      <c r="AN126" s="79" t="b">
        <v>0</v>
      </c>
      <c r="AO126" s="85" t="s">
        <v>1572</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1</v>
      </c>
      <c r="BC126" s="78" t="str">
        <f>REPLACE(INDEX(GroupVertices[Group],MATCH(Edges25[[#This Row],[Vertex 2]],GroupVertices[Vertex],0)),1,1,"")</f>
        <v>1</v>
      </c>
      <c r="BD126" s="48">
        <v>1</v>
      </c>
      <c r="BE126" s="49">
        <v>4</v>
      </c>
      <c r="BF126" s="48">
        <v>1</v>
      </c>
      <c r="BG126" s="49">
        <v>4</v>
      </c>
      <c r="BH126" s="48">
        <v>0</v>
      </c>
      <c r="BI126" s="49">
        <v>0</v>
      </c>
      <c r="BJ126" s="48">
        <v>23</v>
      </c>
      <c r="BK126" s="49">
        <v>92</v>
      </c>
      <c r="BL126" s="48">
        <v>25</v>
      </c>
    </row>
    <row r="127" spans="1:64" ht="15">
      <c r="A127" s="64" t="s">
        <v>326</v>
      </c>
      <c r="B127" s="64" t="s">
        <v>444</v>
      </c>
      <c r="C127" s="65"/>
      <c r="D127" s="66"/>
      <c r="E127" s="67"/>
      <c r="F127" s="68"/>
      <c r="G127" s="65"/>
      <c r="H127" s="69"/>
      <c r="I127" s="70"/>
      <c r="J127" s="70"/>
      <c r="K127" s="34" t="s">
        <v>65</v>
      </c>
      <c r="L127" s="77">
        <v>197</v>
      </c>
      <c r="M127" s="77"/>
      <c r="N127" s="72"/>
      <c r="O127" s="79" t="s">
        <v>503</v>
      </c>
      <c r="P127" s="81">
        <v>43733.41097222222</v>
      </c>
      <c r="Q127" s="79" t="s">
        <v>534</v>
      </c>
      <c r="R127" s="79"/>
      <c r="S127" s="79"/>
      <c r="T127" s="79"/>
      <c r="U127" s="79"/>
      <c r="V127" s="82" t="s">
        <v>853</v>
      </c>
      <c r="W127" s="81">
        <v>43733.41097222222</v>
      </c>
      <c r="X127" s="82" t="s">
        <v>1090</v>
      </c>
      <c r="Y127" s="79"/>
      <c r="Z127" s="79"/>
      <c r="AA127" s="85" t="s">
        <v>1397</v>
      </c>
      <c r="AB127" s="79"/>
      <c r="AC127" s="79" t="b">
        <v>0</v>
      </c>
      <c r="AD127" s="79">
        <v>0</v>
      </c>
      <c r="AE127" s="85" t="s">
        <v>1603</v>
      </c>
      <c r="AF127" s="79" t="b">
        <v>0</v>
      </c>
      <c r="AG127" s="79" t="s">
        <v>1625</v>
      </c>
      <c r="AH127" s="79"/>
      <c r="AI127" s="85" t="s">
        <v>1603</v>
      </c>
      <c r="AJ127" s="79" t="b">
        <v>0</v>
      </c>
      <c r="AK127" s="79">
        <v>86</v>
      </c>
      <c r="AL127" s="85" t="s">
        <v>1572</v>
      </c>
      <c r="AM127" s="79" t="s">
        <v>1635</v>
      </c>
      <c r="AN127" s="79" t="b">
        <v>0</v>
      </c>
      <c r="AO127" s="85" t="s">
        <v>1572</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1</v>
      </c>
      <c r="BC127" s="78" t="str">
        <f>REPLACE(INDEX(GroupVertices[Group],MATCH(Edges25[[#This Row],[Vertex 2]],GroupVertices[Vertex],0)),1,1,"")</f>
        <v>1</v>
      </c>
      <c r="BD127" s="48">
        <v>1</v>
      </c>
      <c r="BE127" s="49">
        <v>4</v>
      </c>
      <c r="BF127" s="48">
        <v>1</v>
      </c>
      <c r="BG127" s="49">
        <v>4</v>
      </c>
      <c r="BH127" s="48">
        <v>0</v>
      </c>
      <c r="BI127" s="49">
        <v>0</v>
      </c>
      <c r="BJ127" s="48">
        <v>23</v>
      </c>
      <c r="BK127" s="49">
        <v>92</v>
      </c>
      <c r="BL127" s="48">
        <v>25</v>
      </c>
    </row>
    <row r="128" spans="1:64" ht="15">
      <c r="A128" s="64" t="s">
        <v>327</v>
      </c>
      <c r="B128" s="64" t="s">
        <v>445</v>
      </c>
      <c r="C128" s="65"/>
      <c r="D128" s="66"/>
      <c r="E128" s="67"/>
      <c r="F128" s="68"/>
      <c r="G128" s="65"/>
      <c r="H128" s="69"/>
      <c r="I128" s="70"/>
      <c r="J128" s="70"/>
      <c r="K128" s="34" t="s">
        <v>65</v>
      </c>
      <c r="L128" s="77">
        <v>198</v>
      </c>
      <c r="M128" s="77"/>
      <c r="N128" s="72"/>
      <c r="O128" s="79" t="s">
        <v>503</v>
      </c>
      <c r="P128" s="81">
        <v>43733.91826388889</v>
      </c>
      <c r="Q128" s="79" t="s">
        <v>553</v>
      </c>
      <c r="R128" s="79"/>
      <c r="S128" s="79"/>
      <c r="T128" s="79"/>
      <c r="U128" s="79"/>
      <c r="V128" s="82" t="s">
        <v>854</v>
      </c>
      <c r="W128" s="81">
        <v>43733.91826388889</v>
      </c>
      <c r="X128" s="82" t="s">
        <v>1091</v>
      </c>
      <c r="Y128" s="79"/>
      <c r="Z128" s="79"/>
      <c r="AA128" s="85" t="s">
        <v>1398</v>
      </c>
      <c r="AB128" s="85" t="s">
        <v>1572</v>
      </c>
      <c r="AC128" s="79" t="b">
        <v>0</v>
      </c>
      <c r="AD128" s="79">
        <v>0</v>
      </c>
      <c r="AE128" s="85" t="s">
        <v>1605</v>
      </c>
      <c r="AF128" s="79" t="b">
        <v>0</v>
      </c>
      <c r="AG128" s="79" t="s">
        <v>1625</v>
      </c>
      <c r="AH128" s="79"/>
      <c r="AI128" s="85" t="s">
        <v>1603</v>
      </c>
      <c r="AJ128" s="79" t="b">
        <v>0</v>
      </c>
      <c r="AK128" s="79">
        <v>0</v>
      </c>
      <c r="AL128" s="85" t="s">
        <v>1603</v>
      </c>
      <c r="AM128" s="79" t="s">
        <v>1635</v>
      </c>
      <c r="AN128" s="79" t="b">
        <v>0</v>
      </c>
      <c r="AO128" s="85" t="s">
        <v>1572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2</v>
      </c>
      <c r="BD128" s="48"/>
      <c r="BE128" s="49"/>
      <c r="BF128" s="48"/>
      <c r="BG128" s="49"/>
      <c r="BH128" s="48"/>
      <c r="BI128" s="49"/>
      <c r="BJ128" s="48"/>
      <c r="BK128" s="49"/>
      <c r="BL128" s="48"/>
    </row>
    <row r="129" spans="1:64" ht="15">
      <c r="A129" s="64" t="s">
        <v>328</v>
      </c>
      <c r="B129" s="64" t="s">
        <v>444</v>
      </c>
      <c r="C129" s="65"/>
      <c r="D129" s="66"/>
      <c r="E129" s="67"/>
      <c r="F129" s="68"/>
      <c r="G129" s="65"/>
      <c r="H129" s="69"/>
      <c r="I129" s="70"/>
      <c r="J129" s="70"/>
      <c r="K129" s="34" t="s">
        <v>65</v>
      </c>
      <c r="L129" s="77">
        <v>201</v>
      </c>
      <c r="M129" s="77"/>
      <c r="N129" s="72"/>
      <c r="O129" s="79" t="s">
        <v>503</v>
      </c>
      <c r="P129" s="81">
        <v>43733.92707175926</v>
      </c>
      <c r="Q129" s="79" t="s">
        <v>534</v>
      </c>
      <c r="R129" s="79"/>
      <c r="S129" s="79"/>
      <c r="T129" s="79"/>
      <c r="U129" s="79"/>
      <c r="V129" s="82" t="s">
        <v>855</v>
      </c>
      <c r="W129" s="81">
        <v>43733.92707175926</v>
      </c>
      <c r="X129" s="82" t="s">
        <v>1092</v>
      </c>
      <c r="Y129" s="79"/>
      <c r="Z129" s="79"/>
      <c r="AA129" s="85" t="s">
        <v>1399</v>
      </c>
      <c r="AB129" s="79"/>
      <c r="AC129" s="79" t="b">
        <v>0</v>
      </c>
      <c r="AD129" s="79">
        <v>0</v>
      </c>
      <c r="AE129" s="85" t="s">
        <v>1603</v>
      </c>
      <c r="AF129" s="79" t="b">
        <v>0</v>
      </c>
      <c r="AG129" s="79" t="s">
        <v>1625</v>
      </c>
      <c r="AH129" s="79"/>
      <c r="AI129" s="85" t="s">
        <v>1603</v>
      </c>
      <c r="AJ129" s="79" t="b">
        <v>0</v>
      </c>
      <c r="AK129" s="79">
        <v>90</v>
      </c>
      <c r="AL129" s="85" t="s">
        <v>1572</v>
      </c>
      <c r="AM129" s="79" t="s">
        <v>1634</v>
      </c>
      <c r="AN129" s="79" t="b">
        <v>0</v>
      </c>
      <c r="AO129" s="85" t="s">
        <v>1572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4</v>
      </c>
      <c r="BF129" s="48">
        <v>1</v>
      </c>
      <c r="BG129" s="49">
        <v>4</v>
      </c>
      <c r="BH129" s="48">
        <v>0</v>
      </c>
      <c r="BI129" s="49">
        <v>0</v>
      </c>
      <c r="BJ129" s="48">
        <v>23</v>
      </c>
      <c r="BK129" s="49">
        <v>92</v>
      </c>
      <c r="BL129" s="48">
        <v>25</v>
      </c>
    </row>
    <row r="130" spans="1:64" ht="15">
      <c r="A130" s="64" t="s">
        <v>329</v>
      </c>
      <c r="B130" s="64" t="s">
        <v>461</v>
      </c>
      <c r="C130" s="65"/>
      <c r="D130" s="66"/>
      <c r="E130" s="67"/>
      <c r="F130" s="68"/>
      <c r="G130" s="65"/>
      <c r="H130" s="69"/>
      <c r="I130" s="70"/>
      <c r="J130" s="70"/>
      <c r="K130" s="34" t="s">
        <v>65</v>
      </c>
      <c r="L130" s="77">
        <v>202</v>
      </c>
      <c r="M130" s="77"/>
      <c r="N130" s="72"/>
      <c r="O130" s="79" t="s">
        <v>504</v>
      </c>
      <c r="P130" s="81">
        <v>43733.9699537037</v>
      </c>
      <c r="Q130" s="79" t="s">
        <v>554</v>
      </c>
      <c r="R130" s="79"/>
      <c r="S130" s="79"/>
      <c r="T130" s="79"/>
      <c r="U130" s="79"/>
      <c r="V130" s="82" t="s">
        <v>856</v>
      </c>
      <c r="W130" s="81">
        <v>43733.9699537037</v>
      </c>
      <c r="X130" s="82" t="s">
        <v>1093</v>
      </c>
      <c r="Y130" s="79"/>
      <c r="Z130" s="79"/>
      <c r="AA130" s="85" t="s">
        <v>1400</v>
      </c>
      <c r="AB130" s="85" t="s">
        <v>1589</v>
      </c>
      <c r="AC130" s="79" t="b">
        <v>0</v>
      </c>
      <c r="AD130" s="79">
        <v>0</v>
      </c>
      <c r="AE130" s="85" t="s">
        <v>1608</v>
      </c>
      <c r="AF130" s="79" t="b">
        <v>0</v>
      </c>
      <c r="AG130" s="79" t="s">
        <v>1625</v>
      </c>
      <c r="AH130" s="79"/>
      <c r="AI130" s="85" t="s">
        <v>1603</v>
      </c>
      <c r="AJ130" s="79" t="b">
        <v>0</v>
      </c>
      <c r="AK130" s="79">
        <v>0</v>
      </c>
      <c r="AL130" s="85" t="s">
        <v>1603</v>
      </c>
      <c r="AM130" s="79" t="s">
        <v>1634</v>
      </c>
      <c r="AN130" s="79" t="b">
        <v>0</v>
      </c>
      <c r="AO130" s="85" t="s">
        <v>1589</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0</v>
      </c>
      <c r="BE130" s="49">
        <v>0</v>
      </c>
      <c r="BF130" s="48">
        <v>0</v>
      </c>
      <c r="BG130" s="49">
        <v>0</v>
      </c>
      <c r="BH130" s="48">
        <v>0</v>
      </c>
      <c r="BI130" s="49">
        <v>0</v>
      </c>
      <c r="BJ130" s="48">
        <v>9</v>
      </c>
      <c r="BK130" s="49">
        <v>100</v>
      </c>
      <c r="BL130" s="48">
        <v>9</v>
      </c>
    </row>
    <row r="131" spans="1:64" ht="15">
      <c r="A131" s="64" t="s">
        <v>330</v>
      </c>
      <c r="B131" s="64" t="s">
        <v>444</v>
      </c>
      <c r="C131" s="65"/>
      <c r="D131" s="66"/>
      <c r="E131" s="67"/>
      <c r="F131" s="68"/>
      <c r="G131" s="65"/>
      <c r="H131" s="69"/>
      <c r="I131" s="70"/>
      <c r="J131" s="70"/>
      <c r="K131" s="34" t="s">
        <v>65</v>
      </c>
      <c r="L131" s="77">
        <v>204</v>
      </c>
      <c r="M131" s="77"/>
      <c r="N131" s="72"/>
      <c r="O131" s="79" t="s">
        <v>503</v>
      </c>
      <c r="P131" s="81">
        <v>43734.089733796296</v>
      </c>
      <c r="Q131" s="79" t="s">
        <v>534</v>
      </c>
      <c r="R131" s="79"/>
      <c r="S131" s="79"/>
      <c r="T131" s="79"/>
      <c r="U131" s="79"/>
      <c r="V131" s="82" t="s">
        <v>857</v>
      </c>
      <c r="W131" s="81">
        <v>43734.089733796296</v>
      </c>
      <c r="X131" s="82" t="s">
        <v>1094</v>
      </c>
      <c r="Y131" s="79"/>
      <c r="Z131" s="79"/>
      <c r="AA131" s="85" t="s">
        <v>1401</v>
      </c>
      <c r="AB131" s="79"/>
      <c r="AC131" s="79" t="b">
        <v>0</v>
      </c>
      <c r="AD131" s="79">
        <v>0</v>
      </c>
      <c r="AE131" s="85" t="s">
        <v>1603</v>
      </c>
      <c r="AF131" s="79" t="b">
        <v>0</v>
      </c>
      <c r="AG131" s="79" t="s">
        <v>1625</v>
      </c>
      <c r="AH131" s="79"/>
      <c r="AI131" s="85" t="s">
        <v>1603</v>
      </c>
      <c r="AJ131" s="79" t="b">
        <v>0</v>
      </c>
      <c r="AK131" s="79">
        <v>90</v>
      </c>
      <c r="AL131" s="85" t="s">
        <v>1572</v>
      </c>
      <c r="AM131" s="79" t="s">
        <v>1638</v>
      </c>
      <c r="AN131" s="79" t="b">
        <v>0</v>
      </c>
      <c r="AO131" s="85" t="s">
        <v>1572</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1</v>
      </c>
      <c r="BD131" s="48">
        <v>1</v>
      </c>
      <c r="BE131" s="49">
        <v>4</v>
      </c>
      <c r="BF131" s="48">
        <v>1</v>
      </c>
      <c r="BG131" s="49">
        <v>4</v>
      </c>
      <c r="BH131" s="48">
        <v>0</v>
      </c>
      <c r="BI131" s="49">
        <v>0</v>
      </c>
      <c r="BJ131" s="48">
        <v>23</v>
      </c>
      <c r="BK131" s="49">
        <v>92</v>
      </c>
      <c r="BL131" s="48">
        <v>25</v>
      </c>
    </row>
    <row r="132" spans="1:64" ht="15">
      <c r="A132" s="64" t="s">
        <v>331</v>
      </c>
      <c r="B132" s="64" t="s">
        <v>444</v>
      </c>
      <c r="C132" s="65"/>
      <c r="D132" s="66"/>
      <c r="E132" s="67"/>
      <c r="F132" s="68"/>
      <c r="G132" s="65"/>
      <c r="H132" s="69"/>
      <c r="I132" s="70"/>
      <c r="J132" s="70"/>
      <c r="K132" s="34" t="s">
        <v>65</v>
      </c>
      <c r="L132" s="77">
        <v>205</v>
      </c>
      <c r="M132" s="77"/>
      <c r="N132" s="72"/>
      <c r="O132" s="79" t="s">
        <v>503</v>
      </c>
      <c r="P132" s="81">
        <v>43734.09569444445</v>
      </c>
      <c r="Q132" s="79" t="s">
        <v>534</v>
      </c>
      <c r="R132" s="79"/>
      <c r="S132" s="79"/>
      <c r="T132" s="79"/>
      <c r="U132" s="79"/>
      <c r="V132" s="82" t="s">
        <v>858</v>
      </c>
      <c r="W132" s="81">
        <v>43734.09569444445</v>
      </c>
      <c r="X132" s="82" t="s">
        <v>1095</v>
      </c>
      <c r="Y132" s="79"/>
      <c r="Z132" s="79"/>
      <c r="AA132" s="85" t="s">
        <v>1402</v>
      </c>
      <c r="AB132" s="79"/>
      <c r="AC132" s="79" t="b">
        <v>0</v>
      </c>
      <c r="AD132" s="79">
        <v>0</v>
      </c>
      <c r="AE132" s="85" t="s">
        <v>1603</v>
      </c>
      <c r="AF132" s="79" t="b">
        <v>0</v>
      </c>
      <c r="AG132" s="79" t="s">
        <v>1625</v>
      </c>
      <c r="AH132" s="79"/>
      <c r="AI132" s="85" t="s">
        <v>1603</v>
      </c>
      <c r="AJ132" s="79" t="b">
        <v>0</v>
      </c>
      <c r="AK132" s="79">
        <v>90</v>
      </c>
      <c r="AL132" s="85" t="s">
        <v>1572</v>
      </c>
      <c r="AM132" s="79" t="s">
        <v>1634</v>
      </c>
      <c r="AN132" s="79" t="b">
        <v>0</v>
      </c>
      <c r="AO132" s="85" t="s">
        <v>1572</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1</v>
      </c>
      <c r="BC132" s="78" t="str">
        <f>REPLACE(INDEX(GroupVertices[Group],MATCH(Edges25[[#This Row],[Vertex 2]],GroupVertices[Vertex],0)),1,1,"")</f>
        <v>1</v>
      </c>
      <c r="BD132" s="48">
        <v>1</v>
      </c>
      <c r="BE132" s="49">
        <v>4</v>
      </c>
      <c r="BF132" s="48">
        <v>1</v>
      </c>
      <c r="BG132" s="49">
        <v>4</v>
      </c>
      <c r="BH132" s="48">
        <v>0</v>
      </c>
      <c r="BI132" s="49">
        <v>0</v>
      </c>
      <c r="BJ132" s="48">
        <v>23</v>
      </c>
      <c r="BK132" s="49">
        <v>92</v>
      </c>
      <c r="BL132" s="48">
        <v>25</v>
      </c>
    </row>
    <row r="133" spans="1:64" ht="15">
      <c r="A133" s="64" t="s">
        <v>332</v>
      </c>
      <c r="B133" s="64" t="s">
        <v>445</v>
      </c>
      <c r="C133" s="65"/>
      <c r="D133" s="66"/>
      <c r="E133" s="67"/>
      <c r="F133" s="68"/>
      <c r="G133" s="65"/>
      <c r="H133" s="69"/>
      <c r="I133" s="70"/>
      <c r="J133" s="70"/>
      <c r="K133" s="34" t="s">
        <v>65</v>
      </c>
      <c r="L133" s="77">
        <v>206</v>
      </c>
      <c r="M133" s="77"/>
      <c r="N133" s="72"/>
      <c r="O133" s="79" t="s">
        <v>503</v>
      </c>
      <c r="P133" s="81">
        <v>43734.43744212963</v>
      </c>
      <c r="Q133" s="79" t="s">
        <v>555</v>
      </c>
      <c r="R133" s="82" t="s">
        <v>674</v>
      </c>
      <c r="S133" s="79" t="s">
        <v>703</v>
      </c>
      <c r="T133" s="79"/>
      <c r="U133" s="79"/>
      <c r="V133" s="82" t="s">
        <v>859</v>
      </c>
      <c r="W133" s="81">
        <v>43734.43744212963</v>
      </c>
      <c r="X133" s="82" t="s">
        <v>1096</v>
      </c>
      <c r="Y133" s="79"/>
      <c r="Z133" s="79"/>
      <c r="AA133" s="85" t="s">
        <v>1403</v>
      </c>
      <c r="AB133" s="85" t="s">
        <v>1572</v>
      </c>
      <c r="AC133" s="79" t="b">
        <v>0</v>
      </c>
      <c r="AD133" s="79">
        <v>0</v>
      </c>
      <c r="AE133" s="85" t="s">
        <v>1605</v>
      </c>
      <c r="AF133" s="79" t="b">
        <v>0</v>
      </c>
      <c r="AG133" s="79" t="s">
        <v>1625</v>
      </c>
      <c r="AH133" s="79"/>
      <c r="AI133" s="85" t="s">
        <v>1603</v>
      </c>
      <c r="AJ133" s="79" t="b">
        <v>0</v>
      </c>
      <c r="AK133" s="79">
        <v>0</v>
      </c>
      <c r="AL133" s="85" t="s">
        <v>1603</v>
      </c>
      <c r="AM133" s="79" t="s">
        <v>1638</v>
      </c>
      <c r="AN133" s="79" t="b">
        <v>1</v>
      </c>
      <c r="AO133" s="85" t="s">
        <v>1572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c r="BE133" s="49"/>
      <c r="BF133" s="48"/>
      <c r="BG133" s="49"/>
      <c r="BH133" s="48"/>
      <c r="BI133" s="49"/>
      <c r="BJ133" s="48"/>
      <c r="BK133" s="49"/>
      <c r="BL133" s="48"/>
    </row>
    <row r="134" spans="1:64" ht="15">
      <c r="A134" s="64" t="s">
        <v>333</v>
      </c>
      <c r="B134" s="64" t="s">
        <v>444</v>
      </c>
      <c r="C134" s="65"/>
      <c r="D134" s="66"/>
      <c r="E134" s="67"/>
      <c r="F134" s="68"/>
      <c r="G134" s="65"/>
      <c r="H134" s="69"/>
      <c r="I134" s="70"/>
      <c r="J134" s="70"/>
      <c r="K134" s="34" t="s">
        <v>65</v>
      </c>
      <c r="L134" s="77">
        <v>209</v>
      </c>
      <c r="M134" s="77"/>
      <c r="N134" s="72"/>
      <c r="O134" s="79" t="s">
        <v>503</v>
      </c>
      <c r="P134" s="81">
        <v>43735.18616898148</v>
      </c>
      <c r="Q134" s="79" t="s">
        <v>534</v>
      </c>
      <c r="R134" s="79"/>
      <c r="S134" s="79"/>
      <c r="T134" s="79"/>
      <c r="U134" s="79"/>
      <c r="V134" s="82" t="s">
        <v>860</v>
      </c>
      <c r="W134" s="81">
        <v>43735.18616898148</v>
      </c>
      <c r="X134" s="82" t="s">
        <v>1097</v>
      </c>
      <c r="Y134" s="79"/>
      <c r="Z134" s="79"/>
      <c r="AA134" s="85" t="s">
        <v>1404</v>
      </c>
      <c r="AB134" s="79"/>
      <c r="AC134" s="79" t="b">
        <v>0</v>
      </c>
      <c r="AD134" s="79">
        <v>0</v>
      </c>
      <c r="AE134" s="85" t="s">
        <v>1603</v>
      </c>
      <c r="AF134" s="79" t="b">
        <v>0</v>
      </c>
      <c r="AG134" s="79" t="s">
        <v>1625</v>
      </c>
      <c r="AH134" s="79"/>
      <c r="AI134" s="85" t="s">
        <v>1603</v>
      </c>
      <c r="AJ134" s="79" t="b">
        <v>0</v>
      </c>
      <c r="AK134" s="79">
        <v>91</v>
      </c>
      <c r="AL134" s="85" t="s">
        <v>1572</v>
      </c>
      <c r="AM134" s="79" t="s">
        <v>1634</v>
      </c>
      <c r="AN134" s="79" t="b">
        <v>0</v>
      </c>
      <c r="AO134" s="85" t="s">
        <v>1572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v>1</v>
      </c>
      <c r="BE134" s="49">
        <v>4</v>
      </c>
      <c r="BF134" s="48">
        <v>1</v>
      </c>
      <c r="BG134" s="49">
        <v>4</v>
      </c>
      <c r="BH134" s="48">
        <v>0</v>
      </c>
      <c r="BI134" s="49">
        <v>0</v>
      </c>
      <c r="BJ134" s="48">
        <v>23</v>
      </c>
      <c r="BK134" s="49">
        <v>92</v>
      </c>
      <c r="BL134" s="48">
        <v>25</v>
      </c>
    </row>
    <row r="135" spans="1:64" ht="15">
      <c r="A135" s="64" t="s">
        <v>334</v>
      </c>
      <c r="B135" s="64" t="s">
        <v>449</v>
      </c>
      <c r="C135" s="65"/>
      <c r="D135" s="66"/>
      <c r="E135" s="67"/>
      <c r="F135" s="68"/>
      <c r="G135" s="65"/>
      <c r="H135" s="69"/>
      <c r="I135" s="70"/>
      <c r="J135" s="70"/>
      <c r="K135" s="34" t="s">
        <v>65</v>
      </c>
      <c r="L135" s="77">
        <v>210</v>
      </c>
      <c r="M135" s="77"/>
      <c r="N135" s="72"/>
      <c r="O135" s="79" t="s">
        <v>503</v>
      </c>
      <c r="P135" s="81">
        <v>43735.67810185185</v>
      </c>
      <c r="Q135" s="79" t="s">
        <v>556</v>
      </c>
      <c r="R135" s="79"/>
      <c r="S135" s="79"/>
      <c r="T135" s="79"/>
      <c r="U135" s="79"/>
      <c r="V135" s="82" t="s">
        <v>861</v>
      </c>
      <c r="W135" s="81">
        <v>43735.67810185185</v>
      </c>
      <c r="X135" s="82" t="s">
        <v>1098</v>
      </c>
      <c r="Y135" s="79"/>
      <c r="Z135" s="79"/>
      <c r="AA135" s="85" t="s">
        <v>1405</v>
      </c>
      <c r="AB135" s="79"/>
      <c r="AC135" s="79" t="b">
        <v>0</v>
      </c>
      <c r="AD135" s="79">
        <v>0</v>
      </c>
      <c r="AE135" s="85" t="s">
        <v>1603</v>
      </c>
      <c r="AF135" s="79" t="b">
        <v>0</v>
      </c>
      <c r="AG135" s="79" t="s">
        <v>1625</v>
      </c>
      <c r="AH135" s="79"/>
      <c r="AI135" s="85" t="s">
        <v>1603</v>
      </c>
      <c r="AJ135" s="79" t="b">
        <v>0</v>
      </c>
      <c r="AK135" s="79">
        <v>2</v>
      </c>
      <c r="AL135" s="85" t="s">
        <v>1423</v>
      </c>
      <c r="AM135" s="79" t="s">
        <v>1634</v>
      </c>
      <c r="AN135" s="79" t="b">
        <v>0</v>
      </c>
      <c r="AO135" s="85" t="s">
        <v>1423</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4</v>
      </c>
      <c r="BD135" s="48"/>
      <c r="BE135" s="49"/>
      <c r="BF135" s="48"/>
      <c r="BG135" s="49"/>
      <c r="BH135" s="48"/>
      <c r="BI135" s="49"/>
      <c r="BJ135" s="48"/>
      <c r="BK135" s="49"/>
      <c r="BL135" s="48"/>
    </row>
    <row r="136" spans="1:64" ht="15">
      <c r="A136" s="64" t="s">
        <v>335</v>
      </c>
      <c r="B136" s="64" t="s">
        <v>449</v>
      </c>
      <c r="C136" s="65"/>
      <c r="D136" s="66"/>
      <c r="E136" s="67"/>
      <c r="F136" s="68"/>
      <c r="G136" s="65"/>
      <c r="H136" s="69"/>
      <c r="I136" s="70"/>
      <c r="J136" s="70"/>
      <c r="K136" s="34" t="s">
        <v>65</v>
      </c>
      <c r="L136" s="77">
        <v>212</v>
      </c>
      <c r="M136" s="77"/>
      <c r="N136" s="72"/>
      <c r="O136" s="79" t="s">
        <v>503</v>
      </c>
      <c r="P136" s="81">
        <v>43735.67905092592</v>
      </c>
      <c r="Q136" s="79" t="s">
        <v>556</v>
      </c>
      <c r="R136" s="79"/>
      <c r="S136" s="79"/>
      <c r="T136" s="79"/>
      <c r="U136" s="79"/>
      <c r="V136" s="82" t="s">
        <v>862</v>
      </c>
      <c r="W136" s="81">
        <v>43735.67905092592</v>
      </c>
      <c r="X136" s="82" t="s">
        <v>1099</v>
      </c>
      <c r="Y136" s="79"/>
      <c r="Z136" s="79"/>
      <c r="AA136" s="85" t="s">
        <v>1406</v>
      </c>
      <c r="AB136" s="79"/>
      <c r="AC136" s="79" t="b">
        <v>0</v>
      </c>
      <c r="AD136" s="79">
        <v>0</v>
      </c>
      <c r="AE136" s="85" t="s">
        <v>1603</v>
      </c>
      <c r="AF136" s="79" t="b">
        <v>0</v>
      </c>
      <c r="AG136" s="79" t="s">
        <v>1625</v>
      </c>
      <c r="AH136" s="79"/>
      <c r="AI136" s="85" t="s">
        <v>1603</v>
      </c>
      <c r="AJ136" s="79" t="b">
        <v>0</v>
      </c>
      <c r="AK136" s="79">
        <v>2</v>
      </c>
      <c r="AL136" s="85" t="s">
        <v>1423</v>
      </c>
      <c r="AM136" s="79" t="s">
        <v>1635</v>
      </c>
      <c r="AN136" s="79" t="b">
        <v>0</v>
      </c>
      <c r="AO136" s="85" t="s">
        <v>1423</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c r="BE136" s="49"/>
      <c r="BF136" s="48"/>
      <c r="BG136" s="49"/>
      <c r="BH136" s="48"/>
      <c r="BI136" s="49"/>
      <c r="BJ136" s="48"/>
      <c r="BK136" s="49"/>
      <c r="BL136" s="48"/>
    </row>
    <row r="137" spans="1:64" ht="15">
      <c r="A137" s="64" t="s">
        <v>336</v>
      </c>
      <c r="B137" s="64" t="s">
        <v>462</v>
      </c>
      <c r="C137" s="65"/>
      <c r="D137" s="66"/>
      <c r="E137" s="67"/>
      <c r="F137" s="68"/>
      <c r="G137" s="65"/>
      <c r="H137" s="69"/>
      <c r="I137" s="70"/>
      <c r="J137" s="70"/>
      <c r="K137" s="34" t="s">
        <v>65</v>
      </c>
      <c r="L137" s="77">
        <v>214</v>
      </c>
      <c r="M137" s="77"/>
      <c r="N137" s="72"/>
      <c r="O137" s="79" t="s">
        <v>504</v>
      </c>
      <c r="P137" s="81">
        <v>43736.6234375</v>
      </c>
      <c r="Q137" s="79" t="s">
        <v>557</v>
      </c>
      <c r="R137" s="79"/>
      <c r="S137" s="79"/>
      <c r="T137" s="79"/>
      <c r="U137" s="79"/>
      <c r="V137" s="82" t="s">
        <v>863</v>
      </c>
      <c r="W137" s="81">
        <v>43736.6234375</v>
      </c>
      <c r="X137" s="82" t="s">
        <v>1100</v>
      </c>
      <c r="Y137" s="79"/>
      <c r="Z137" s="79"/>
      <c r="AA137" s="85" t="s">
        <v>1407</v>
      </c>
      <c r="AB137" s="85" t="s">
        <v>1590</v>
      </c>
      <c r="AC137" s="79" t="b">
        <v>0</v>
      </c>
      <c r="AD137" s="79">
        <v>0</v>
      </c>
      <c r="AE137" s="85" t="s">
        <v>1609</v>
      </c>
      <c r="AF137" s="79" t="b">
        <v>0</v>
      </c>
      <c r="AG137" s="79" t="s">
        <v>1625</v>
      </c>
      <c r="AH137" s="79"/>
      <c r="AI137" s="85" t="s">
        <v>1603</v>
      </c>
      <c r="AJ137" s="79" t="b">
        <v>0</v>
      </c>
      <c r="AK137" s="79">
        <v>0</v>
      </c>
      <c r="AL137" s="85" t="s">
        <v>1603</v>
      </c>
      <c r="AM137" s="79" t="s">
        <v>1638</v>
      </c>
      <c r="AN137" s="79" t="b">
        <v>0</v>
      </c>
      <c r="AO137" s="85" t="s">
        <v>1590</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9</v>
      </c>
      <c r="BC137" s="78" t="str">
        <f>REPLACE(INDEX(GroupVertices[Group],MATCH(Edges25[[#This Row],[Vertex 2]],GroupVertices[Vertex],0)),1,1,"")</f>
        <v>9</v>
      </c>
      <c r="BD137" s="48">
        <v>0</v>
      </c>
      <c r="BE137" s="49">
        <v>0</v>
      </c>
      <c r="BF137" s="48">
        <v>0</v>
      </c>
      <c r="BG137" s="49">
        <v>0</v>
      </c>
      <c r="BH137" s="48">
        <v>0</v>
      </c>
      <c r="BI137" s="49">
        <v>0</v>
      </c>
      <c r="BJ137" s="48">
        <v>2</v>
      </c>
      <c r="BK137" s="49">
        <v>100</v>
      </c>
      <c r="BL137" s="48">
        <v>2</v>
      </c>
    </row>
    <row r="138" spans="1:64" ht="15">
      <c r="A138" s="64" t="s">
        <v>337</v>
      </c>
      <c r="B138" s="64" t="s">
        <v>444</v>
      </c>
      <c r="C138" s="65"/>
      <c r="D138" s="66"/>
      <c r="E138" s="67"/>
      <c r="F138" s="68"/>
      <c r="G138" s="65"/>
      <c r="H138" s="69"/>
      <c r="I138" s="70"/>
      <c r="J138" s="70"/>
      <c r="K138" s="34" t="s">
        <v>65</v>
      </c>
      <c r="L138" s="77">
        <v>215</v>
      </c>
      <c r="M138" s="77"/>
      <c r="N138" s="72"/>
      <c r="O138" s="79" t="s">
        <v>503</v>
      </c>
      <c r="P138" s="81">
        <v>43736.907488425924</v>
      </c>
      <c r="Q138" s="79" t="s">
        <v>558</v>
      </c>
      <c r="R138" s="79"/>
      <c r="S138" s="79"/>
      <c r="T138" s="79"/>
      <c r="U138" s="79"/>
      <c r="V138" s="82" t="s">
        <v>864</v>
      </c>
      <c r="W138" s="81">
        <v>43736.907488425924</v>
      </c>
      <c r="X138" s="82" t="s">
        <v>1101</v>
      </c>
      <c r="Y138" s="79"/>
      <c r="Z138" s="79"/>
      <c r="AA138" s="85" t="s">
        <v>1408</v>
      </c>
      <c r="AB138" s="79"/>
      <c r="AC138" s="79" t="b">
        <v>0</v>
      </c>
      <c r="AD138" s="79">
        <v>0</v>
      </c>
      <c r="AE138" s="85" t="s">
        <v>1603</v>
      </c>
      <c r="AF138" s="79" t="b">
        <v>0</v>
      </c>
      <c r="AG138" s="79" t="s">
        <v>1625</v>
      </c>
      <c r="AH138" s="79"/>
      <c r="AI138" s="85" t="s">
        <v>1603</v>
      </c>
      <c r="AJ138" s="79" t="b">
        <v>0</v>
      </c>
      <c r="AK138" s="79">
        <v>92</v>
      </c>
      <c r="AL138" s="85" t="s">
        <v>1572</v>
      </c>
      <c r="AM138" s="79" t="s">
        <v>1638</v>
      </c>
      <c r="AN138" s="79" t="b">
        <v>0</v>
      </c>
      <c r="AO138" s="85" t="s">
        <v>1572</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1</v>
      </c>
      <c r="BD138" s="48">
        <v>1</v>
      </c>
      <c r="BE138" s="49">
        <v>4</v>
      </c>
      <c r="BF138" s="48">
        <v>1</v>
      </c>
      <c r="BG138" s="49">
        <v>4</v>
      </c>
      <c r="BH138" s="48">
        <v>0</v>
      </c>
      <c r="BI138" s="49">
        <v>0</v>
      </c>
      <c r="BJ138" s="48">
        <v>23</v>
      </c>
      <c r="BK138" s="49">
        <v>92</v>
      </c>
      <c r="BL138" s="48">
        <v>25</v>
      </c>
    </row>
    <row r="139" spans="1:64" ht="15">
      <c r="A139" s="64" t="s">
        <v>338</v>
      </c>
      <c r="B139" s="64" t="s">
        <v>444</v>
      </c>
      <c r="C139" s="65"/>
      <c r="D139" s="66"/>
      <c r="E139" s="67"/>
      <c r="F139" s="68"/>
      <c r="G139" s="65"/>
      <c r="H139" s="69"/>
      <c r="I139" s="70"/>
      <c r="J139" s="70"/>
      <c r="K139" s="34" t="s">
        <v>65</v>
      </c>
      <c r="L139" s="77">
        <v>216</v>
      </c>
      <c r="M139" s="77"/>
      <c r="N139" s="72"/>
      <c r="O139" s="79" t="s">
        <v>503</v>
      </c>
      <c r="P139" s="81">
        <v>43740.33604166667</v>
      </c>
      <c r="Q139" s="79" t="s">
        <v>558</v>
      </c>
      <c r="R139" s="79"/>
      <c r="S139" s="79"/>
      <c r="T139" s="79"/>
      <c r="U139" s="79"/>
      <c r="V139" s="82" t="s">
        <v>865</v>
      </c>
      <c r="W139" s="81">
        <v>43740.33604166667</v>
      </c>
      <c r="X139" s="82" t="s">
        <v>1102</v>
      </c>
      <c r="Y139" s="79"/>
      <c r="Z139" s="79"/>
      <c r="AA139" s="85" t="s">
        <v>1409</v>
      </c>
      <c r="AB139" s="79"/>
      <c r="AC139" s="79" t="b">
        <v>0</v>
      </c>
      <c r="AD139" s="79">
        <v>0</v>
      </c>
      <c r="AE139" s="85" t="s">
        <v>1603</v>
      </c>
      <c r="AF139" s="79" t="b">
        <v>0</v>
      </c>
      <c r="AG139" s="79" t="s">
        <v>1625</v>
      </c>
      <c r="AH139" s="79"/>
      <c r="AI139" s="85" t="s">
        <v>1603</v>
      </c>
      <c r="AJ139" s="79" t="b">
        <v>0</v>
      </c>
      <c r="AK139" s="79">
        <v>93</v>
      </c>
      <c r="AL139" s="85" t="s">
        <v>1572</v>
      </c>
      <c r="AM139" s="79" t="s">
        <v>1638</v>
      </c>
      <c r="AN139" s="79" t="b">
        <v>0</v>
      </c>
      <c r="AO139" s="85" t="s">
        <v>1572</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1</v>
      </c>
      <c r="BC139" s="78" t="str">
        <f>REPLACE(INDEX(GroupVertices[Group],MATCH(Edges25[[#This Row],[Vertex 2]],GroupVertices[Vertex],0)),1,1,"")</f>
        <v>1</v>
      </c>
      <c r="BD139" s="48">
        <v>1</v>
      </c>
      <c r="BE139" s="49">
        <v>4</v>
      </c>
      <c r="BF139" s="48">
        <v>1</v>
      </c>
      <c r="BG139" s="49">
        <v>4</v>
      </c>
      <c r="BH139" s="48">
        <v>0</v>
      </c>
      <c r="BI139" s="49">
        <v>0</v>
      </c>
      <c r="BJ139" s="48">
        <v>23</v>
      </c>
      <c r="BK139" s="49">
        <v>92</v>
      </c>
      <c r="BL139" s="48">
        <v>25</v>
      </c>
    </row>
    <row r="140" spans="1:64" ht="15">
      <c r="A140" s="64" t="s">
        <v>339</v>
      </c>
      <c r="B140" s="64" t="s">
        <v>449</v>
      </c>
      <c r="C140" s="65"/>
      <c r="D140" s="66"/>
      <c r="E140" s="67"/>
      <c r="F140" s="68"/>
      <c r="G140" s="65"/>
      <c r="H140" s="69"/>
      <c r="I140" s="70"/>
      <c r="J140" s="70"/>
      <c r="K140" s="34" t="s">
        <v>65</v>
      </c>
      <c r="L140" s="77">
        <v>217</v>
      </c>
      <c r="M140" s="77"/>
      <c r="N140" s="72"/>
      <c r="O140" s="79" t="s">
        <v>504</v>
      </c>
      <c r="P140" s="81">
        <v>43740.68315972222</v>
      </c>
      <c r="Q140" s="79" t="s">
        <v>559</v>
      </c>
      <c r="R140" s="79"/>
      <c r="S140" s="79"/>
      <c r="T140" s="79"/>
      <c r="U140" s="79"/>
      <c r="V140" s="82" t="s">
        <v>866</v>
      </c>
      <c r="W140" s="81">
        <v>43740.68315972222</v>
      </c>
      <c r="X140" s="82" t="s">
        <v>1103</v>
      </c>
      <c r="Y140" s="79"/>
      <c r="Z140" s="79"/>
      <c r="AA140" s="85" t="s">
        <v>1410</v>
      </c>
      <c r="AB140" s="79"/>
      <c r="AC140" s="79" t="b">
        <v>0</v>
      </c>
      <c r="AD140" s="79">
        <v>0</v>
      </c>
      <c r="AE140" s="85" t="s">
        <v>1602</v>
      </c>
      <c r="AF140" s="79" t="b">
        <v>0</v>
      </c>
      <c r="AG140" s="79" t="s">
        <v>1628</v>
      </c>
      <c r="AH140" s="79"/>
      <c r="AI140" s="85" t="s">
        <v>1603</v>
      </c>
      <c r="AJ140" s="79" t="b">
        <v>0</v>
      </c>
      <c r="AK140" s="79">
        <v>0</v>
      </c>
      <c r="AL140" s="85" t="s">
        <v>1603</v>
      </c>
      <c r="AM140" s="79" t="s">
        <v>1641</v>
      </c>
      <c r="AN140" s="79" t="b">
        <v>0</v>
      </c>
      <c r="AO140" s="85" t="s">
        <v>1410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4</v>
      </c>
      <c r="BD140" s="48">
        <v>0</v>
      </c>
      <c r="BE140" s="49">
        <v>0</v>
      </c>
      <c r="BF140" s="48">
        <v>0</v>
      </c>
      <c r="BG140" s="49">
        <v>0</v>
      </c>
      <c r="BH140" s="48">
        <v>0</v>
      </c>
      <c r="BI140" s="49">
        <v>0</v>
      </c>
      <c r="BJ140" s="48">
        <v>2</v>
      </c>
      <c r="BK140" s="49">
        <v>100</v>
      </c>
      <c r="BL140" s="48">
        <v>2</v>
      </c>
    </row>
    <row r="141" spans="1:64" ht="15">
      <c r="A141" s="64" t="s">
        <v>340</v>
      </c>
      <c r="B141" s="64" t="s">
        <v>463</v>
      </c>
      <c r="C141" s="65"/>
      <c r="D141" s="66"/>
      <c r="E141" s="67"/>
      <c r="F141" s="68"/>
      <c r="G141" s="65"/>
      <c r="H141" s="69"/>
      <c r="I141" s="70"/>
      <c r="J141" s="70"/>
      <c r="K141" s="34" t="s">
        <v>65</v>
      </c>
      <c r="L141" s="77">
        <v>218</v>
      </c>
      <c r="M141" s="77"/>
      <c r="N141" s="72"/>
      <c r="O141" s="79" t="s">
        <v>503</v>
      </c>
      <c r="P141" s="81">
        <v>43712.74321759259</v>
      </c>
      <c r="Q141" s="79" t="s">
        <v>560</v>
      </c>
      <c r="R141" s="79"/>
      <c r="S141" s="79"/>
      <c r="T141" s="79"/>
      <c r="U141" s="79"/>
      <c r="V141" s="82" t="s">
        <v>867</v>
      </c>
      <c r="W141" s="81">
        <v>43712.74321759259</v>
      </c>
      <c r="X141" s="82" t="s">
        <v>1104</v>
      </c>
      <c r="Y141" s="79"/>
      <c r="Z141" s="79"/>
      <c r="AA141" s="85" t="s">
        <v>1411</v>
      </c>
      <c r="AB141" s="85" t="s">
        <v>1591</v>
      </c>
      <c r="AC141" s="79" t="b">
        <v>0</v>
      </c>
      <c r="AD141" s="79">
        <v>3</v>
      </c>
      <c r="AE141" s="85" t="s">
        <v>1610</v>
      </c>
      <c r="AF141" s="79" t="b">
        <v>0</v>
      </c>
      <c r="AG141" s="79" t="s">
        <v>1625</v>
      </c>
      <c r="AH141" s="79"/>
      <c r="AI141" s="85" t="s">
        <v>1603</v>
      </c>
      <c r="AJ141" s="79" t="b">
        <v>0</v>
      </c>
      <c r="AK141" s="79">
        <v>0</v>
      </c>
      <c r="AL141" s="85" t="s">
        <v>1603</v>
      </c>
      <c r="AM141" s="79" t="s">
        <v>1635</v>
      </c>
      <c r="AN141" s="79" t="b">
        <v>0</v>
      </c>
      <c r="AO141" s="85" t="s">
        <v>1591</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c r="BE141" s="49"/>
      <c r="BF141" s="48"/>
      <c r="BG141" s="49"/>
      <c r="BH141" s="48"/>
      <c r="BI141" s="49"/>
      <c r="BJ141" s="48"/>
      <c r="BK141" s="49"/>
      <c r="BL141" s="48"/>
    </row>
    <row r="142" spans="1:64" ht="15">
      <c r="A142" s="64" t="s">
        <v>341</v>
      </c>
      <c r="B142" s="64" t="s">
        <v>449</v>
      </c>
      <c r="C142" s="65"/>
      <c r="D142" s="66"/>
      <c r="E142" s="67"/>
      <c r="F142" s="68"/>
      <c r="G142" s="65"/>
      <c r="H142" s="69"/>
      <c r="I142" s="70"/>
      <c r="J142" s="70"/>
      <c r="K142" s="34" t="s">
        <v>65</v>
      </c>
      <c r="L142" s="77">
        <v>221</v>
      </c>
      <c r="M142" s="77"/>
      <c r="N142" s="72"/>
      <c r="O142" s="79" t="s">
        <v>503</v>
      </c>
      <c r="P142" s="81">
        <v>43714.70013888889</v>
      </c>
      <c r="Q142" s="79" t="s">
        <v>561</v>
      </c>
      <c r="R142" s="79"/>
      <c r="S142" s="79"/>
      <c r="T142" s="79"/>
      <c r="U142" s="79"/>
      <c r="V142" s="82" t="s">
        <v>868</v>
      </c>
      <c r="W142" s="81">
        <v>43714.70013888889</v>
      </c>
      <c r="X142" s="82" t="s">
        <v>1105</v>
      </c>
      <c r="Y142" s="79"/>
      <c r="Z142" s="79"/>
      <c r="AA142" s="85" t="s">
        <v>1412</v>
      </c>
      <c r="AB142" s="79"/>
      <c r="AC142" s="79" t="b">
        <v>0</v>
      </c>
      <c r="AD142" s="79">
        <v>0</v>
      </c>
      <c r="AE142" s="85" t="s">
        <v>1603</v>
      </c>
      <c r="AF142" s="79" t="b">
        <v>1</v>
      </c>
      <c r="AG142" s="79" t="s">
        <v>1625</v>
      </c>
      <c r="AH142" s="79"/>
      <c r="AI142" s="85" t="s">
        <v>1481</v>
      </c>
      <c r="AJ142" s="79" t="b">
        <v>0</v>
      </c>
      <c r="AK142" s="79">
        <v>0</v>
      </c>
      <c r="AL142" s="85" t="s">
        <v>1603</v>
      </c>
      <c r="AM142" s="79" t="s">
        <v>1634</v>
      </c>
      <c r="AN142" s="79" t="b">
        <v>0</v>
      </c>
      <c r="AO142" s="85" t="s">
        <v>1412</v>
      </c>
      <c r="AP142" s="79" t="s">
        <v>176</v>
      </c>
      <c r="AQ142" s="79">
        <v>0</v>
      </c>
      <c r="AR142" s="79">
        <v>0</v>
      </c>
      <c r="AS142" s="79"/>
      <c r="AT142" s="79"/>
      <c r="AU142" s="79"/>
      <c r="AV142" s="79"/>
      <c r="AW142" s="79"/>
      <c r="AX142" s="79"/>
      <c r="AY142" s="79"/>
      <c r="AZ142" s="79"/>
      <c r="BA142">
        <v>3</v>
      </c>
      <c r="BB142" s="78" t="str">
        <f>REPLACE(INDEX(GroupVertices[Group],MATCH(Edges25[[#This Row],[Vertex 1]],GroupVertices[Vertex],0)),1,1,"")</f>
        <v>3</v>
      </c>
      <c r="BC142" s="78" t="str">
        <f>REPLACE(INDEX(GroupVertices[Group],MATCH(Edges25[[#This Row],[Vertex 2]],GroupVertices[Vertex],0)),1,1,"")</f>
        <v>4</v>
      </c>
      <c r="BD142" s="48"/>
      <c r="BE142" s="49"/>
      <c r="BF142" s="48"/>
      <c r="BG142" s="49"/>
      <c r="BH142" s="48"/>
      <c r="BI142" s="49"/>
      <c r="BJ142" s="48"/>
      <c r="BK142" s="49"/>
      <c r="BL142" s="48"/>
    </row>
    <row r="143" spans="1:64" ht="15">
      <c r="A143" s="64" t="s">
        <v>341</v>
      </c>
      <c r="B143" s="64" t="s">
        <v>449</v>
      </c>
      <c r="C143" s="65"/>
      <c r="D143" s="66"/>
      <c r="E143" s="67"/>
      <c r="F143" s="68"/>
      <c r="G143" s="65"/>
      <c r="H143" s="69"/>
      <c r="I143" s="70"/>
      <c r="J143" s="70"/>
      <c r="K143" s="34" t="s">
        <v>65</v>
      </c>
      <c r="L143" s="77">
        <v>223</v>
      </c>
      <c r="M143" s="77"/>
      <c r="N143" s="72"/>
      <c r="O143" s="79" t="s">
        <v>503</v>
      </c>
      <c r="P143" s="81">
        <v>43714.840891203705</v>
      </c>
      <c r="Q143" s="79" t="s">
        <v>562</v>
      </c>
      <c r="R143" s="79"/>
      <c r="S143" s="79"/>
      <c r="T143" s="79"/>
      <c r="U143" s="79"/>
      <c r="V143" s="82" t="s">
        <v>868</v>
      </c>
      <c r="W143" s="81">
        <v>43714.840891203705</v>
      </c>
      <c r="X143" s="82" t="s">
        <v>1106</v>
      </c>
      <c r="Y143" s="79"/>
      <c r="Z143" s="79"/>
      <c r="AA143" s="85" t="s">
        <v>1413</v>
      </c>
      <c r="AB143" s="79"/>
      <c r="AC143" s="79" t="b">
        <v>0</v>
      </c>
      <c r="AD143" s="79">
        <v>0</v>
      </c>
      <c r="AE143" s="85" t="s">
        <v>1603</v>
      </c>
      <c r="AF143" s="79" t="b">
        <v>0</v>
      </c>
      <c r="AG143" s="79" t="s">
        <v>1625</v>
      </c>
      <c r="AH143" s="79"/>
      <c r="AI143" s="85" t="s">
        <v>1603</v>
      </c>
      <c r="AJ143" s="79" t="b">
        <v>0</v>
      </c>
      <c r="AK143" s="79">
        <v>0</v>
      </c>
      <c r="AL143" s="85" t="s">
        <v>1603</v>
      </c>
      <c r="AM143" s="79" t="s">
        <v>1634</v>
      </c>
      <c r="AN143" s="79" t="b">
        <v>0</v>
      </c>
      <c r="AO143" s="85" t="s">
        <v>1413</v>
      </c>
      <c r="AP143" s="79" t="s">
        <v>176</v>
      </c>
      <c r="AQ143" s="79">
        <v>0</v>
      </c>
      <c r="AR143" s="79">
        <v>0</v>
      </c>
      <c r="AS143" s="79"/>
      <c r="AT143" s="79"/>
      <c r="AU143" s="79"/>
      <c r="AV143" s="79"/>
      <c r="AW143" s="79"/>
      <c r="AX143" s="79"/>
      <c r="AY143" s="79"/>
      <c r="AZ143" s="79"/>
      <c r="BA143">
        <v>3</v>
      </c>
      <c r="BB143" s="78" t="str">
        <f>REPLACE(INDEX(GroupVertices[Group],MATCH(Edges25[[#This Row],[Vertex 1]],GroupVertices[Vertex],0)),1,1,"")</f>
        <v>3</v>
      </c>
      <c r="BC143" s="78" t="str">
        <f>REPLACE(INDEX(GroupVertices[Group],MATCH(Edges25[[#This Row],[Vertex 2]],GroupVertices[Vertex],0)),1,1,"")</f>
        <v>4</v>
      </c>
      <c r="BD143" s="48"/>
      <c r="BE143" s="49"/>
      <c r="BF143" s="48"/>
      <c r="BG143" s="49"/>
      <c r="BH143" s="48"/>
      <c r="BI143" s="49"/>
      <c r="BJ143" s="48"/>
      <c r="BK143" s="49"/>
      <c r="BL143" s="48"/>
    </row>
    <row r="144" spans="1:64" ht="15">
      <c r="A144" s="64" t="s">
        <v>341</v>
      </c>
      <c r="B144" s="64" t="s">
        <v>449</v>
      </c>
      <c r="C144" s="65"/>
      <c r="D144" s="66"/>
      <c r="E144" s="67"/>
      <c r="F144" s="68"/>
      <c r="G144" s="65"/>
      <c r="H144" s="69"/>
      <c r="I144" s="70"/>
      <c r="J144" s="70"/>
      <c r="K144" s="34" t="s">
        <v>65</v>
      </c>
      <c r="L144" s="77">
        <v>226</v>
      </c>
      <c r="M144" s="77"/>
      <c r="N144" s="72"/>
      <c r="O144" s="79" t="s">
        <v>503</v>
      </c>
      <c r="P144" s="81">
        <v>43715.82210648148</v>
      </c>
      <c r="Q144" s="79" t="s">
        <v>563</v>
      </c>
      <c r="R144" s="79"/>
      <c r="S144" s="79"/>
      <c r="T144" s="79"/>
      <c r="U144" s="79"/>
      <c r="V144" s="82" t="s">
        <v>868</v>
      </c>
      <c r="W144" s="81">
        <v>43715.82210648148</v>
      </c>
      <c r="X144" s="82" t="s">
        <v>1107</v>
      </c>
      <c r="Y144" s="79"/>
      <c r="Z144" s="79"/>
      <c r="AA144" s="85" t="s">
        <v>1414</v>
      </c>
      <c r="AB144" s="85" t="s">
        <v>1415</v>
      </c>
      <c r="AC144" s="79" t="b">
        <v>0</v>
      </c>
      <c r="AD144" s="79">
        <v>0</v>
      </c>
      <c r="AE144" s="85" t="s">
        <v>1610</v>
      </c>
      <c r="AF144" s="79" t="b">
        <v>0</v>
      </c>
      <c r="AG144" s="79" t="s">
        <v>1625</v>
      </c>
      <c r="AH144" s="79"/>
      <c r="AI144" s="85" t="s">
        <v>1603</v>
      </c>
      <c r="AJ144" s="79" t="b">
        <v>0</v>
      </c>
      <c r="AK144" s="79">
        <v>0</v>
      </c>
      <c r="AL144" s="85" t="s">
        <v>1603</v>
      </c>
      <c r="AM144" s="79" t="s">
        <v>1634</v>
      </c>
      <c r="AN144" s="79" t="b">
        <v>0</v>
      </c>
      <c r="AO144" s="85" t="s">
        <v>1415</v>
      </c>
      <c r="AP144" s="79" t="s">
        <v>176</v>
      </c>
      <c r="AQ144" s="79">
        <v>0</v>
      </c>
      <c r="AR144" s="79">
        <v>0</v>
      </c>
      <c r="AS144" s="79"/>
      <c r="AT144" s="79"/>
      <c r="AU144" s="79"/>
      <c r="AV144" s="79"/>
      <c r="AW144" s="79"/>
      <c r="AX144" s="79"/>
      <c r="AY144" s="79"/>
      <c r="AZ144" s="79"/>
      <c r="BA144">
        <v>3</v>
      </c>
      <c r="BB144" s="78" t="str">
        <f>REPLACE(INDEX(GroupVertices[Group],MATCH(Edges25[[#This Row],[Vertex 1]],GroupVertices[Vertex],0)),1,1,"")</f>
        <v>3</v>
      </c>
      <c r="BC144" s="78" t="str">
        <f>REPLACE(INDEX(GroupVertices[Group],MATCH(Edges25[[#This Row],[Vertex 2]],GroupVertices[Vertex],0)),1,1,"")</f>
        <v>4</v>
      </c>
      <c r="BD144" s="48"/>
      <c r="BE144" s="49"/>
      <c r="BF144" s="48"/>
      <c r="BG144" s="49"/>
      <c r="BH144" s="48"/>
      <c r="BI144" s="49"/>
      <c r="BJ144" s="48"/>
      <c r="BK144" s="49"/>
      <c r="BL144" s="48"/>
    </row>
    <row r="145" spans="1:64" ht="15">
      <c r="A145" s="64" t="s">
        <v>340</v>
      </c>
      <c r="B145" s="64" t="s">
        <v>341</v>
      </c>
      <c r="C145" s="65"/>
      <c r="D145" s="66"/>
      <c r="E145" s="67"/>
      <c r="F145" s="68"/>
      <c r="G145" s="65"/>
      <c r="H145" s="69"/>
      <c r="I145" s="70"/>
      <c r="J145" s="70"/>
      <c r="K145" s="34" t="s">
        <v>66</v>
      </c>
      <c r="L145" s="77">
        <v>229</v>
      </c>
      <c r="M145" s="77"/>
      <c r="N145" s="72"/>
      <c r="O145" s="79" t="s">
        <v>504</v>
      </c>
      <c r="P145" s="81">
        <v>43715.81501157407</v>
      </c>
      <c r="Q145" s="79" t="s">
        <v>564</v>
      </c>
      <c r="R145" s="79"/>
      <c r="S145" s="79"/>
      <c r="T145" s="79"/>
      <c r="U145" s="79"/>
      <c r="V145" s="82" t="s">
        <v>867</v>
      </c>
      <c r="W145" s="81">
        <v>43715.81501157407</v>
      </c>
      <c r="X145" s="82" t="s">
        <v>1108</v>
      </c>
      <c r="Y145" s="79"/>
      <c r="Z145" s="79"/>
      <c r="AA145" s="85" t="s">
        <v>1415</v>
      </c>
      <c r="AB145" s="85" t="s">
        <v>1413</v>
      </c>
      <c r="AC145" s="79" t="b">
        <v>0</v>
      </c>
      <c r="AD145" s="79">
        <v>0</v>
      </c>
      <c r="AE145" s="85" t="s">
        <v>1611</v>
      </c>
      <c r="AF145" s="79" t="b">
        <v>0</v>
      </c>
      <c r="AG145" s="79" t="s">
        <v>1625</v>
      </c>
      <c r="AH145" s="79"/>
      <c r="AI145" s="85" t="s">
        <v>1603</v>
      </c>
      <c r="AJ145" s="79" t="b">
        <v>0</v>
      </c>
      <c r="AK145" s="79">
        <v>0</v>
      </c>
      <c r="AL145" s="85" t="s">
        <v>1603</v>
      </c>
      <c r="AM145" s="79" t="s">
        <v>1635</v>
      </c>
      <c r="AN145" s="79" t="b">
        <v>0</v>
      </c>
      <c r="AO145" s="85" t="s">
        <v>1413</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3</v>
      </c>
      <c r="BC145" s="78" t="str">
        <f>REPLACE(INDEX(GroupVertices[Group],MATCH(Edges25[[#This Row],[Vertex 2]],GroupVertices[Vertex],0)),1,1,"")</f>
        <v>3</v>
      </c>
      <c r="BD145" s="48">
        <v>1</v>
      </c>
      <c r="BE145" s="49">
        <v>5.882352941176471</v>
      </c>
      <c r="BF145" s="48">
        <v>0</v>
      </c>
      <c r="BG145" s="49">
        <v>0</v>
      </c>
      <c r="BH145" s="48">
        <v>0</v>
      </c>
      <c r="BI145" s="49">
        <v>0</v>
      </c>
      <c r="BJ145" s="48">
        <v>16</v>
      </c>
      <c r="BK145" s="49">
        <v>94.11764705882354</v>
      </c>
      <c r="BL145" s="48">
        <v>17</v>
      </c>
    </row>
    <row r="146" spans="1:64" ht="15">
      <c r="A146" s="64" t="s">
        <v>342</v>
      </c>
      <c r="B146" s="64" t="s">
        <v>340</v>
      </c>
      <c r="C146" s="65"/>
      <c r="D146" s="66"/>
      <c r="E146" s="67"/>
      <c r="F146" s="68"/>
      <c r="G146" s="65"/>
      <c r="H146" s="69"/>
      <c r="I146" s="70"/>
      <c r="J146" s="70"/>
      <c r="K146" s="34" t="s">
        <v>66</v>
      </c>
      <c r="L146" s="77">
        <v>230</v>
      </c>
      <c r="M146" s="77"/>
      <c r="N146" s="72"/>
      <c r="O146" s="79" t="s">
        <v>503</v>
      </c>
      <c r="P146" s="81">
        <v>43740.25326388889</v>
      </c>
      <c r="Q146" s="79" t="s">
        <v>565</v>
      </c>
      <c r="R146" s="79"/>
      <c r="S146" s="79"/>
      <c r="T146" s="79"/>
      <c r="U146" s="79"/>
      <c r="V146" s="82" t="s">
        <v>869</v>
      </c>
      <c r="W146" s="81">
        <v>43740.25326388889</v>
      </c>
      <c r="X146" s="82" t="s">
        <v>1109</v>
      </c>
      <c r="Y146" s="79"/>
      <c r="Z146" s="79"/>
      <c r="AA146" s="85" t="s">
        <v>1416</v>
      </c>
      <c r="AB146" s="85" t="s">
        <v>1592</v>
      </c>
      <c r="AC146" s="79" t="b">
        <v>0</v>
      </c>
      <c r="AD146" s="79">
        <v>0</v>
      </c>
      <c r="AE146" s="85" t="s">
        <v>1602</v>
      </c>
      <c r="AF146" s="79" t="b">
        <v>0</v>
      </c>
      <c r="AG146" s="79" t="s">
        <v>1625</v>
      </c>
      <c r="AH146" s="79"/>
      <c r="AI146" s="85" t="s">
        <v>1603</v>
      </c>
      <c r="AJ146" s="79" t="b">
        <v>0</v>
      </c>
      <c r="AK146" s="79">
        <v>0</v>
      </c>
      <c r="AL146" s="85" t="s">
        <v>1603</v>
      </c>
      <c r="AM146" s="79" t="s">
        <v>1634</v>
      </c>
      <c r="AN146" s="79" t="b">
        <v>0</v>
      </c>
      <c r="AO146" s="85" t="s">
        <v>1592</v>
      </c>
      <c r="AP146" s="79" t="s">
        <v>176</v>
      </c>
      <c r="AQ146" s="79">
        <v>0</v>
      </c>
      <c r="AR146" s="79">
        <v>0</v>
      </c>
      <c r="AS146" s="79"/>
      <c r="AT146" s="79"/>
      <c r="AU146" s="79"/>
      <c r="AV146" s="79"/>
      <c r="AW146" s="79"/>
      <c r="AX146" s="79"/>
      <c r="AY146" s="79"/>
      <c r="AZ146" s="79"/>
      <c r="BA146">
        <v>2</v>
      </c>
      <c r="BB146" s="78" t="str">
        <f>REPLACE(INDEX(GroupVertices[Group],MATCH(Edges25[[#This Row],[Vertex 1]],GroupVertices[Vertex],0)),1,1,"")</f>
        <v>3</v>
      </c>
      <c r="BC146" s="78" t="str">
        <f>REPLACE(INDEX(GroupVertices[Group],MATCH(Edges25[[#This Row],[Vertex 2]],GroupVertices[Vertex],0)),1,1,"")</f>
        <v>3</v>
      </c>
      <c r="BD146" s="48"/>
      <c r="BE146" s="49"/>
      <c r="BF146" s="48"/>
      <c r="BG146" s="49"/>
      <c r="BH146" s="48"/>
      <c r="BI146" s="49"/>
      <c r="BJ146" s="48"/>
      <c r="BK146" s="49"/>
      <c r="BL146" s="48"/>
    </row>
    <row r="147" spans="1:64" ht="15">
      <c r="A147" s="64" t="s">
        <v>342</v>
      </c>
      <c r="B147" s="64" t="s">
        <v>340</v>
      </c>
      <c r="C147" s="65"/>
      <c r="D147" s="66"/>
      <c r="E147" s="67"/>
      <c r="F147" s="68"/>
      <c r="G147" s="65"/>
      <c r="H147" s="69"/>
      <c r="I147" s="70"/>
      <c r="J147" s="70"/>
      <c r="K147" s="34" t="s">
        <v>66</v>
      </c>
      <c r="L147" s="77">
        <v>232</v>
      </c>
      <c r="M147" s="77"/>
      <c r="N147" s="72"/>
      <c r="O147" s="79" t="s">
        <v>503</v>
      </c>
      <c r="P147" s="81">
        <v>43741.1352662037</v>
      </c>
      <c r="Q147" s="79" t="s">
        <v>566</v>
      </c>
      <c r="R147" s="79"/>
      <c r="S147" s="79"/>
      <c r="T147" s="79"/>
      <c r="U147" s="79"/>
      <c r="V147" s="82" t="s">
        <v>869</v>
      </c>
      <c r="W147" s="81">
        <v>43741.1352662037</v>
      </c>
      <c r="X147" s="82" t="s">
        <v>1110</v>
      </c>
      <c r="Y147" s="79"/>
      <c r="Z147" s="79"/>
      <c r="AA147" s="85" t="s">
        <v>1417</v>
      </c>
      <c r="AB147" s="85" t="s">
        <v>1593</v>
      </c>
      <c r="AC147" s="79" t="b">
        <v>0</v>
      </c>
      <c r="AD147" s="79">
        <v>0</v>
      </c>
      <c r="AE147" s="85" t="s">
        <v>1602</v>
      </c>
      <c r="AF147" s="79" t="b">
        <v>0</v>
      </c>
      <c r="AG147" s="79" t="s">
        <v>1625</v>
      </c>
      <c r="AH147" s="79"/>
      <c r="AI147" s="85" t="s">
        <v>1603</v>
      </c>
      <c r="AJ147" s="79" t="b">
        <v>0</v>
      </c>
      <c r="AK147" s="79">
        <v>0</v>
      </c>
      <c r="AL147" s="85" t="s">
        <v>1603</v>
      </c>
      <c r="AM147" s="79" t="s">
        <v>1634</v>
      </c>
      <c r="AN147" s="79" t="b">
        <v>0</v>
      </c>
      <c r="AO147" s="85" t="s">
        <v>1593</v>
      </c>
      <c r="AP147" s="79" t="s">
        <v>176</v>
      </c>
      <c r="AQ147" s="79">
        <v>0</v>
      </c>
      <c r="AR147" s="79">
        <v>0</v>
      </c>
      <c r="AS147" s="79"/>
      <c r="AT147" s="79"/>
      <c r="AU147" s="79"/>
      <c r="AV147" s="79"/>
      <c r="AW147" s="79"/>
      <c r="AX147" s="79"/>
      <c r="AY147" s="79"/>
      <c r="AZ147" s="79"/>
      <c r="BA147">
        <v>2</v>
      </c>
      <c r="BB147" s="78" t="str">
        <f>REPLACE(INDEX(GroupVertices[Group],MATCH(Edges25[[#This Row],[Vertex 1]],GroupVertices[Vertex],0)),1,1,"")</f>
        <v>3</v>
      </c>
      <c r="BC147" s="78" t="str">
        <f>REPLACE(INDEX(GroupVertices[Group],MATCH(Edges25[[#This Row],[Vertex 2]],GroupVertices[Vertex],0)),1,1,"")</f>
        <v>3</v>
      </c>
      <c r="BD147" s="48"/>
      <c r="BE147" s="49"/>
      <c r="BF147" s="48"/>
      <c r="BG147" s="49"/>
      <c r="BH147" s="48"/>
      <c r="BI147" s="49"/>
      <c r="BJ147" s="48"/>
      <c r="BK147" s="49"/>
      <c r="BL147" s="48"/>
    </row>
    <row r="148" spans="1:64" ht="15">
      <c r="A148" s="64" t="s">
        <v>340</v>
      </c>
      <c r="B148" s="64" t="s">
        <v>342</v>
      </c>
      <c r="C148" s="65"/>
      <c r="D148" s="66"/>
      <c r="E148" s="67"/>
      <c r="F148" s="68"/>
      <c r="G148" s="65"/>
      <c r="H148" s="69"/>
      <c r="I148" s="70"/>
      <c r="J148" s="70"/>
      <c r="K148" s="34" t="s">
        <v>66</v>
      </c>
      <c r="L148" s="77">
        <v>234</v>
      </c>
      <c r="M148" s="77"/>
      <c r="N148" s="72"/>
      <c r="O148" s="79" t="s">
        <v>503</v>
      </c>
      <c r="P148" s="81">
        <v>43741.08288194444</v>
      </c>
      <c r="Q148" s="79" t="s">
        <v>567</v>
      </c>
      <c r="R148" s="79"/>
      <c r="S148" s="79"/>
      <c r="T148" s="79"/>
      <c r="U148" s="79"/>
      <c r="V148" s="82" t="s">
        <v>867</v>
      </c>
      <c r="W148" s="81">
        <v>43741.08288194444</v>
      </c>
      <c r="X148" s="82" t="s">
        <v>1111</v>
      </c>
      <c r="Y148" s="79"/>
      <c r="Z148" s="79"/>
      <c r="AA148" s="85" t="s">
        <v>1418</v>
      </c>
      <c r="AB148" s="85" t="s">
        <v>1593</v>
      </c>
      <c r="AC148" s="79" t="b">
        <v>0</v>
      </c>
      <c r="AD148" s="79">
        <v>0</v>
      </c>
      <c r="AE148" s="85" t="s">
        <v>1602</v>
      </c>
      <c r="AF148" s="79" t="b">
        <v>0</v>
      </c>
      <c r="AG148" s="79" t="s">
        <v>1625</v>
      </c>
      <c r="AH148" s="79"/>
      <c r="AI148" s="85" t="s">
        <v>1603</v>
      </c>
      <c r="AJ148" s="79" t="b">
        <v>0</v>
      </c>
      <c r="AK148" s="79">
        <v>0</v>
      </c>
      <c r="AL148" s="85" t="s">
        <v>1603</v>
      </c>
      <c r="AM148" s="79" t="s">
        <v>1635</v>
      </c>
      <c r="AN148" s="79" t="b">
        <v>0</v>
      </c>
      <c r="AO148" s="85" t="s">
        <v>1593</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3</v>
      </c>
      <c r="BC148" s="78" t="str">
        <f>REPLACE(INDEX(GroupVertices[Group],MATCH(Edges25[[#This Row],[Vertex 2]],GroupVertices[Vertex],0)),1,1,"")</f>
        <v>3</v>
      </c>
      <c r="BD148" s="48">
        <v>0</v>
      </c>
      <c r="BE148" s="49">
        <v>0</v>
      </c>
      <c r="BF148" s="48">
        <v>0</v>
      </c>
      <c r="BG148" s="49">
        <v>0</v>
      </c>
      <c r="BH148" s="48">
        <v>0</v>
      </c>
      <c r="BI148" s="49">
        <v>0</v>
      </c>
      <c r="BJ148" s="48">
        <v>3</v>
      </c>
      <c r="BK148" s="49">
        <v>100</v>
      </c>
      <c r="BL148" s="48">
        <v>3</v>
      </c>
    </row>
    <row r="149" spans="1:64" ht="15">
      <c r="A149" s="64" t="s">
        <v>343</v>
      </c>
      <c r="B149" s="64" t="s">
        <v>389</v>
      </c>
      <c r="C149" s="65"/>
      <c r="D149" s="66"/>
      <c r="E149" s="67"/>
      <c r="F149" s="68"/>
      <c r="G149" s="65"/>
      <c r="H149" s="69"/>
      <c r="I149" s="70"/>
      <c r="J149" s="70"/>
      <c r="K149" s="34" t="s">
        <v>65</v>
      </c>
      <c r="L149" s="77">
        <v>235</v>
      </c>
      <c r="M149" s="77"/>
      <c r="N149" s="72"/>
      <c r="O149" s="79" t="s">
        <v>503</v>
      </c>
      <c r="P149" s="81">
        <v>43741.621099537035</v>
      </c>
      <c r="Q149" s="79" t="s">
        <v>568</v>
      </c>
      <c r="R149" s="79"/>
      <c r="S149" s="79"/>
      <c r="T149" s="79"/>
      <c r="U149" s="79"/>
      <c r="V149" s="82" t="s">
        <v>870</v>
      </c>
      <c r="W149" s="81">
        <v>43741.621099537035</v>
      </c>
      <c r="X149" s="82" t="s">
        <v>1112</v>
      </c>
      <c r="Y149" s="79"/>
      <c r="Z149" s="79"/>
      <c r="AA149" s="85" t="s">
        <v>1419</v>
      </c>
      <c r="AB149" s="79"/>
      <c r="AC149" s="79" t="b">
        <v>0</v>
      </c>
      <c r="AD149" s="79">
        <v>0</v>
      </c>
      <c r="AE149" s="85" t="s">
        <v>1603</v>
      </c>
      <c r="AF149" s="79" t="b">
        <v>0</v>
      </c>
      <c r="AG149" s="79" t="s">
        <v>1625</v>
      </c>
      <c r="AH149" s="79"/>
      <c r="AI149" s="85" t="s">
        <v>1603</v>
      </c>
      <c r="AJ149" s="79" t="b">
        <v>0</v>
      </c>
      <c r="AK149" s="79">
        <v>4</v>
      </c>
      <c r="AL149" s="85" t="s">
        <v>1510</v>
      </c>
      <c r="AM149" s="79" t="s">
        <v>1634</v>
      </c>
      <c r="AN149" s="79" t="b">
        <v>0</v>
      </c>
      <c r="AO149" s="85" t="s">
        <v>1510</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3</v>
      </c>
      <c r="BC149" s="78" t="str">
        <f>REPLACE(INDEX(GroupVertices[Group],MATCH(Edges25[[#This Row],[Vertex 2]],GroupVertices[Vertex],0)),1,1,"")</f>
        <v>3</v>
      </c>
      <c r="BD149" s="48">
        <v>0</v>
      </c>
      <c r="BE149" s="49">
        <v>0</v>
      </c>
      <c r="BF149" s="48">
        <v>0</v>
      </c>
      <c r="BG149" s="49">
        <v>0</v>
      </c>
      <c r="BH149" s="48">
        <v>0</v>
      </c>
      <c r="BI149" s="49">
        <v>0</v>
      </c>
      <c r="BJ149" s="48">
        <v>24</v>
      </c>
      <c r="BK149" s="49">
        <v>100</v>
      </c>
      <c r="BL149" s="48">
        <v>24</v>
      </c>
    </row>
    <row r="150" spans="1:64" ht="15">
      <c r="A150" s="64" t="s">
        <v>344</v>
      </c>
      <c r="B150" s="64" t="s">
        <v>389</v>
      </c>
      <c r="C150" s="65"/>
      <c r="D150" s="66"/>
      <c r="E150" s="67"/>
      <c r="F150" s="68"/>
      <c r="G150" s="65"/>
      <c r="H150" s="69"/>
      <c r="I150" s="70"/>
      <c r="J150" s="70"/>
      <c r="K150" s="34" t="s">
        <v>65</v>
      </c>
      <c r="L150" s="77">
        <v>236</v>
      </c>
      <c r="M150" s="77"/>
      <c r="N150" s="72"/>
      <c r="O150" s="79" t="s">
        <v>503</v>
      </c>
      <c r="P150" s="81">
        <v>43741.631006944444</v>
      </c>
      <c r="Q150" s="79" t="s">
        <v>568</v>
      </c>
      <c r="R150" s="79"/>
      <c r="S150" s="79"/>
      <c r="T150" s="79"/>
      <c r="U150" s="79"/>
      <c r="V150" s="82" t="s">
        <v>871</v>
      </c>
      <c r="W150" s="81">
        <v>43741.631006944444</v>
      </c>
      <c r="X150" s="82" t="s">
        <v>1113</v>
      </c>
      <c r="Y150" s="79"/>
      <c r="Z150" s="79"/>
      <c r="AA150" s="85" t="s">
        <v>1420</v>
      </c>
      <c r="AB150" s="79"/>
      <c r="AC150" s="79" t="b">
        <v>0</v>
      </c>
      <c r="AD150" s="79">
        <v>0</v>
      </c>
      <c r="AE150" s="85" t="s">
        <v>1603</v>
      </c>
      <c r="AF150" s="79" t="b">
        <v>0</v>
      </c>
      <c r="AG150" s="79" t="s">
        <v>1625</v>
      </c>
      <c r="AH150" s="79"/>
      <c r="AI150" s="85" t="s">
        <v>1603</v>
      </c>
      <c r="AJ150" s="79" t="b">
        <v>0</v>
      </c>
      <c r="AK150" s="79">
        <v>4</v>
      </c>
      <c r="AL150" s="85" t="s">
        <v>1510</v>
      </c>
      <c r="AM150" s="79" t="s">
        <v>1644</v>
      </c>
      <c r="AN150" s="79" t="b">
        <v>0</v>
      </c>
      <c r="AO150" s="85" t="s">
        <v>1510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3</v>
      </c>
      <c r="BC150" s="78" t="str">
        <f>REPLACE(INDEX(GroupVertices[Group],MATCH(Edges25[[#This Row],[Vertex 2]],GroupVertices[Vertex],0)),1,1,"")</f>
        <v>3</v>
      </c>
      <c r="BD150" s="48">
        <v>0</v>
      </c>
      <c r="BE150" s="49">
        <v>0</v>
      </c>
      <c r="BF150" s="48">
        <v>0</v>
      </c>
      <c r="BG150" s="49">
        <v>0</v>
      </c>
      <c r="BH150" s="48">
        <v>0</v>
      </c>
      <c r="BI150" s="49">
        <v>0</v>
      </c>
      <c r="BJ150" s="48">
        <v>24</v>
      </c>
      <c r="BK150" s="49">
        <v>100</v>
      </c>
      <c r="BL150" s="48">
        <v>24</v>
      </c>
    </row>
    <row r="151" spans="1:64" ht="15">
      <c r="A151" s="64" t="s">
        <v>345</v>
      </c>
      <c r="B151" s="64" t="s">
        <v>466</v>
      </c>
      <c r="C151" s="65"/>
      <c r="D151" s="66"/>
      <c r="E151" s="67"/>
      <c r="F151" s="68"/>
      <c r="G151" s="65"/>
      <c r="H151" s="69"/>
      <c r="I151" s="70"/>
      <c r="J151" s="70"/>
      <c r="K151" s="34" t="s">
        <v>65</v>
      </c>
      <c r="L151" s="77">
        <v>237</v>
      </c>
      <c r="M151" s="77"/>
      <c r="N151" s="72"/>
      <c r="O151" s="79" t="s">
        <v>503</v>
      </c>
      <c r="P151" s="81">
        <v>43741.8783912037</v>
      </c>
      <c r="Q151" s="79" t="s">
        <v>569</v>
      </c>
      <c r="R151" s="79"/>
      <c r="S151" s="79"/>
      <c r="T151" s="79"/>
      <c r="U151" s="79"/>
      <c r="V151" s="82" t="s">
        <v>872</v>
      </c>
      <c r="W151" s="81">
        <v>43741.8783912037</v>
      </c>
      <c r="X151" s="82" t="s">
        <v>1114</v>
      </c>
      <c r="Y151" s="79"/>
      <c r="Z151" s="79"/>
      <c r="AA151" s="85" t="s">
        <v>1421</v>
      </c>
      <c r="AB151" s="79"/>
      <c r="AC151" s="79" t="b">
        <v>0</v>
      </c>
      <c r="AD151" s="79">
        <v>14</v>
      </c>
      <c r="AE151" s="85" t="s">
        <v>1603</v>
      </c>
      <c r="AF151" s="79" t="b">
        <v>0</v>
      </c>
      <c r="AG151" s="79" t="s">
        <v>1625</v>
      </c>
      <c r="AH151" s="79"/>
      <c r="AI151" s="85" t="s">
        <v>1603</v>
      </c>
      <c r="AJ151" s="79" t="b">
        <v>0</v>
      </c>
      <c r="AK151" s="79">
        <v>1</v>
      </c>
      <c r="AL151" s="85" t="s">
        <v>1603</v>
      </c>
      <c r="AM151" s="79" t="s">
        <v>1635</v>
      </c>
      <c r="AN151" s="79" t="b">
        <v>0</v>
      </c>
      <c r="AO151" s="85" t="s">
        <v>1421</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5</v>
      </c>
      <c r="BC151" s="78" t="str">
        <f>REPLACE(INDEX(GroupVertices[Group],MATCH(Edges25[[#This Row],[Vertex 2]],GroupVertices[Vertex],0)),1,1,"")</f>
        <v>5</v>
      </c>
      <c r="BD151" s="48"/>
      <c r="BE151" s="49"/>
      <c r="BF151" s="48"/>
      <c r="BG151" s="49"/>
      <c r="BH151" s="48"/>
      <c r="BI151" s="49"/>
      <c r="BJ151" s="48"/>
      <c r="BK151" s="49"/>
      <c r="BL151" s="48"/>
    </row>
    <row r="152" spans="1:64" ht="15">
      <c r="A152" s="64" t="s">
        <v>346</v>
      </c>
      <c r="B152" s="64" t="s">
        <v>347</v>
      </c>
      <c r="C152" s="65"/>
      <c r="D152" s="66"/>
      <c r="E152" s="67"/>
      <c r="F152" s="68"/>
      <c r="G152" s="65"/>
      <c r="H152" s="69"/>
      <c r="I152" s="70"/>
      <c r="J152" s="70"/>
      <c r="K152" s="34" t="s">
        <v>66</v>
      </c>
      <c r="L152" s="77">
        <v>239</v>
      </c>
      <c r="M152" s="77"/>
      <c r="N152" s="72"/>
      <c r="O152" s="79" t="s">
        <v>504</v>
      </c>
      <c r="P152" s="81">
        <v>43736.918761574074</v>
      </c>
      <c r="Q152" s="79" t="s">
        <v>570</v>
      </c>
      <c r="R152" s="79"/>
      <c r="S152" s="79"/>
      <c r="T152" s="79"/>
      <c r="U152" s="79"/>
      <c r="V152" s="82" t="s">
        <v>873</v>
      </c>
      <c r="W152" s="81">
        <v>43736.918761574074</v>
      </c>
      <c r="X152" s="82" t="s">
        <v>1115</v>
      </c>
      <c r="Y152" s="79"/>
      <c r="Z152" s="79"/>
      <c r="AA152" s="85" t="s">
        <v>1422</v>
      </c>
      <c r="AB152" s="85" t="s">
        <v>1423</v>
      </c>
      <c r="AC152" s="79" t="b">
        <v>0</v>
      </c>
      <c r="AD152" s="79">
        <v>2</v>
      </c>
      <c r="AE152" s="85" t="s">
        <v>1612</v>
      </c>
      <c r="AF152" s="79" t="b">
        <v>0</v>
      </c>
      <c r="AG152" s="79" t="s">
        <v>1625</v>
      </c>
      <c r="AH152" s="79"/>
      <c r="AI152" s="85" t="s">
        <v>1603</v>
      </c>
      <c r="AJ152" s="79" t="b">
        <v>0</v>
      </c>
      <c r="AK152" s="79">
        <v>0</v>
      </c>
      <c r="AL152" s="85" t="s">
        <v>1603</v>
      </c>
      <c r="AM152" s="79" t="s">
        <v>1634</v>
      </c>
      <c r="AN152" s="79" t="b">
        <v>0</v>
      </c>
      <c r="AO152" s="85" t="s">
        <v>1423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4</v>
      </c>
      <c r="BC152" s="78" t="str">
        <f>REPLACE(INDEX(GroupVertices[Group],MATCH(Edges25[[#This Row],[Vertex 2]],GroupVertices[Vertex],0)),1,1,"")</f>
        <v>4</v>
      </c>
      <c r="BD152" s="48"/>
      <c r="BE152" s="49"/>
      <c r="BF152" s="48"/>
      <c r="BG152" s="49"/>
      <c r="BH152" s="48"/>
      <c r="BI152" s="49"/>
      <c r="BJ152" s="48"/>
      <c r="BK152" s="49"/>
      <c r="BL152" s="48"/>
    </row>
    <row r="153" spans="1:64" ht="15">
      <c r="A153" s="64" t="s">
        <v>347</v>
      </c>
      <c r="B153" s="64" t="s">
        <v>340</v>
      </c>
      <c r="C153" s="65"/>
      <c r="D153" s="66"/>
      <c r="E153" s="67"/>
      <c r="F153" s="68"/>
      <c r="G153" s="65"/>
      <c r="H153" s="69"/>
      <c r="I153" s="70"/>
      <c r="J153" s="70"/>
      <c r="K153" s="34" t="s">
        <v>65</v>
      </c>
      <c r="L153" s="77">
        <v>240</v>
      </c>
      <c r="M153" s="77"/>
      <c r="N153" s="72"/>
      <c r="O153" s="79" t="s">
        <v>503</v>
      </c>
      <c r="P153" s="81">
        <v>43735.67769675926</v>
      </c>
      <c r="Q153" s="79" t="s">
        <v>571</v>
      </c>
      <c r="R153" s="82" t="s">
        <v>675</v>
      </c>
      <c r="S153" s="79" t="s">
        <v>704</v>
      </c>
      <c r="T153" s="79"/>
      <c r="U153" s="82" t="s">
        <v>726</v>
      </c>
      <c r="V153" s="82" t="s">
        <v>726</v>
      </c>
      <c r="W153" s="81">
        <v>43735.67769675926</v>
      </c>
      <c r="X153" s="82" t="s">
        <v>1116</v>
      </c>
      <c r="Y153" s="79"/>
      <c r="Z153" s="79"/>
      <c r="AA153" s="85" t="s">
        <v>1423</v>
      </c>
      <c r="AB153" s="79"/>
      <c r="AC153" s="79" t="b">
        <v>0</v>
      </c>
      <c r="AD153" s="79">
        <v>7</v>
      </c>
      <c r="AE153" s="85" t="s">
        <v>1603</v>
      </c>
      <c r="AF153" s="79" t="b">
        <v>0</v>
      </c>
      <c r="AG153" s="79" t="s">
        <v>1625</v>
      </c>
      <c r="AH153" s="79"/>
      <c r="AI153" s="85" t="s">
        <v>1603</v>
      </c>
      <c r="AJ153" s="79" t="b">
        <v>0</v>
      </c>
      <c r="AK153" s="79">
        <v>2</v>
      </c>
      <c r="AL153" s="85" t="s">
        <v>1603</v>
      </c>
      <c r="AM153" s="79" t="s">
        <v>1634</v>
      </c>
      <c r="AN153" s="79" t="b">
        <v>0</v>
      </c>
      <c r="AO153" s="85" t="s">
        <v>1423</v>
      </c>
      <c r="AP153" s="79" t="s">
        <v>176</v>
      </c>
      <c r="AQ153" s="79">
        <v>0</v>
      </c>
      <c r="AR153" s="79">
        <v>0</v>
      </c>
      <c r="AS153" s="79"/>
      <c r="AT153" s="79"/>
      <c r="AU153" s="79"/>
      <c r="AV153" s="79"/>
      <c r="AW153" s="79"/>
      <c r="AX153" s="79"/>
      <c r="AY153" s="79"/>
      <c r="AZ153" s="79"/>
      <c r="BA153">
        <v>2</v>
      </c>
      <c r="BB153" s="78" t="str">
        <f>REPLACE(INDEX(GroupVertices[Group],MATCH(Edges25[[#This Row],[Vertex 1]],GroupVertices[Vertex],0)),1,1,"")</f>
        <v>4</v>
      </c>
      <c r="BC153" s="78" t="str">
        <f>REPLACE(INDEX(GroupVertices[Group],MATCH(Edges25[[#This Row],[Vertex 2]],GroupVertices[Vertex],0)),1,1,"")</f>
        <v>3</v>
      </c>
      <c r="BD153" s="48"/>
      <c r="BE153" s="49"/>
      <c r="BF153" s="48"/>
      <c r="BG153" s="49"/>
      <c r="BH153" s="48"/>
      <c r="BI153" s="49"/>
      <c r="BJ153" s="48"/>
      <c r="BK153" s="49"/>
      <c r="BL153" s="48"/>
    </row>
    <row r="154" spans="1:64" ht="15">
      <c r="A154" s="64" t="s">
        <v>347</v>
      </c>
      <c r="B154" s="64" t="s">
        <v>340</v>
      </c>
      <c r="C154" s="65"/>
      <c r="D154" s="66"/>
      <c r="E154" s="67"/>
      <c r="F154" s="68"/>
      <c r="G154" s="65"/>
      <c r="H154" s="69"/>
      <c r="I154" s="70"/>
      <c r="J154" s="70"/>
      <c r="K154" s="34" t="s">
        <v>65</v>
      </c>
      <c r="L154" s="77">
        <v>242</v>
      </c>
      <c r="M154" s="77"/>
      <c r="N154" s="72"/>
      <c r="O154" s="79" t="s">
        <v>503</v>
      </c>
      <c r="P154" s="81">
        <v>43736.92105324074</v>
      </c>
      <c r="Q154" s="79" t="s">
        <v>572</v>
      </c>
      <c r="R154" s="79"/>
      <c r="S154" s="79"/>
      <c r="T154" s="79"/>
      <c r="U154" s="79"/>
      <c r="V154" s="82" t="s">
        <v>874</v>
      </c>
      <c r="W154" s="81">
        <v>43736.92105324074</v>
      </c>
      <c r="X154" s="82" t="s">
        <v>1117</v>
      </c>
      <c r="Y154" s="79"/>
      <c r="Z154" s="79"/>
      <c r="AA154" s="85" t="s">
        <v>1424</v>
      </c>
      <c r="AB154" s="85" t="s">
        <v>1422</v>
      </c>
      <c r="AC154" s="79" t="b">
        <v>0</v>
      </c>
      <c r="AD154" s="79">
        <v>1</v>
      </c>
      <c r="AE154" s="85" t="s">
        <v>1613</v>
      </c>
      <c r="AF154" s="79" t="b">
        <v>0</v>
      </c>
      <c r="AG154" s="79" t="s">
        <v>1625</v>
      </c>
      <c r="AH154" s="79"/>
      <c r="AI154" s="85" t="s">
        <v>1603</v>
      </c>
      <c r="AJ154" s="79" t="b">
        <v>0</v>
      </c>
      <c r="AK154" s="79">
        <v>0</v>
      </c>
      <c r="AL154" s="85" t="s">
        <v>1603</v>
      </c>
      <c r="AM154" s="79" t="s">
        <v>1634</v>
      </c>
      <c r="AN154" s="79" t="b">
        <v>0</v>
      </c>
      <c r="AO154" s="85" t="s">
        <v>1422</v>
      </c>
      <c r="AP154" s="79" t="s">
        <v>176</v>
      </c>
      <c r="AQ154" s="79">
        <v>0</v>
      </c>
      <c r="AR154" s="79">
        <v>0</v>
      </c>
      <c r="AS154" s="79"/>
      <c r="AT154" s="79"/>
      <c r="AU154" s="79"/>
      <c r="AV154" s="79"/>
      <c r="AW154" s="79"/>
      <c r="AX154" s="79"/>
      <c r="AY154" s="79"/>
      <c r="AZ154" s="79"/>
      <c r="BA154">
        <v>2</v>
      </c>
      <c r="BB154" s="78" t="str">
        <f>REPLACE(INDEX(GroupVertices[Group],MATCH(Edges25[[#This Row],[Vertex 1]],GroupVertices[Vertex],0)),1,1,"")</f>
        <v>4</v>
      </c>
      <c r="BC154" s="78" t="str">
        <f>REPLACE(INDEX(GroupVertices[Group],MATCH(Edges25[[#This Row],[Vertex 2]],GroupVertices[Vertex],0)),1,1,"")</f>
        <v>3</v>
      </c>
      <c r="BD154" s="48"/>
      <c r="BE154" s="49"/>
      <c r="BF154" s="48"/>
      <c r="BG154" s="49"/>
      <c r="BH154" s="48"/>
      <c r="BI154" s="49"/>
      <c r="BJ154" s="48"/>
      <c r="BK154" s="49"/>
      <c r="BL154" s="48"/>
    </row>
    <row r="155" spans="1:64" ht="15">
      <c r="A155" s="64" t="s">
        <v>348</v>
      </c>
      <c r="B155" s="64" t="s">
        <v>453</v>
      </c>
      <c r="C155" s="65"/>
      <c r="D155" s="66"/>
      <c r="E155" s="67"/>
      <c r="F155" s="68"/>
      <c r="G155" s="65"/>
      <c r="H155" s="69"/>
      <c r="I155" s="70"/>
      <c r="J155" s="70"/>
      <c r="K155" s="34" t="s">
        <v>65</v>
      </c>
      <c r="L155" s="77">
        <v>249</v>
      </c>
      <c r="M155" s="77"/>
      <c r="N155" s="72"/>
      <c r="O155" s="79" t="s">
        <v>503</v>
      </c>
      <c r="P155" s="81">
        <v>43709.53711805555</v>
      </c>
      <c r="Q155" s="79" t="s">
        <v>573</v>
      </c>
      <c r="R155" s="79"/>
      <c r="S155" s="79"/>
      <c r="T155" s="79"/>
      <c r="U155" s="79"/>
      <c r="V155" s="82" t="s">
        <v>875</v>
      </c>
      <c r="W155" s="81">
        <v>43709.53711805555</v>
      </c>
      <c r="X155" s="82" t="s">
        <v>1118</v>
      </c>
      <c r="Y155" s="79"/>
      <c r="Z155" s="79"/>
      <c r="AA155" s="85" t="s">
        <v>1425</v>
      </c>
      <c r="AB155" s="85" t="s">
        <v>1484</v>
      </c>
      <c r="AC155" s="79" t="b">
        <v>0</v>
      </c>
      <c r="AD155" s="79">
        <v>1</v>
      </c>
      <c r="AE155" s="85" t="s">
        <v>1610</v>
      </c>
      <c r="AF155" s="79" t="b">
        <v>0</v>
      </c>
      <c r="AG155" s="79" t="s">
        <v>1625</v>
      </c>
      <c r="AH155" s="79"/>
      <c r="AI155" s="85" t="s">
        <v>1603</v>
      </c>
      <c r="AJ155" s="79" t="b">
        <v>0</v>
      </c>
      <c r="AK155" s="79">
        <v>0</v>
      </c>
      <c r="AL155" s="85" t="s">
        <v>1603</v>
      </c>
      <c r="AM155" s="79" t="s">
        <v>1634</v>
      </c>
      <c r="AN155" s="79" t="b">
        <v>0</v>
      </c>
      <c r="AO155" s="85" t="s">
        <v>1484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3</v>
      </c>
      <c r="BC155" s="78" t="str">
        <f>REPLACE(INDEX(GroupVertices[Group],MATCH(Edges25[[#This Row],[Vertex 2]],GroupVertices[Vertex],0)),1,1,"")</f>
        <v>3</v>
      </c>
      <c r="BD155" s="48"/>
      <c r="BE155" s="49"/>
      <c r="BF155" s="48"/>
      <c r="BG155" s="49"/>
      <c r="BH155" s="48"/>
      <c r="BI155" s="49"/>
      <c r="BJ155" s="48"/>
      <c r="BK155" s="49"/>
      <c r="BL155" s="48"/>
    </row>
    <row r="156" spans="1:64" ht="15">
      <c r="A156" s="64" t="s">
        <v>349</v>
      </c>
      <c r="B156" s="64" t="s">
        <v>348</v>
      </c>
      <c r="C156" s="65"/>
      <c r="D156" s="66"/>
      <c r="E156" s="67"/>
      <c r="F156" s="68"/>
      <c r="G156" s="65"/>
      <c r="H156" s="69"/>
      <c r="I156" s="70"/>
      <c r="J156" s="70"/>
      <c r="K156" s="34" t="s">
        <v>66</v>
      </c>
      <c r="L156" s="77">
        <v>254</v>
      </c>
      <c r="M156" s="77"/>
      <c r="N156" s="72"/>
      <c r="O156" s="79" t="s">
        <v>504</v>
      </c>
      <c r="P156" s="81">
        <v>43709.62917824074</v>
      </c>
      <c r="Q156" s="79" t="s">
        <v>574</v>
      </c>
      <c r="R156" s="79"/>
      <c r="S156" s="79"/>
      <c r="T156" s="79"/>
      <c r="U156" s="79"/>
      <c r="V156" s="82" t="s">
        <v>876</v>
      </c>
      <c r="W156" s="81">
        <v>43709.62917824074</v>
      </c>
      <c r="X156" s="82" t="s">
        <v>1119</v>
      </c>
      <c r="Y156" s="79"/>
      <c r="Z156" s="79"/>
      <c r="AA156" s="85" t="s">
        <v>1426</v>
      </c>
      <c r="AB156" s="85" t="s">
        <v>1425</v>
      </c>
      <c r="AC156" s="79" t="b">
        <v>0</v>
      </c>
      <c r="AD156" s="79">
        <v>0</v>
      </c>
      <c r="AE156" s="85" t="s">
        <v>1614</v>
      </c>
      <c r="AF156" s="79" t="b">
        <v>0</v>
      </c>
      <c r="AG156" s="79" t="s">
        <v>1625</v>
      </c>
      <c r="AH156" s="79"/>
      <c r="AI156" s="85" t="s">
        <v>1603</v>
      </c>
      <c r="AJ156" s="79" t="b">
        <v>0</v>
      </c>
      <c r="AK156" s="79">
        <v>0</v>
      </c>
      <c r="AL156" s="85" t="s">
        <v>1603</v>
      </c>
      <c r="AM156" s="79" t="s">
        <v>1635</v>
      </c>
      <c r="AN156" s="79" t="b">
        <v>0</v>
      </c>
      <c r="AO156" s="85" t="s">
        <v>1425</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3</v>
      </c>
      <c r="BC156" s="78" t="str">
        <f>REPLACE(INDEX(GroupVertices[Group],MATCH(Edges25[[#This Row],[Vertex 2]],GroupVertices[Vertex],0)),1,1,"")</f>
        <v>3</v>
      </c>
      <c r="BD156" s="48">
        <v>0</v>
      </c>
      <c r="BE156" s="49">
        <v>0</v>
      </c>
      <c r="BF156" s="48">
        <v>0</v>
      </c>
      <c r="BG156" s="49">
        <v>0</v>
      </c>
      <c r="BH156" s="48">
        <v>0</v>
      </c>
      <c r="BI156" s="49">
        <v>0</v>
      </c>
      <c r="BJ156" s="48">
        <v>24</v>
      </c>
      <c r="BK156" s="49">
        <v>100</v>
      </c>
      <c r="BL156" s="48">
        <v>24</v>
      </c>
    </row>
    <row r="157" spans="1:64" ht="15">
      <c r="A157" s="64" t="s">
        <v>349</v>
      </c>
      <c r="B157" s="64" t="s">
        <v>348</v>
      </c>
      <c r="C157" s="65"/>
      <c r="D157" s="66"/>
      <c r="E157" s="67"/>
      <c r="F157" s="68"/>
      <c r="G157" s="65"/>
      <c r="H157" s="69"/>
      <c r="I157" s="70"/>
      <c r="J157" s="70"/>
      <c r="K157" s="34" t="s">
        <v>66</v>
      </c>
      <c r="L157" s="77">
        <v>255</v>
      </c>
      <c r="M157" s="77"/>
      <c r="N157" s="72"/>
      <c r="O157" s="79" t="s">
        <v>504</v>
      </c>
      <c r="P157" s="81">
        <v>43712.750706018516</v>
      </c>
      <c r="Q157" s="79" t="s">
        <v>575</v>
      </c>
      <c r="R157" s="79"/>
      <c r="S157" s="79"/>
      <c r="T157" s="79"/>
      <c r="U157" s="79"/>
      <c r="V157" s="82" t="s">
        <v>876</v>
      </c>
      <c r="W157" s="81">
        <v>43712.750706018516</v>
      </c>
      <c r="X157" s="82" t="s">
        <v>1120</v>
      </c>
      <c r="Y157" s="79"/>
      <c r="Z157" s="79"/>
      <c r="AA157" s="85" t="s">
        <v>1427</v>
      </c>
      <c r="AB157" s="85" t="s">
        <v>1425</v>
      </c>
      <c r="AC157" s="79" t="b">
        <v>0</v>
      </c>
      <c r="AD157" s="79">
        <v>0</v>
      </c>
      <c r="AE157" s="85" t="s">
        <v>1614</v>
      </c>
      <c r="AF157" s="79" t="b">
        <v>0</v>
      </c>
      <c r="AG157" s="79" t="s">
        <v>1625</v>
      </c>
      <c r="AH157" s="79"/>
      <c r="AI157" s="85" t="s">
        <v>1603</v>
      </c>
      <c r="AJ157" s="79" t="b">
        <v>0</v>
      </c>
      <c r="AK157" s="79">
        <v>0</v>
      </c>
      <c r="AL157" s="85" t="s">
        <v>1603</v>
      </c>
      <c r="AM157" s="79" t="s">
        <v>1635</v>
      </c>
      <c r="AN157" s="79" t="b">
        <v>0</v>
      </c>
      <c r="AO157" s="85" t="s">
        <v>1425</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3</v>
      </c>
      <c r="BC157" s="78" t="str">
        <f>REPLACE(INDEX(GroupVertices[Group],MATCH(Edges25[[#This Row],[Vertex 2]],GroupVertices[Vertex],0)),1,1,"")</f>
        <v>3</v>
      </c>
      <c r="BD157" s="48">
        <v>0</v>
      </c>
      <c r="BE157" s="49">
        <v>0</v>
      </c>
      <c r="BF157" s="48">
        <v>0</v>
      </c>
      <c r="BG157" s="49">
        <v>0</v>
      </c>
      <c r="BH157" s="48">
        <v>0</v>
      </c>
      <c r="BI157" s="49">
        <v>0</v>
      </c>
      <c r="BJ157" s="48">
        <v>8</v>
      </c>
      <c r="BK157" s="49">
        <v>100</v>
      </c>
      <c r="BL157" s="48">
        <v>8</v>
      </c>
    </row>
    <row r="158" spans="1:64" ht="15">
      <c r="A158" s="64" t="s">
        <v>350</v>
      </c>
      <c r="B158" s="64" t="s">
        <v>468</v>
      </c>
      <c r="C158" s="65"/>
      <c r="D158" s="66"/>
      <c r="E158" s="67"/>
      <c r="F158" s="68"/>
      <c r="G158" s="65"/>
      <c r="H158" s="69"/>
      <c r="I158" s="70"/>
      <c r="J158" s="70"/>
      <c r="K158" s="34" t="s">
        <v>65</v>
      </c>
      <c r="L158" s="77">
        <v>256</v>
      </c>
      <c r="M158" s="77"/>
      <c r="N158" s="72"/>
      <c r="O158" s="79" t="s">
        <v>503</v>
      </c>
      <c r="P158" s="81">
        <v>43721.18746527778</v>
      </c>
      <c r="Q158" s="79" t="s">
        <v>576</v>
      </c>
      <c r="R158" s="82" t="s">
        <v>676</v>
      </c>
      <c r="S158" s="79" t="s">
        <v>711</v>
      </c>
      <c r="T158" s="79"/>
      <c r="U158" s="79"/>
      <c r="V158" s="82" t="s">
        <v>877</v>
      </c>
      <c r="W158" s="81">
        <v>43721.18746527778</v>
      </c>
      <c r="X158" s="82" t="s">
        <v>1121</v>
      </c>
      <c r="Y158" s="79"/>
      <c r="Z158" s="79"/>
      <c r="AA158" s="85" t="s">
        <v>1428</v>
      </c>
      <c r="AB158" s="79"/>
      <c r="AC158" s="79" t="b">
        <v>0</v>
      </c>
      <c r="AD158" s="79">
        <v>0</v>
      </c>
      <c r="AE158" s="85" t="s">
        <v>1610</v>
      </c>
      <c r="AF158" s="79" t="b">
        <v>0</v>
      </c>
      <c r="AG158" s="79" t="s">
        <v>1625</v>
      </c>
      <c r="AH158" s="79"/>
      <c r="AI158" s="85" t="s">
        <v>1603</v>
      </c>
      <c r="AJ158" s="79" t="b">
        <v>0</v>
      </c>
      <c r="AK158" s="79">
        <v>0</v>
      </c>
      <c r="AL158" s="85" t="s">
        <v>1603</v>
      </c>
      <c r="AM158" s="79" t="s">
        <v>1635</v>
      </c>
      <c r="AN158" s="79" t="b">
        <v>0</v>
      </c>
      <c r="AO158" s="85" t="s">
        <v>1428</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3</v>
      </c>
      <c r="BC158" s="78" t="str">
        <f>REPLACE(INDEX(GroupVertices[Group],MATCH(Edges25[[#This Row],[Vertex 2]],GroupVertices[Vertex],0)),1,1,"")</f>
        <v>3</v>
      </c>
      <c r="BD158" s="48">
        <v>2</v>
      </c>
      <c r="BE158" s="49">
        <v>5.405405405405405</v>
      </c>
      <c r="BF158" s="48">
        <v>0</v>
      </c>
      <c r="BG158" s="49">
        <v>0</v>
      </c>
      <c r="BH158" s="48">
        <v>0</v>
      </c>
      <c r="BI158" s="49">
        <v>0</v>
      </c>
      <c r="BJ158" s="48">
        <v>35</v>
      </c>
      <c r="BK158" s="49">
        <v>94.5945945945946</v>
      </c>
      <c r="BL158" s="48">
        <v>37</v>
      </c>
    </row>
    <row r="159" spans="1:64" ht="15">
      <c r="A159" s="64" t="s">
        <v>349</v>
      </c>
      <c r="B159" s="64" t="s">
        <v>468</v>
      </c>
      <c r="C159" s="65"/>
      <c r="D159" s="66"/>
      <c r="E159" s="67"/>
      <c r="F159" s="68"/>
      <c r="G159" s="65"/>
      <c r="H159" s="69"/>
      <c r="I159" s="70"/>
      <c r="J159" s="70"/>
      <c r="K159" s="34" t="s">
        <v>65</v>
      </c>
      <c r="L159" s="77">
        <v>257</v>
      </c>
      <c r="M159" s="77"/>
      <c r="N159" s="72"/>
      <c r="O159" s="79" t="s">
        <v>503</v>
      </c>
      <c r="P159" s="81">
        <v>43725.24285879629</v>
      </c>
      <c r="Q159" s="79" t="s">
        <v>577</v>
      </c>
      <c r="R159" s="79"/>
      <c r="S159" s="79"/>
      <c r="T159" s="79"/>
      <c r="U159" s="79"/>
      <c r="V159" s="82" t="s">
        <v>876</v>
      </c>
      <c r="W159" s="81">
        <v>43725.24285879629</v>
      </c>
      <c r="X159" s="82" t="s">
        <v>1122</v>
      </c>
      <c r="Y159" s="79"/>
      <c r="Z159" s="79"/>
      <c r="AA159" s="85" t="s">
        <v>1429</v>
      </c>
      <c r="AB159" s="85" t="s">
        <v>1428</v>
      </c>
      <c r="AC159" s="79" t="b">
        <v>0</v>
      </c>
      <c r="AD159" s="79">
        <v>0</v>
      </c>
      <c r="AE159" s="85" t="s">
        <v>1615</v>
      </c>
      <c r="AF159" s="79" t="b">
        <v>0</v>
      </c>
      <c r="AG159" s="79" t="s">
        <v>1625</v>
      </c>
      <c r="AH159" s="79"/>
      <c r="AI159" s="85" t="s">
        <v>1603</v>
      </c>
      <c r="AJ159" s="79" t="b">
        <v>0</v>
      </c>
      <c r="AK159" s="79">
        <v>0</v>
      </c>
      <c r="AL159" s="85" t="s">
        <v>1603</v>
      </c>
      <c r="AM159" s="79" t="s">
        <v>1635</v>
      </c>
      <c r="AN159" s="79" t="b">
        <v>0</v>
      </c>
      <c r="AO159" s="85" t="s">
        <v>1428</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3</v>
      </c>
      <c r="BC159" s="78" t="str">
        <f>REPLACE(INDEX(GroupVertices[Group],MATCH(Edges25[[#This Row],[Vertex 2]],GroupVertices[Vertex],0)),1,1,"")</f>
        <v>3</v>
      </c>
      <c r="BD159" s="48">
        <v>3</v>
      </c>
      <c r="BE159" s="49">
        <v>15.789473684210526</v>
      </c>
      <c r="BF159" s="48">
        <v>0</v>
      </c>
      <c r="BG159" s="49">
        <v>0</v>
      </c>
      <c r="BH159" s="48">
        <v>0</v>
      </c>
      <c r="BI159" s="49">
        <v>0</v>
      </c>
      <c r="BJ159" s="48">
        <v>16</v>
      </c>
      <c r="BK159" s="49">
        <v>84.21052631578948</v>
      </c>
      <c r="BL159" s="48">
        <v>19</v>
      </c>
    </row>
    <row r="160" spans="1:64" ht="15">
      <c r="A160" s="64" t="s">
        <v>351</v>
      </c>
      <c r="B160" s="64" t="s">
        <v>455</v>
      </c>
      <c r="C160" s="65"/>
      <c r="D160" s="66"/>
      <c r="E160" s="67"/>
      <c r="F160" s="68"/>
      <c r="G160" s="65"/>
      <c r="H160" s="69"/>
      <c r="I160" s="70"/>
      <c r="J160" s="70"/>
      <c r="K160" s="34" t="s">
        <v>65</v>
      </c>
      <c r="L160" s="77">
        <v>262</v>
      </c>
      <c r="M160" s="77"/>
      <c r="N160" s="72"/>
      <c r="O160" s="79" t="s">
        <v>503</v>
      </c>
      <c r="P160" s="81">
        <v>43719.95327546296</v>
      </c>
      <c r="Q160" s="79" t="s">
        <v>578</v>
      </c>
      <c r="R160" s="82" t="s">
        <v>677</v>
      </c>
      <c r="S160" s="79" t="s">
        <v>703</v>
      </c>
      <c r="T160" s="79"/>
      <c r="U160" s="79"/>
      <c r="V160" s="82" t="s">
        <v>878</v>
      </c>
      <c r="W160" s="81">
        <v>43719.95327546296</v>
      </c>
      <c r="X160" s="82" t="s">
        <v>1123</v>
      </c>
      <c r="Y160" s="79"/>
      <c r="Z160" s="79"/>
      <c r="AA160" s="85" t="s">
        <v>1430</v>
      </c>
      <c r="AB160" s="85" t="s">
        <v>1432</v>
      </c>
      <c r="AC160" s="79" t="b">
        <v>0</v>
      </c>
      <c r="AD160" s="79">
        <v>0</v>
      </c>
      <c r="AE160" s="85" t="s">
        <v>1604</v>
      </c>
      <c r="AF160" s="79" t="b">
        <v>0</v>
      </c>
      <c r="AG160" s="79" t="s">
        <v>1625</v>
      </c>
      <c r="AH160" s="79"/>
      <c r="AI160" s="85" t="s">
        <v>1603</v>
      </c>
      <c r="AJ160" s="79" t="b">
        <v>0</v>
      </c>
      <c r="AK160" s="79">
        <v>0</v>
      </c>
      <c r="AL160" s="85" t="s">
        <v>1603</v>
      </c>
      <c r="AM160" s="79" t="s">
        <v>1634</v>
      </c>
      <c r="AN160" s="79" t="b">
        <v>1</v>
      </c>
      <c r="AO160" s="85" t="s">
        <v>1432</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c r="BE160" s="49"/>
      <c r="BF160" s="48"/>
      <c r="BG160" s="49"/>
      <c r="BH160" s="48"/>
      <c r="BI160" s="49"/>
      <c r="BJ160" s="48"/>
      <c r="BK160" s="49"/>
      <c r="BL160" s="48"/>
    </row>
    <row r="161" spans="1:64" ht="15">
      <c r="A161" s="64" t="s">
        <v>349</v>
      </c>
      <c r="B161" s="64" t="s">
        <v>455</v>
      </c>
      <c r="C161" s="65"/>
      <c r="D161" s="66"/>
      <c r="E161" s="67"/>
      <c r="F161" s="68"/>
      <c r="G161" s="65"/>
      <c r="H161" s="69"/>
      <c r="I161" s="70"/>
      <c r="J161" s="70"/>
      <c r="K161" s="34" t="s">
        <v>65</v>
      </c>
      <c r="L161" s="77">
        <v>263</v>
      </c>
      <c r="M161" s="77"/>
      <c r="N161" s="72"/>
      <c r="O161" s="79" t="s">
        <v>503</v>
      </c>
      <c r="P161" s="81">
        <v>43717.90267361111</v>
      </c>
      <c r="Q161" s="79" t="s">
        <v>579</v>
      </c>
      <c r="R161" s="82" t="s">
        <v>678</v>
      </c>
      <c r="S161" s="79" t="s">
        <v>703</v>
      </c>
      <c r="T161" s="79"/>
      <c r="U161" s="79"/>
      <c r="V161" s="82" t="s">
        <v>876</v>
      </c>
      <c r="W161" s="81">
        <v>43717.90267361111</v>
      </c>
      <c r="X161" s="82" t="s">
        <v>1124</v>
      </c>
      <c r="Y161" s="79"/>
      <c r="Z161" s="79"/>
      <c r="AA161" s="85" t="s">
        <v>1431</v>
      </c>
      <c r="AB161" s="79"/>
      <c r="AC161" s="79" t="b">
        <v>0</v>
      </c>
      <c r="AD161" s="79">
        <v>7</v>
      </c>
      <c r="AE161" s="85" t="s">
        <v>1603</v>
      </c>
      <c r="AF161" s="79" t="b">
        <v>1</v>
      </c>
      <c r="AG161" s="79" t="s">
        <v>1625</v>
      </c>
      <c r="AH161" s="79"/>
      <c r="AI161" s="85" t="s">
        <v>1631</v>
      </c>
      <c r="AJ161" s="79" t="b">
        <v>0</v>
      </c>
      <c r="AK161" s="79">
        <v>2</v>
      </c>
      <c r="AL161" s="85" t="s">
        <v>1603</v>
      </c>
      <c r="AM161" s="79" t="s">
        <v>1635</v>
      </c>
      <c r="AN161" s="79" t="b">
        <v>0</v>
      </c>
      <c r="AO161" s="85" t="s">
        <v>1431</v>
      </c>
      <c r="AP161" s="79" t="s">
        <v>176</v>
      </c>
      <c r="AQ161" s="79">
        <v>0</v>
      </c>
      <c r="AR161" s="79">
        <v>0</v>
      </c>
      <c r="AS161" s="79"/>
      <c r="AT161" s="79"/>
      <c r="AU161" s="79"/>
      <c r="AV161" s="79"/>
      <c r="AW161" s="79"/>
      <c r="AX161" s="79"/>
      <c r="AY161" s="79"/>
      <c r="AZ161" s="79"/>
      <c r="BA161">
        <v>3</v>
      </c>
      <c r="BB161" s="78" t="str">
        <f>REPLACE(INDEX(GroupVertices[Group],MATCH(Edges25[[#This Row],[Vertex 1]],GroupVertices[Vertex],0)),1,1,"")</f>
        <v>3</v>
      </c>
      <c r="BC161" s="78" t="str">
        <f>REPLACE(INDEX(GroupVertices[Group],MATCH(Edges25[[#This Row],[Vertex 2]],GroupVertices[Vertex],0)),1,1,"")</f>
        <v>3</v>
      </c>
      <c r="BD161" s="48">
        <v>1</v>
      </c>
      <c r="BE161" s="49">
        <v>3.4482758620689653</v>
      </c>
      <c r="BF161" s="48">
        <v>2</v>
      </c>
      <c r="BG161" s="49">
        <v>6.896551724137931</v>
      </c>
      <c r="BH161" s="48">
        <v>0</v>
      </c>
      <c r="BI161" s="49">
        <v>0</v>
      </c>
      <c r="BJ161" s="48">
        <v>26</v>
      </c>
      <c r="BK161" s="49">
        <v>89.65517241379311</v>
      </c>
      <c r="BL161" s="48">
        <v>29</v>
      </c>
    </row>
    <row r="162" spans="1:64" ht="15">
      <c r="A162" s="64" t="s">
        <v>349</v>
      </c>
      <c r="B162" s="64" t="s">
        <v>455</v>
      </c>
      <c r="C162" s="65"/>
      <c r="D162" s="66"/>
      <c r="E162" s="67"/>
      <c r="F162" s="68"/>
      <c r="G162" s="65"/>
      <c r="H162" s="69"/>
      <c r="I162" s="70"/>
      <c r="J162" s="70"/>
      <c r="K162" s="34" t="s">
        <v>65</v>
      </c>
      <c r="L162" s="77">
        <v>264</v>
      </c>
      <c r="M162" s="77"/>
      <c r="N162" s="72"/>
      <c r="O162" s="79" t="s">
        <v>503</v>
      </c>
      <c r="P162" s="81">
        <v>43719.90869212963</v>
      </c>
      <c r="Q162" s="79" t="s">
        <v>580</v>
      </c>
      <c r="R162" s="82" t="s">
        <v>679</v>
      </c>
      <c r="S162" s="79" t="s">
        <v>712</v>
      </c>
      <c r="T162" s="79"/>
      <c r="U162" s="79"/>
      <c r="V162" s="82" t="s">
        <v>876</v>
      </c>
      <c r="W162" s="81">
        <v>43719.90869212963</v>
      </c>
      <c r="X162" s="82" t="s">
        <v>1125</v>
      </c>
      <c r="Y162" s="79"/>
      <c r="Z162" s="79"/>
      <c r="AA162" s="85" t="s">
        <v>1432</v>
      </c>
      <c r="AB162" s="79"/>
      <c r="AC162" s="79" t="b">
        <v>0</v>
      </c>
      <c r="AD162" s="79">
        <v>2</v>
      </c>
      <c r="AE162" s="85" t="s">
        <v>1603</v>
      </c>
      <c r="AF162" s="79" t="b">
        <v>0</v>
      </c>
      <c r="AG162" s="79" t="s">
        <v>1625</v>
      </c>
      <c r="AH162" s="79"/>
      <c r="AI162" s="85" t="s">
        <v>1603</v>
      </c>
      <c r="AJ162" s="79" t="b">
        <v>0</v>
      </c>
      <c r="AK162" s="79">
        <v>1</v>
      </c>
      <c r="AL162" s="85" t="s">
        <v>1603</v>
      </c>
      <c r="AM162" s="79" t="s">
        <v>1635</v>
      </c>
      <c r="AN162" s="79" t="b">
        <v>0</v>
      </c>
      <c r="AO162" s="85" t="s">
        <v>1432</v>
      </c>
      <c r="AP162" s="79" t="s">
        <v>176</v>
      </c>
      <c r="AQ162" s="79">
        <v>0</v>
      </c>
      <c r="AR162" s="79">
        <v>0</v>
      </c>
      <c r="AS162" s="79"/>
      <c r="AT162" s="79"/>
      <c r="AU162" s="79"/>
      <c r="AV162" s="79"/>
      <c r="AW162" s="79"/>
      <c r="AX162" s="79"/>
      <c r="AY162" s="79"/>
      <c r="AZ162" s="79"/>
      <c r="BA162">
        <v>3</v>
      </c>
      <c r="BB162" s="78" t="str">
        <f>REPLACE(INDEX(GroupVertices[Group],MATCH(Edges25[[#This Row],[Vertex 1]],GroupVertices[Vertex],0)),1,1,"")</f>
        <v>3</v>
      </c>
      <c r="BC162" s="78" t="str">
        <f>REPLACE(INDEX(GroupVertices[Group],MATCH(Edges25[[#This Row],[Vertex 2]],GroupVertices[Vertex],0)),1,1,"")</f>
        <v>3</v>
      </c>
      <c r="BD162" s="48">
        <v>4</v>
      </c>
      <c r="BE162" s="49">
        <v>9.75609756097561</v>
      </c>
      <c r="BF162" s="48">
        <v>1</v>
      </c>
      <c r="BG162" s="49">
        <v>2.4390243902439024</v>
      </c>
      <c r="BH162" s="48">
        <v>0</v>
      </c>
      <c r="BI162" s="49">
        <v>0</v>
      </c>
      <c r="BJ162" s="48">
        <v>36</v>
      </c>
      <c r="BK162" s="49">
        <v>87.8048780487805</v>
      </c>
      <c r="BL162" s="48">
        <v>41</v>
      </c>
    </row>
    <row r="163" spans="1:64" ht="15">
      <c r="A163" s="64" t="s">
        <v>349</v>
      </c>
      <c r="B163" s="64" t="s">
        <v>455</v>
      </c>
      <c r="C163" s="65"/>
      <c r="D163" s="66"/>
      <c r="E163" s="67"/>
      <c r="F163" s="68"/>
      <c r="G163" s="65"/>
      <c r="H163" s="69"/>
      <c r="I163" s="70"/>
      <c r="J163" s="70"/>
      <c r="K163" s="34" t="s">
        <v>65</v>
      </c>
      <c r="L163" s="77">
        <v>265</v>
      </c>
      <c r="M163" s="77"/>
      <c r="N163" s="72"/>
      <c r="O163" s="79" t="s">
        <v>503</v>
      </c>
      <c r="P163" s="81">
        <v>43725.24353009259</v>
      </c>
      <c r="Q163" s="79" t="s">
        <v>581</v>
      </c>
      <c r="R163" s="82" t="s">
        <v>680</v>
      </c>
      <c r="S163" s="79" t="s">
        <v>703</v>
      </c>
      <c r="T163" s="79"/>
      <c r="U163" s="79"/>
      <c r="V163" s="82" t="s">
        <v>876</v>
      </c>
      <c r="W163" s="81">
        <v>43725.24353009259</v>
      </c>
      <c r="X163" s="82" t="s">
        <v>1126</v>
      </c>
      <c r="Y163" s="79"/>
      <c r="Z163" s="79"/>
      <c r="AA163" s="85" t="s">
        <v>1433</v>
      </c>
      <c r="AB163" s="85" t="s">
        <v>1430</v>
      </c>
      <c r="AC163" s="79" t="b">
        <v>0</v>
      </c>
      <c r="AD163" s="79">
        <v>0</v>
      </c>
      <c r="AE163" s="85" t="s">
        <v>1616</v>
      </c>
      <c r="AF163" s="79" t="b">
        <v>0</v>
      </c>
      <c r="AG163" s="79" t="s">
        <v>1625</v>
      </c>
      <c r="AH163" s="79"/>
      <c r="AI163" s="85" t="s">
        <v>1603</v>
      </c>
      <c r="AJ163" s="79" t="b">
        <v>0</v>
      </c>
      <c r="AK163" s="79">
        <v>0</v>
      </c>
      <c r="AL163" s="85" t="s">
        <v>1603</v>
      </c>
      <c r="AM163" s="79" t="s">
        <v>1635</v>
      </c>
      <c r="AN163" s="79" t="b">
        <v>1</v>
      </c>
      <c r="AO163" s="85" t="s">
        <v>1430</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3</v>
      </c>
      <c r="BC163" s="78" t="str">
        <f>REPLACE(INDEX(GroupVertices[Group],MATCH(Edges25[[#This Row],[Vertex 2]],GroupVertices[Vertex],0)),1,1,"")</f>
        <v>3</v>
      </c>
      <c r="BD163" s="48"/>
      <c r="BE163" s="49"/>
      <c r="BF163" s="48"/>
      <c r="BG163" s="49"/>
      <c r="BH163" s="48"/>
      <c r="BI163" s="49"/>
      <c r="BJ163" s="48"/>
      <c r="BK163" s="49"/>
      <c r="BL163" s="48"/>
    </row>
    <row r="164" spans="1:64" ht="15">
      <c r="A164" s="64" t="s">
        <v>351</v>
      </c>
      <c r="B164" s="64" t="s">
        <v>449</v>
      </c>
      <c r="C164" s="65"/>
      <c r="D164" s="66"/>
      <c r="E164" s="67"/>
      <c r="F164" s="68"/>
      <c r="G164" s="65"/>
      <c r="H164" s="69"/>
      <c r="I164" s="70"/>
      <c r="J164" s="70"/>
      <c r="K164" s="34" t="s">
        <v>65</v>
      </c>
      <c r="L164" s="77">
        <v>270</v>
      </c>
      <c r="M164" s="77"/>
      <c r="N164" s="72"/>
      <c r="O164" s="79" t="s">
        <v>503</v>
      </c>
      <c r="P164" s="81">
        <v>43733.44892361111</v>
      </c>
      <c r="Q164" s="79" t="s">
        <v>582</v>
      </c>
      <c r="R164" s="79"/>
      <c r="S164" s="79"/>
      <c r="T164" s="79"/>
      <c r="U164" s="79"/>
      <c r="V164" s="82" t="s">
        <v>878</v>
      </c>
      <c r="W164" s="81">
        <v>43733.44892361111</v>
      </c>
      <c r="X164" s="82" t="s">
        <v>1127</v>
      </c>
      <c r="Y164" s="79"/>
      <c r="Z164" s="79"/>
      <c r="AA164" s="85" t="s">
        <v>1434</v>
      </c>
      <c r="AB164" s="79"/>
      <c r="AC164" s="79" t="b">
        <v>0</v>
      </c>
      <c r="AD164" s="79">
        <v>0</v>
      </c>
      <c r="AE164" s="85" t="s">
        <v>1603</v>
      </c>
      <c r="AF164" s="79" t="b">
        <v>0</v>
      </c>
      <c r="AG164" s="79" t="s">
        <v>1625</v>
      </c>
      <c r="AH164" s="79"/>
      <c r="AI164" s="85" t="s">
        <v>1603</v>
      </c>
      <c r="AJ164" s="79" t="b">
        <v>0</v>
      </c>
      <c r="AK164" s="79">
        <v>0</v>
      </c>
      <c r="AL164" s="85" t="s">
        <v>1516</v>
      </c>
      <c r="AM164" s="79" t="s">
        <v>1634</v>
      </c>
      <c r="AN164" s="79" t="b">
        <v>0</v>
      </c>
      <c r="AO164" s="85" t="s">
        <v>1516</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3</v>
      </c>
      <c r="BC164" s="78" t="str">
        <f>REPLACE(INDEX(GroupVertices[Group],MATCH(Edges25[[#This Row],[Vertex 2]],GroupVertices[Vertex],0)),1,1,"")</f>
        <v>4</v>
      </c>
      <c r="BD164" s="48"/>
      <c r="BE164" s="49"/>
      <c r="BF164" s="48"/>
      <c r="BG164" s="49"/>
      <c r="BH164" s="48"/>
      <c r="BI164" s="49"/>
      <c r="BJ164" s="48"/>
      <c r="BK164" s="49"/>
      <c r="BL164" s="48"/>
    </row>
    <row r="165" spans="1:64" ht="15">
      <c r="A165" s="64" t="s">
        <v>351</v>
      </c>
      <c r="B165" s="64" t="s">
        <v>469</v>
      </c>
      <c r="C165" s="65"/>
      <c r="D165" s="66"/>
      <c r="E165" s="67"/>
      <c r="F165" s="68"/>
      <c r="G165" s="65"/>
      <c r="H165" s="69"/>
      <c r="I165" s="70"/>
      <c r="J165" s="70"/>
      <c r="K165" s="34" t="s">
        <v>65</v>
      </c>
      <c r="L165" s="77">
        <v>272</v>
      </c>
      <c r="M165" s="77"/>
      <c r="N165" s="72"/>
      <c r="O165" s="79" t="s">
        <v>503</v>
      </c>
      <c r="P165" s="81">
        <v>43741.65795138889</v>
      </c>
      <c r="Q165" s="79" t="s">
        <v>583</v>
      </c>
      <c r="R165" s="79"/>
      <c r="S165" s="79"/>
      <c r="T165" s="79"/>
      <c r="U165" s="79"/>
      <c r="V165" s="82" t="s">
        <v>878</v>
      </c>
      <c r="W165" s="81">
        <v>43741.65795138889</v>
      </c>
      <c r="X165" s="82" t="s">
        <v>1128</v>
      </c>
      <c r="Y165" s="79"/>
      <c r="Z165" s="79"/>
      <c r="AA165" s="85" t="s">
        <v>1435</v>
      </c>
      <c r="AB165" s="85" t="s">
        <v>1513</v>
      </c>
      <c r="AC165" s="79" t="b">
        <v>0</v>
      </c>
      <c r="AD165" s="79">
        <v>1</v>
      </c>
      <c r="AE165" s="85" t="s">
        <v>1610</v>
      </c>
      <c r="AF165" s="79" t="b">
        <v>0</v>
      </c>
      <c r="AG165" s="79" t="s">
        <v>1625</v>
      </c>
      <c r="AH165" s="79"/>
      <c r="AI165" s="85" t="s">
        <v>1603</v>
      </c>
      <c r="AJ165" s="79" t="b">
        <v>0</v>
      </c>
      <c r="AK165" s="79">
        <v>0</v>
      </c>
      <c r="AL165" s="85" t="s">
        <v>1603</v>
      </c>
      <c r="AM165" s="79" t="s">
        <v>1634</v>
      </c>
      <c r="AN165" s="79" t="b">
        <v>0</v>
      </c>
      <c r="AO165" s="85" t="s">
        <v>1513</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3</v>
      </c>
      <c r="BC165" s="78" t="str">
        <f>REPLACE(INDEX(GroupVertices[Group],MATCH(Edges25[[#This Row],[Vertex 2]],GroupVertices[Vertex],0)),1,1,"")</f>
        <v>3</v>
      </c>
      <c r="BD165" s="48">
        <v>1</v>
      </c>
      <c r="BE165" s="49">
        <v>7.142857142857143</v>
      </c>
      <c r="BF165" s="48">
        <v>0</v>
      </c>
      <c r="BG165" s="49">
        <v>0</v>
      </c>
      <c r="BH165" s="48">
        <v>0</v>
      </c>
      <c r="BI165" s="49">
        <v>0</v>
      </c>
      <c r="BJ165" s="48">
        <v>13</v>
      </c>
      <c r="BK165" s="49">
        <v>92.85714285714286</v>
      </c>
      <c r="BL165" s="48">
        <v>14</v>
      </c>
    </row>
    <row r="166" spans="1:64" ht="15">
      <c r="A166" s="64" t="s">
        <v>349</v>
      </c>
      <c r="B166" s="64" t="s">
        <v>470</v>
      </c>
      <c r="C166" s="65"/>
      <c r="D166" s="66"/>
      <c r="E166" s="67"/>
      <c r="F166" s="68"/>
      <c r="G166" s="65"/>
      <c r="H166" s="69"/>
      <c r="I166" s="70"/>
      <c r="J166" s="70"/>
      <c r="K166" s="34" t="s">
        <v>65</v>
      </c>
      <c r="L166" s="77">
        <v>277</v>
      </c>
      <c r="M166" s="77"/>
      <c r="N166" s="72"/>
      <c r="O166" s="79" t="s">
        <v>503</v>
      </c>
      <c r="P166" s="81">
        <v>43733.16402777778</v>
      </c>
      <c r="Q166" s="79" t="s">
        <v>584</v>
      </c>
      <c r="R166" s="82" t="s">
        <v>681</v>
      </c>
      <c r="S166" s="79" t="s">
        <v>703</v>
      </c>
      <c r="T166" s="79"/>
      <c r="U166" s="79"/>
      <c r="V166" s="82" t="s">
        <v>876</v>
      </c>
      <c r="W166" s="81">
        <v>43733.16402777778</v>
      </c>
      <c r="X166" s="82" t="s">
        <v>1129</v>
      </c>
      <c r="Y166" s="79"/>
      <c r="Z166" s="79"/>
      <c r="AA166" s="85" t="s">
        <v>1436</v>
      </c>
      <c r="AB166" s="79"/>
      <c r="AC166" s="79" t="b">
        <v>0</v>
      </c>
      <c r="AD166" s="79">
        <v>0</v>
      </c>
      <c r="AE166" s="85" t="s">
        <v>1603</v>
      </c>
      <c r="AF166" s="79" t="b">
        <v>0</v>
      </c>
      <c r="AG166" s="79" t="s">
        <v>1625</v>
      </c>
      <c r="AH166" s="79"/>
      <c r="AI166" s="85" t="s">
        <v>1603</v>
      </c>
      <c r="AJ166" s="79" t="b">
        <v>0</v>
      </c>
      <c r="AK166" s="79">
        <v>0</v>
      </c>
      <c r="AL166" s="85" t="s">
        <v>1603</v>
      </c>
      <c r="AM166" s="79" t="s">
        <v>1635</v>
      </c>
      <c r="AN166" s="79" t="b">
        <v>1</v>
      </c>
      <c r="AO166" s="85" t="s">
        <v>1436</v>
      </c>
      <c r="AP166" s="79" t="s">
        <v>176</v>
      </c>
      <c r="AQ166" s="79">
        <v>0</v>
      </c>
      <c r="AR166" s="79">
        <v>0</v>
      </c>
      <c r="AS166" s="79"/>
      <c r="AT166" s="79"/>
      <c r="AU166" s="79"/>
      <c r="AV166" s="79"/>
      <c r="AW166" s="79"/>
      <c r="AX166" s="79"/>
      <c r="AY166" s="79"/>
      <c r="AZ166" s="79"/>
      <c r="BA166">
        <v>2</v>
      </c>
      <c r="BB166" s="78" t="str">
        <f>REPLACE(INDEX(GroupVertices[Group],MATCH(Edges25[[#This Row],[Vertex 1]],GroupVertices[Vertex],0)),1,1,"")</f>
        <v>3</v>
      </c>
      <c r="BC166" s="78" t="str">
        <f>REPLACE(INDEX(GroupVertices[Group],MATCH(Edges25[[#This Row],[Vertex 2]],GroupVertices[Vertex],0)),1,1,"")</f>
        <v>3</v>
      </c>
      <c r="BD166" s="48">
        <v>0</v>
      </c>
      <c r="BE166" s="49">
        <v>0</v>
      </c>
      <c r="BF166" s="48">
        <v>1</v>
      </c>
      <c r="BG166" s="49">
        <v>6.25</v>
      </c>
      <c r="BH166" s="48">
        <v>0</v>
      </c>
      <c r="BI166" s="49">
        <v>0</v>
      </c>
      <c r="BJ166" s="48">
        <v>15</v>
      </c>
      <c r="BK166" s="49">
        <v>93.75</v>
      </c>
      <c r="BL166" s="48">
        <v>16</v>
      </c>
    </row>
    <row r="167" spans="1:64" ht="15">
      <c r="A167" s="64" t="s">
        <v>349</v>
      </c>
      <c r="B167" s="64" t="s">
        <v>470</v>
      </c>
      <c r="C167" s="65"/>
      <c r="D167" s="66"/>
      <c r="E167" s="67"/>
      <c r="F167" s="68"/>
      <c r="G167" s="65"/>
      <c r="H167" s="69"/>
      <c r="I167" s="70"/>
      <c r="J167" s="70"/>
      <c r="K167" s="34" t="s">
        <v>65</v>
      </c>
      <c r="L167" s="77">
        <v>278</v>
      </c>
      <c r="M167" s="77"/>
      <c r="N167" s="72"/>
      <c r="O167" s="79" t="s">
        <v>503</v>
      </c>
      <c r="P167" s="81">
        <v>43733.16607638889</v>
      </c>
      <c r="Q167" s="79" t="s">
        <v>585</v>
      </c>
      <c r="R167" s="82" t="s">
        <v>682</v>
      </c>
      <c r="S167" s="79" t="s">
        <v>703</v>
      </c>
      <c r="T167" s="79"/>
      <c r="U167" s="79"/>
      <c r="V167" s="82" t="s">
        <v>876</v>
      </c>
      <c r="W167" s="81">
        <v>43733.16607638889</v>
      </c>
      <c r="X167" s="82" t="s">
        <v>1130</v>
      </c>
      <c r="Y167" s="79"/>
      <c r="Z167" s="79"/>
      <c r="AA167" s="85" t="s">
        <v>1437</v>
      </c>
      <c r="AB167" s="79"/>
      <c r="AC167" s="79" t="b">
        <v>0</v>
      </c>
      <c r="AD167" s="79">
        <v>0</v>
      </c>
      <c r="AE167" s="85" t="s">
        <v>1603</v>
      </c>
      <c r="AF167" s="79" t="b">
        <v>0</v>
      </c>
      <c r="AG167" s="79" t="s">
        <v>1625</v>
      </c>
      <c r="AH167" s="79"/>
      <c r="AI167" s="85" t="s">
        <v>1603</v>
      </c>
      <c r="AJ167" s="79" t="b">
        <v>0</v>
      </c>
      <c r="AK167" s="79">
        <v>0</v>
      </c>
      <c r="AL167" s="85" t="s">
        <v>1603</v>
      </c>
      <c r="AM167" s="79" t="s">
        <v>1635</v>
      </c>
      <c r="AN167" s="79" t="b">
        <v>1</v>
      </c>
      <c r="AO167" s="85" t="s">
        <v>1437</v>
      </c>
      <c r="AP167" s="79" t="s">
        <v>176</v>
      </c>
      <c r="AQ167" s="79">
        <v>0</v>
      </c>
      <c r="AR167" s="79">
        <v>0</v>
      </c>
      <c r="AS167" s="79"/>
      <c r="AT167" s="79"/>
      <c r="AU167" s="79"/>
      <c r="AV167" s="79"/>
      <c r="AW167" s="79"/>
      <c r="AX167" s="79"/>
      <c r="AY167" s="79"/>
      <c r="AZ167" s="79"/>
      <c r="BA167">
        <v>2</v>
      </c>
      <c r="BB167" s="78" t="str">
        <f>REPLACE(INDEX(GroupVertices[Group],MATCH(Edges25[[#This Row],[Vertex 1]],GroupVertices[Vertex],0)),1,1,"")</f>
        <v>3</v>
      </c>
      <c r="BC167" s="78" t="str">
        <f>REPLACE(INDEX(GroupVertices[Group],MATCH(Edges25[[#This Row],[Vertex 2]],GroupVertices[Vertex],0)),1,1,"")</f>
        <v>3</v>
      </c>
      <c r="BD167" s="48">
        <v>0</v>
      </c>
      <c r="BE167" s="49">
        <v>0</v>
      </c>
      <c r="BF167" s="48">
        <v>1</v>
      </c>
      <c r="BG167" s="49">
        <v>6.25</v>
      </c>
      <c r="BH167" s="48">
        <v>0</v>
      </c>
      <c r="BI167" s="49">
        <v>0</v>
      </c>
      <c r="BJ167" s="48">
        <v>15</v>
      </c>
      <c r="BK167" s="49">
        <v>93.75</v>
      </c>
      <c r="BL167" s="48">
        <v>16</v>
      </c>
    </row>
    <row r="168" spans="1:64" ht="15">
      <c r="A168" s="64" t="s">
        <v>349</v>
      </c>
      <c r="B168" s="64" t="s">
        <v>471</v>
      </c>
      <c r="C168" s="65"/>
      <c r="D168" s="66"/>
      <c r="E168" s="67"/>
      <c r="F168" s="68"/>
      <c r="G168" s="65"/>
      <c r="H168" s="69"/>
      <c r="I168" s="70"/>
      <c r="J168" s="70"/>
      <c r="K168" s="34" t="s">
        <v>65</v>
      </c>
      <c r="L168" s="77">
        <v>279</v>
      </c>
      <c r="M168" s="77"/>
      <c r="N168" s="72"/>
      <c r="O168" s="79" t="s">
        <v>503</v>
      </c>
      <c r="P168" s="81">
        <v>43741.980104166665</v>
      </c>
      <c r="Q168" s="79" t="s">
        <v>586</v>
      </c>
      <c r="R168" s="82" t="s">
        <v>683</v>
      </c>
      <c r="S168" s="79" t="s">
        <v>712</v>
      </c>
      <c r="T168" s="79"/>
      <c r="U168" s="82" t="s">
        <v>727</v>
      </c>
      <c r="V168" s="82" t="s">
        <v>727</v>
      </c>
      <c r="W168" s="81">
        <v>43741.980104166665</v>
      </c>
      <c r="X168" s="82" t="s">
        <v>1131</v>
      </c>
      <c r="Y168" s="79"/>
      <c r="Z168" s="79"/>
      <c r="AA168" s="85" t="s">
        <v>1438</v>
      </c>
      <c r="AB168" s="79"/>
      <c r="AC168" s="79" t="b">
        <v>0</v>
      </c>
      <c r="AD168" s="79">
        <v>6</v>
      </c>
      <c r="AE168" s="85" t="s">
        <v>1603</v>
      </c>
      <c r="AF168" s="79" t="b">
        <v>0</v>
      </c>
      <c r="AG168" s="79" t="s">
        <v>1625</v>
      </c>
      <c r="AH168" s="79"/>
      <c r="AI168" s="85" t="s">
        <v>1603</v>
      </c>
      <c r="AJ168" s="79" t="b">
        <v>0</v>
      </c>
      <c r="AK168" s="79">
        <v>1</v>
      </c>
      <c r="AL168" s="85" t="s">
        <v>1603</v>
      </c>
      <c r="AM168" s="79" t="s">
        <v>1635</v>
      </c>
      <c r="AN168" s="79" t="b">
        <v>0</v>
      </c>
      <c r="AO168" s="85" t="s">
        <v>1438</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3</v>
      </c>
      <c r="BC168" s="78" t="str">
        <f>REPLACE(INDEX(GroupVertices[Group],MATCH(Edges25[[#This Row],[Vertex 2]],GroupVertices[Vertex],0)),1,1,"")</f>
        <v>3</v>
      </c>
      <c r="BD168" s="48"/>
      <c r="BE168" s="49"/>
      <c r="BF168" s="48"/>
      <c r="BG168" s="49"/>
      <c r="BH168" s="48"/>
      <c r="BI168" s="49"/>
      <c r="BJ168" s="48"/>
      <c r="BK168" s="49"/>
      <c r="BL168" s="48"/>
    </row>
    <row r="169" spans="1:64" ht="15">
      <c r="A169" s="64" t="s">
        <v>352</v>
      </c>
      <c r="B169" s="64" t="s">
        <v>472</v>
      </c>
      <c r="C169" s="65"/>
      <c r="D169" s="66"/>
      <c r="E169" s="67"/>
      <c r="F169" s="68"/>
      <c r="G169" s="65"/>
      <c r="H169" s="69"/>
      <c r="I169" s="70"/>
      <c r="J169" s="70"/>
      <c r="K169" s="34" t="s">
        <v>65</v>
      </c>
      <c r="L169" s="77">
        <v>280</v>
      </c>
      <c r="M169" s="77"/>
      <c r="N169" s="72"/>
      <c r="O169" s="79" t="s">
        <v>503</v>
      </c>
      <c r="P169" s="81">
        <v>43742.15752314815</v>
      </c>
      <c r="Q169" s="79" t="s">
        <v>587</v>
      </c>
      <c r="R169" s="79"/>
      <c r="S169" s="79"/>
      <c r="T169" s="79"/>
      <c r="U169" s="79"/>
      <c r="V169" s="82" t="s">
        <v>879</v>
      </c>
      <c r="W169" s="81">
        <v>43742.15752314815</v>
      </c>
      <c r="X169" s="82" t="s">
        <v>1132</v>
      </c>
      <c r="Y169" s="79"/>
      <c r="Z169" s="79"/>
      <c r="AA169" s="85" t="s">
        <v>1439</v>
      </c>
      <c r="AB169" s="79"/>
      <c r="AC169" s="79" t="b">
        <v>0</v>
      </c>
      <c r="AD169" s="79">
        <v>0</v>
      </c>
      <c r="AE169" s="85" t="s">
        <v>1603</v>
      </c>
      <c r="AF169" s="79" t="b">
        <v>0</v>
      </c>
      <c r="AG169" s="79" t="s">
        <v>1625</v>
      </c>
      <c r="AH169" s="79"/>
      <c r="AI169" s="85" t="s">
        <v>1603</v>
      </c>
      <c r="AJ169" s="79" t="b">
        <v>0</v>
      </c>
      <c r="AK169" s="79">
        <v>1</v>
      </c>
      <c r="AL169" s="85" t="s">
        <v>1421</v>
      </c>
      <c r="AM169" s="79" t="s">
        <v>1635</v>
      </c>
      <c r="AN169" s="79" t="b">
        <v>0</v>
      </c>
      <c r="AO169" s="85" t="s">
        <v>1421</v>
      </c>
      <c r="AP169" s="79" t="s">
        <v>176</v>
      </c>
      <c r="AQ169" s="79">
        <v>0</v>
      </c>
      <c r="AR169" s="79">
        <v>0</v>
      </c>
      <c r="AS169" s="79"/>
      <c r="AT169" s="79"/>
      <c r="AU169" s="79"/>
      <c r="AV169" s="79"/>
      <c r="AW169" s="79"/>
      <c r="AX169" s="79"/>
      <c r="AY169" s="79"/>
      <c r="AZ169" s="79"/>
      <c r="BA169">
        <v>1</v>
      </c>
      <c r="BB169" s="78" t="str">
        <f>REPLACE(INDEX(GroupVertices[Group],MATCH(Edges25[[#This Row],[Vertex 1]],GroupVertices[Vertex],0)),1,1,"")</f>
        <v>5</v>
      </c>
      <c r="BC169" s="78" t="str">
        <f>REPLACE(INDEX(GroupVertices[Group],MATCH(Edges25[[#This Row],[Vertex 2]],GroupVertices[Vertex],0)),1,1,"")</f>
        <v>5</v>
      </c>
      <c r="BD169" s="48"/>
      <c r="BE169" s="49"/>
      <c r="BF169" s="48"/>
      <c r="BG169" s="49"/>
      <c r="BH169" s="48"/>
      <c r="BI169" s="49"/>
      <c r="BJ169" s="48"/>
      <c r="BK169" s="49"/>
      <c r="BL169" s="48"/>
    </row>
    <row r="170" spans="1:64" ht="15">
      <c r="A170" s="64" t="s">
        <v>353</v>
      </c>
      <c r="B170" s="64" t="s">
        <v>444</v>
      </c>
      <c r="C170" s="65"/>
      <c r="D170" s="66"/>
      <c r="E170" s="67"/>
      <c r="F170" s="68"/>
      <c r="G170" s="65"/>
      <c r="H170" s="69"/>
      <c r="I170" s="70"/>
      <c r="J170" s="70"/>
      <c r="K170" s="34" t="s">
        <v>65</v>
      </c>
      <c r="L170" s="77">
        <v>290</v>
      </c>
      <c r="M170" s="77"/>
      <c r="N170" s="72"/>
      <c r="O170" s="79" t="s">
        <v>503</v>
      </c>
      <c r="P170" s="81">
        <v>43743.59484953704</v>
      </c>
      <c r="Q170" s="79" t="s">
        <v>534</v>
      </c>
      <c r="R170" s="79"/>
      <c r="S170" s="79"/>
      <c r="T170" s="79"/>
      <c r="U170" s="79"/>
      <c r="V170" s="82" t="s">
        <v>880</v>
      </c>
      <c r="W170" s="81">
        <v>43743.59484953704</v>
      </c>
      <c r="X170" s="82" t="s">
        <v>1133</v>
      </c>
      <c r="Y170" s="79"/>
      <c r="Z170" s="79"/>
      <c r="AA170" s="85" t="s">
        <v>1440</v>
      </c>
      <c r="AB170" s="79"/>
      <c r="AC170" s="79" t="b">
        <v>0</v>
      </c>
      <c r="AD170" s="79">
        <v>0</v>
      </c>
      <c r="AE170" s="85" t="s">
        <v>1603</v>
      </c>
      <c r="AF170" s="79" t="b">
        <v>0</v>
      </c>
      <c r="AG170" s="79" t="s">
        <v>1625</v>
      </c>
      <c r="AH170" s="79"/>
      <c r="AI170" s="85" t="s">
        <v>1603</v>
      </c>
      <c r="AJ170" s="79" t="b">
        <v>0</v>
      </c>
      <c r="AK170" s="79">
        <v>95</v>
      </c>
      <c r="AL170" s="85" t="s">
        <v>1572</v>
      </c>
      <c r="AM170" s="79" t="s">
        <v>1634</v>
      </c>
      <c r="AN170" s="79" t="b">
        <v>0</v>
      </c>
      <c r="AO170" s="85" t="s">
        <v>1572</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1</v>
      </c>
      <c r="BE170" s="49">
        <v>4</v>
      </c>
      <c r="BF170" s="48">
        <v>1</v>
      </c>
      <c r="BG170" s="49">
        <v>4</v>
      </c>
      <c r="BH170" s="48">
        <v>0</v>
      </c>
      <c r="BI170" s="49">
        <v>0</v>
      </c>
      <c r="BJ170" s="48">
        <v>23</v>
      </c>
      <c r="BK170" s="49">
        <v>92</v>
      </c>
      <c r="BL170" s="48">
        <v>25</v>
      </c>
    </row>
    <row r="171" spans="1:64" ht="15">
      <c r="A171" s="64" t="s">
        <v>354</v>
      </c>
      <c r="B171" s="64" t="s">
        <v>444</v>
      </c>
      <c r="C171" s="65"/>
      <c r="D171" s="66"/>
      <c r="E171" s="67"/>
      <c r="F171" s="68"/>
      <c r="G171" s="65"/>
      <c r="H171" s="69"/>
      <c r="I171" s="70"/>
      <c r="J171" s="70"/>
      <c r="K171" s="34" t="s">
        <v>65</v>
      </c>
      <c r="L171" s="77">
        <v>291</v>
      </c>
      <c r="M171" s="77"/>
      <c r="N171" s="72"/>
      <c r="O171" s="79" t="s">
        <v>503</v>
      </c>
      <c r="P171" s="81">
        <v>43743.96896990741</v>
      </c>
      <c r="Q171" s="79" t="s">
        <v>534</v>
      </c>
      <c r="R171" s="79"/>
      <c r="S171" s="79"/>
      <c r="T171" s="79"/>
      <c r="U171" s="79"/>
      <c r="V171" s="82" t="s">
        <v>881</v>
      </c>
      <c r="W171" s="81">
        <v>43743.96896990741</v>
      </c>
      <c r="X171" s="82" t="s">
        <v>1134</v>
      </c>
      <c r="Y171" s="79"/>
      <c r="Z171" s="79"/>
      <c r="AA171" s="85" t="s">
        <v>1441</v>
      </c>
      <c r="AB171" s="79"/>
      <c r="AC171" s="79" t="b">
        <v>0</v>
      </c>
      <c r="AD171" s="79">
        <v>0</v>
      </c>
      <c r="AE171" s="85" t="s">
        <v>1603</v>
      </c>
      <c r="AF171" s="79" t="b">
        <v>0</v>
      </c>
      <c r="AG171" s="79" t="s">
        <v>1625</v>
      </c>
      <c r="AH171" s="79"/>
      <c r="AI171" s="85" t="s">
        <v>1603</v>
      </c>
      <c r="AJ171" s="79" t="b">
        <v>0</v>
      </c>
      <c r="AK171" s="79">
        <v>95</v>
      </c>
      <c r="AL171" s="85" t="s">
        <v>1572</v>
      </c>
      <c r="AM171" s="79" t="s">
        <v>1634</v>
      </c>
      <c r="AN171" s="79" t="b">
        <v>0</v>
      </c>
      <c r="AO171" s="85" t="s">
        <v>1572</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1</v>
      </c>
      <c r="BE171" s="49">
        <v>4</v>
      </c>
      <c r="BF171" s="48">
        <v>1</v>
      </c>
      <c r="BG171" s="49">
        <v>4</v>
      </c>
      <c r="BH171" s="48">
        <v>0</v>
      </c>
      <c r="BI171" s="49">
        <v>0</v>
      </c>
      <c r="BJ171" s="48">
        <v>23</v>
      </c>
      <c r="BK171" s="49">
        <v>92</v>
      </c>
      <c r="BL171" s="48">
        <v>25</v>
      </c>
    </row>
    <row r="172" spans="1:64" ht="15">
      <c r="A172" s="64" t="s">
        <v>355</v>
      </c>
      <c r="B172" s="64" t="s">
        <v>444</v>
      </c>
      <c r="C172" s="65"/>
      <c r="D172" s="66"/>
      <c r="E172" s="67"/>
      <c r="F172" s="68"/>
      <c r="G172" s="65"/>
      <c r="H172" s="69"/>
      <c r="I172" s="70"/>
      <c r="J172" s="70"/>
      <c r="K172" s="34" t="s">
        <v>65</v>
      </c>
      <c r="L172" s="77">
        <v>292</v>
      </c>
      <c r="M172" s="77"/>
      <c r="N172" s="72"/>
      <c r="O172" s="79" t="s">
        <v>503</v>
      </c>
      <c r="P172" s="81">
        <v>43744.61170138889</v>
      </c>
      <c r="Q172" s="79" t="s">
        <v>534</v>
      </c>
      <c r="R172" s="79"/>
      <c r="S172" s="79"/>
      <c r="T172" s="79"/>
      <c r="U172" s="79"/>
      <c r="V172" s="82" t="s">
        <v>882</v>
      </c>
      <c r="W172" s="81">
        <v>43744.61170138889</v>
      </c>
      <c r="X172" s="82" t="s">
        <v>1135</v>
      </c>
      <c r="Y172" s="79"/>
      <c r="Z172" s="79"/>
      <c r="AA172" s="85" t="s">
        <v>1442</v>
      </c>
      <c r="AB172" s="79"/>
      <c r="AC172" s="79" t="b">
        <v>0</v>
      </c>
      <c r="AD172" s="79">
        <v>0</v>
      </c>
      <c r="AE172" s="85" t="s">
        <v>1603</v>
      </c>
      <c r="AF172" s="79" t="b">
        <v>0</v>
      </c>
      <c r="AG172" s="79" t="s">
        <v>1625</v>
      </c>
      <c r="AH172" s="79"/>
      <c r="AI172" s="85" t="s">
        <v>1603</v>
      </c>
      <c r="AJ172" s="79" t="b">
        <v>0</v>
      </c>
      <c r="AK172" s="79">
        <v>96</v>
      </c>
      <c r="AL172" s="85" t="s">
        <v>1572</v>
      </c>
      <c r="AM172" s="79" t="s">
        <v>1634</v>
      </c>
      <c r="AN172" s="79" t="b">
        <v>0</v>
      </c>
      <c r="AO172" s="85" t="s">
        <v>1572</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1</v>
      </c>
      <c r="BE172" s="49">
        <v>4</v>
      </c>
      <c r="BF172" s="48">
        <v>1</v>
      </c>
      <c r="BG172" s="49">
        <v>4</v>
      </c>
      <c r="BH172" s="48">
        <v>0</v>
      </c>
      <c r="BI172" s="49">
        <v>0</v>
      </c>
      <c r="BJ172" s="48">
        <v>23</v>
      </c>
      <c r="BK172" s="49">
        <v>92</v>
      </c>
      <c r="BL172" s="48">
        <v>25</v>
      </c>
    </row>
    <row r="173" spans="1:64" ht="15">
      <c r="A173" s="64" t="s">
        <v>356</v>
      </c>
      <c r="B173" s="64" t="s">
        <v>449</v>
      </c>
      <c r="C173" s="65"/>
      <c r="D173" s="66"/>
      <c r="E173" s="67"/>
      <c r="F173" s="68"/>
      <c r="G173" s="65"/>
      <c r="H173" s="69"/>
      <c r="I173" s="70"/>
      <c r="J173" s="70"/>
      <c r="K173" s="34" t="s">
        <v>65</v>
      </c>
      <c r="L173" s="77">
        <v>293</v>
      </c>
      <c r="M173" s="77"/>
      <c r="N173" s="72"/>
      <c r="O173" s="79" t="s">
        <v>504</v>
      </c>
      <c r="P173" s="81">
        <v>43746.940729166665</v>
      </c>
      <c r="Q173" s="79" t="s">
        <v>588</v>
      </c>
      <c r="R173" s="79"/>
      <c r="S173" s="79"/>
      <c r="T173" s="79"/>
      <c r="U173" s="79"/>
      <c r="V173" s="82" t="s">
        <v>883</v>
      </c>
      <c r="W173" s="81">
        <v>43746.940729166665</v>
      </c>
      <c r="X173" s="82" t="s">
        <v>1136</v>
      </c>
      <c r="Y173" s="79"/>
      <c r="Z173" s="79"/>
      <c r="AA173" s="85" t="s">
        <v>1443</v>
      </c>
      <c r="AB173" s="85" t="s">
        <v>1594</v>
      </c>
      <c r="AC173" s="79" t="b">
        <v>0</v>
      </c>
      <c r="AD173" s="79">
        <v>0</v>
      </c>
      <c r="AE173" s="85" t="s">
        <v>1602</v>
      </c>
      <c r="AF173" s="79" t="b">
        <v>0</v>
      </c>
      <c r="AG173" s="79" t="s">
        <v>1625</v>
      </c>
      <c r="AH173" s="79"/>
      <c r="AI173" s="85" t="s">
        <v>1603</v>
      </c>
      <c r="AJ173" s="79" t="b">
        <v>0</v>
      </c>
      <c r="AK173" s="79">
        <v>0</v>
      </c>
      <c r="AL173" s="85" t="s">
        <v>1603</v>
      </c>
      <c r="AM173" s="79" t="s">
        <v>1634</v>
      </c>
      <c r="AN173" s="79" t="b">
        <v>0</v>
      </c>
      <c r="AO173" s="85" t="s">
        <v>1594</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4</v>
      </c>
      <c r="BC173" s="78" t="str">
        <f>REPLACE(INDEX(GroupVertices[Group],MATCH(Edges25[[#This Row],[Vertex 2]],GroupVertices[Vertex],0)),1,1,"")</f>
        <v>4</v>
      </c>
      <c r="BD173" s="48">
        <v>1</v>
      </c>
      <c r="BE173" s="49">
        <v>10</v>
      </c>
      <c r="BF173" s="48">
        <v>1</v>
      </c>
      <c r="BG173" s="49">
        <v>10</v>
      </c>
      <c r="BH173" s="48">
        <v>0</v>
      </c>
      <c r="BI173" s="49">
        <v>0</v>
      </c>
      <c r="BJ173" s="48">
        <v>8</v>
      </c>
      <c r="BK173" s="49">
        <v>80</v>
      </c>
      <c r="BL173" s="48">
        <v>10</v>
      </c>
    </row>
    <row r="174" spans="1:64" ht="15">
      <c r="A174" s="64" t="s">
        <v>357</v>
      </c>
      <c r="B174" s="64" t="s">
        <v>481</v>
      </c>
      <c r="C174" s="65"/>
      <c r="D174" s="66"/>
      <c r="E174" s="67"/>
      <c r="F174" s="68"/>
      <c r="G174" s="65"/>
      <c r="H174" s="69"/>
      <c r="I174" s="70"/>
      <c r="J174" s="70"/>
      <c r="K174" s="34" t="s">
        <v>65</v>
      </c>
      <c r="L174" s="77">
        <v>294</v>
      </c>
      <c r="M174" s="77"/>
      <c r="N174" s="72"/>
      <c r="O174" s="79" t="s">
        <v>503</v>
      </c>
      <c r="P174" s="81">
        <v>43747.69974537037</v>
      </c>
      <c r="Q174" s="79" t="s">
        <v>589</v>
      </c>
      <c r="R174" s="79"/>
      <c r="S174" s="79"/>
      <c r="T174" s="79"/>
      <c r="U174" s="79"/>
      <c r="V174" s="82" t="s">
        <v>884</v>
      </c>
      <c r="W174" s="81">
        <v>43747.69974537037</v>
      </c>
      <c r="X174" s="82" t="s">
        <v>1137</v>
      </c>
      <c r="Y174" s="79"/>
      <c r="Z174" s="79"/>
      <c r="AA174" s="85" t="s">
        <v>1444</v>
      </c>
      <c r="AB174" s="79"/>
      <c r="AC174" s="79" t="b">
        <v>0</v>
      </c>
      <c r="AD174" s="79">
        <v>0</v>
      </c>
      <c r="AE174" s="85" t="s">
        <v>1603</v>
      </c>
      <c r="AF174" s="79" t="b">
        <v>0</v>
      </c>
      <c r="AG174" s="79" t="s">
        <v>1625</v>
      </c>
      <c r="AH174" s="79"/>
      <c r="AI174" s="85" t="s">
        <v>1603</v>
      </c>
      <c r="AJ174" s="79" t="b">
        <v>0</v>
      </c>
      <c r="AK174" s="79">
        <v>2</v>
      </c>
      <c r="AL174" s="85" t="s">
        <v>1438</v>
      </c>
      <c r="AM174" s="79" t="s">
        <v>1634</v>
      </c>
      <c r="AN174" s="79" t="b">
        <v>0</v>
      </c>
      <c r="AO174" s="85" t="s">
        <v>1438</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3</v>
      </c>
      <c r="BC174" s="78" t="str">
        <f>REPLACE(INDEX(GroupVertices[Group],MATCH(Edges25[[#This Row],[Vertex 2]],GroupVertices[Vertex],0)),1,1,"")</f>
        <v>3</v>
      </c>
      <c r="BD174" s="48"/>
      <c r="BE174" s="49"/>
      <c r="BF174" s="48"/>
      <c r="BG174" s="49"/>
      <c r="BH174" s="48"/>
      <c r="BI174" s="49"/>
      <c r="BJ174" s="48"/>
      <c r="BK174" s="49"/>
      <c r="BL174" s="48"/>
    </row>
    <row r="175" spans="1:64" ht="15">
      <c r="A175" s="64" t="s">
        <v>358</v>
      </c>
      <c r="B175" s="64" t="s">
        <v>444</v>
      </c>
      <c r="C175" s="65"/>
      <c r="D175" s="66"/>
      <c r="E175" s="67"/>
      <c r="F175" s="68"/>
      <c r="G175" s="65"/>
      <c r="H175" s="69"/>
      <c r="I175" s="70"/>
      <c r="J175" s="70"/>
      <c r="K175" s="34" t="s">
        <v>65</v>
      </c>
      <c r="L175" s="77">
        <v>298</v>
      </c>
      <c r="M175" s="77"/>
      <c r="N175" s="72"/>
      <c r="O175" s="79" t="s">
        <v>503</v>
      </c>
      <c r="P175" s="81">
        <v>43747.888703703706</v>
      </c>
      <c r="Q175" s="79" t="s">
        <v>534</v>
      </c>
      <c r="R175" s="79"/>
      <c r="S175" s="79"/>
      <c r="T175" s="79"/>
      <c r="U175" s="79"/>
      <c r="V175" s="82" t="s">
        <v>885</v>
      </c>
      <c r="W175" s="81">
        <v>43747.888703703706</v>
      </c>
      <c r="X175" s="82" t="s">
        <v>1138</v>
      </c>
      <c r="Y175" s="79"/>
      <c r="Z175" s="79"/>
      <c r="AA175" s="85" t="s">
        <v>1445</v>
      </c>
      <c r="AB175" s="79"/>
      <c r="AC175" s="79" t="b">
        <v>0</v>
      </c>
      <c r="AD175" s="79">
        <v>0</v>
      </c>
      <c r="AE175" s="85" t="s">
        <v>1603</v>
      </c>
      <c r="AF175" s="79" t="b">
        <v>0</v>
      </c>
      <c r="AG175" s="79" t="s">
        <v>1625</v>
      </c>
      <c r="AH175" s="79"/>
      <c r="AI175" s="85" t="s">
        <v>1603</v>
      </c>
      <c r="AJ175" s="79" t="b">
        <v>0</v>
      </c>
      <c r="AK175" s="79">
        <v>97</v>
      </c>
      <c r="AL175" s="85" t="s">
        <v>1572</v>
      </c>
      <c r="AM175" s="79" t="s">
        <v>1634</v>
      </c>
      <c r="AN175" s="79" t="b">
        <v>0</v>
      </c>
      <c r="AO175" s="85" t="s">
        <v>1572</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1</v>
      </c>
      <c r="BE175" s="49">
        <v>4</v>
      </c>
      <c r="BF175" s="48">
        <v>1</v>
      </c>
      <c r="BG175" s="49">
        <v>4</v>
      </c>
      <c r="BH175" s="48">
        <v>0</v>
      </c>
      <c r="BI175" s="49">
        <v>0</v>
      </c>
      <c r="BJ175" s="48">
        <v>23</v>
      </c>
      <c r="BK175" s="49">
        <v>92</v>
      </c>
      <c r="BL175" s="48">
        <v>25</v>
      </c>
    </row>
    <row r="176" spans="1:64" ht="15">
      <c r="A176" s="64" t="s">
        <v>359</v>
      </c>
      <c r="B176" s="64" t="s">
        <v>349</v>
      </c>
      <c r="C176" s="65"/>
      <c r="D176" s="66"/>
      <c r="E176" s="67"/>
      <c r="F176" s="68"/>
      <c r="G176" s="65"/>
      <c r="H176" s="69"/>
      <c r="I176" s="70"/>
      <c r="J176" s="70"/>
      <c r="K176" s="34" t="s">
        <v>65</v>
      </c>
      <c r="L176" s="77">
        <v>299</v>
      </c>
      <c r="M176" s="77"/>
      <c r="N176" s="72"/>
      <c r="O176" s="79" t="s">
        <v>503</v>
      </c>
      <c r="P176" s="81">
        <v>43748.67329861111</v>
      </c>
      <c r="Q176" s="79" t="s">
        <v>590</v>
      </c>
      <c r="R176" s="79"/>
      <c r="S176" s="79"/>
      <c r="T176" s="79"/>
      <c r="U176" s="79"/>
      <c r="V176" s="82" t="s">
        <v>886</v>
      </c>
      <c r="W176" s="81">
        <v>43748.67329861111</v>
      </c>
      <c r="X176" s="82" t="s">
        <v>1139</v>
      </c>
      <c r="Y176" s="79"/>
      <c r="Z176" s="79"/>
      <c r="AA176" s="85" t="s">
        <v>1446</v>
      </c>
      <c r="AB176" s="85" t="s">
        <v>1498</v>
      </c>
      <c r="AC176" s="79" t="b">
        <v>0</v>
      </c>
      <c r="AD176" s="79">
        <v>0</v>
      </c>
      <c r="AE176" s="85" t="s">
        <v>1617</v>
      </c>
      <c r="AF176" s="79" t="b">
        <v>0</v>
      </c>
      <c r="AG176" s="79" t="s">
        <v>1625</v>
      </c>
      <c r="AH176" s="79"/>
      <c r="AI176" s="85" t="s">
        <v>1603</v>
      </c>
      <c r="AJ176" s="79" t="b">
        <v>0</v>
      </c>
      <c r="AK176" s="79">
        <v>0</v>
      </c>
      <c r="AL176" s="85" t="s">
        <v>1603</v>
      </c>
      <c r="AM176" s="79" t="s">
        <v>1634</v>
      </c>
      <c r="AN176" s="79" t="b">
        <v>0</v>
      </c>
      <c r="AO176" s="85" t="s">
        <v>1498</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3</v>
      </c>
      <c r="BC176" s="78" t="str">
        <f>REPLACE(INDEX(GroupVertices[Group],MATCH(Edges25[[#This Row],[Vertex 2]],GroupVertices[Vertex],0)),1,1,"")</f>
        <v>3</v>
      </c>
      <c r="BD176" s="48"/>
      <c r="BE176" s="49"/>
      <c r="BF176" s="48"/>
      <c r="BG176" s="49"/>
      <c r="BH176" s="48"/>
      <c r="BI176" s="49"/>
      <c r="BJ176" s="48"/>
      <c r="BK176" s="49"/>
      <c r="BL176" s="48"/>
    </row>
    <row r="177" spans="1:64" ht="15">
      <c r="A177" s="64" t="s">
        <v>360</v>
      </c>
      <c r="B177" s="64" t="s">
        <v>349</v>
      </c>
      <c r="C177" s="65"/>
      <c r="D177" s="66"/>
      <c r="E177" s="67"/>
      <c r="F177" s="68"/>
      <c r="G177" s="65"/>
      <c r="H177" s="69"/>
      <c r="I177" s="70"/>
      <c r="J177" s="70"/>
      <c r="K177" s="34" t="s">
        <v>65</v>
      </c>
      <c r="L177" s="77">
        <v>302</v>
      </c>
      <c r="M177" s="77"/>
      <c r="N177" s="72"/>
      <c r="O177" s="79" t="s">
        <v>503</v>
      </c>
      <c r="P177" s="81">
        <v>43748.67340277778</v>
      </c>
      <c r="Q177" s="79" t="s">
        <v>591</v>
      </c>
      <c r="R177" s="82" t="s">
        <v>684</v>
      </c>
      <c r="S177" s="79" t="s">
        <v>713</v>
      </c>
      <c r="T177" s="79" t="s">
        <v>719</v>
      </c>
      <c r="U177" s="79"/>
      <c r="V177" s="82" t="s">
        <v>887</v>
      </c>
      <c r="W177" s="81">
        <v>43748.67340277778</v>
      </c>
      <c r="X177" s="82" t="s">
        <v>1140</v>
      </c>
      <c r="Y177" s="79"/>
      <c r="Z177" s="79"/>
      <c r="AA177" s="85" t="s">
        <v>1447</v>
      </c>
      <c r="AB177" s="79"/>
      <c r="AC177" s="79" t="b">
        <v>0</v>
      </c>
      <c r="AD177" s="79">
        <v>0</v>
      </c>
      <c r="AE177" s="85" t="s">
        <v>1603</v>
      </c>
      <c r="AF177" s="79" t="b">
        <v>0</v>
      </c>
      <c r="AG177" s="79" t="s">
        <v>1625</v>
      </c>
      <c r="AH177" s="79"/>
      <c r="AI177" s="85" t="s">
        <v>1603</v>
      </c>
      <c r="AJ177" s="79" t="b">
        <v>0</v>
      </c>
      <c r="AK177" s="79">
        <v>0</v>
      </c>
      <c r="AL177" s="85" t="s">
        <v>1498</v>
      </c>
      <c r="AM177" s="79" t="s">
        <v>1634</v>
      </c>
      <c r="AN177" s="79" t="b">
        <v>0</v>
      </c>
      <c r="AO177" s="85" t="s">
        <v>1498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3</v>
      </c>
      <c r="BC177" s="78" t="str">
        <f>REPLACE(INDEX(GroupVertices[Group],MATCH(Edges25[[#This Row],[Vertex 2]],GroupVertices[Vertex],0)),1,1,"")</f>
        <v>3</v>
      </c>
      <c r="BD177" s="48"/>
      <c r="BE177" s="49"/>
      <c r="BF177" s="48"/>
      <c r="BG177" s="49"/>
      <c r="BH177" s="48"/>
      <c r="BI177" s="49"/>
      <c r="BJ177" s="48"/>
      <c r="BK177" s="49"/>
      <c r="BL177" s="48"/>
    </row>
    <row r="178" spans="1:64" ht="15">
      <c r="A178" s="64" t="s">
        <v>361</v>
      </c>
      <c r="B178" s="64" t="s">
        <v>349</v>
      </c>
      <c r="C178" s="65"/>
      <c r="D178" s="66"/>
      <c r="E178" s="67"/>
      <c r="F178" s="68"/>
      <c r="G178" s="65"/>
      <c r="H178" s="69"/>
      <c r="I178" s="70"/>
      <c r="J178" s="70"/>
      <c r="K178" s="34" t="s">
        <v>65</v>
      </c>
      <c r="L178" s="77">
        <v>305</v>
      </c>
      <c r="M178" s="77"/>
      <c r="N178" s="72"/>
      <c r="O178" s="79" t="s">
        <v>503</v>
      </c>
      <c r="P178" s="81">
        <v>43748.67605324074</v>
      </c>
      <c r="Q178" s="79" t="s">
        <v>591</v>
      </c>
      <c r="R178" s="82" t="s">
        <v>684</v>
      </c>
      <c r="S178" s="79" t="s">
        <v>713</v>
      </c>
      <c r="T178" s="79" t="s">
        <v>719</v>
      </c>
      <c r="U178" s="79"/>
      <c r="V178" s="82" t="s">
        <v>888</v>
      </c>
      <c r="W178" s="81">
        <v>43748.67605324074</v>
      </c>
      <c r="X178" s="82" t="s">
        <v>1141</v>
      </c>
      <c r="Y178" s="79"/>
      <c r="Z178" s="79"/>
      <c r="AA178" s="85" t="s">
        <v>1448</v>
      </c>
      <c r="AB178" s="79"/>
      <c r="AC178" s="79" t="b">
        <v>0</v>
      </c>
      <c r="AD178" s="79">
        <v>0</v>
      </c>
      <c r="AE178" s="85" t="s">
        <v>1603</v>
      </c>
      <c r="AF178" s="79" t="b">
        <v>0</v>
      </c>
      <c r="AG178" s="79" t="s">
        <v>1625</v>
      </c>
      <c r="AH178" s="79"/>
      <c r="AI178" s="85" t="s">
        <v>1603</v>
      </c>
      <c r="AJ178" s="79" t="b">
        <v>0</v>
      </c>
      <c r="AK178" s="79">
        <v>0</v>
      </c>
      <c r="AL178" s="85" t="s">
        <v>1498</v>
      </c>
      <c r="AM178" s="79" t="s">
        <v>1635</v>
      </c>
      <c r="AN178" s="79" t="b">
        <v>0</v>
      </c>
      <c r="AO178" s="85" t="s">
        <v>1498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3</v>
      </c>
      <c r="BC178" s="78" t="str">
        <f>REPLACE(INDEX(GroupVertices[Group],MATCH(Edges25[[#This Row],[Vertex 2]],GroupVertices[Vertex],0)),1,1,"")</f>
        <v>3</v>
      </c>
      <c r="BD178" s="48"/>
      <c r="BE178" s="49"/>
      <c r="BF178" s="48"/>
      <c r="BG178" s="49"/>
      <c r="BH178" s="48"/>
      <c r="BI178" s="49"/>
      <c r="BJ178" s="48"/>
      <c r="BK178" s="49"/>
      <c r="BL178" s="48"/>
    </row>
    <row r="179" spans="1:64" ht="15">
      <c r="A179" s="64" t="s">
        <v>362</v>
      </c>
      <c r="B179" s="64" t="s">
        <v>349</v>
      </c>
      <c r="C179" s="65"/>
      <c r="D179" s="66"/>
      <c r="E179" s="67"/>
      <c r="F179" s="68"/>
      <c r="G179" s="65"/>
      <c r="H179" s="69"/>
      <c r="I179" s="70"/>
      <c r="J179" s="70"/>
      <c r="K179" s="34" t="s">
        <v>65</v>
      </c>
      <c r="L179" s="77">
        <v>308</v>
      </c>
      <c r="M179" s="77"/>
      <c r="N179" s="72"/>
      <c r="O179" s="79" t="s">
        <v>503</v>
      </c>
      <c r="P179" s="81">
        <v>43748.6766087963</v>
      </c>
      <c r="Q179" s="79" t="s">
        <v>591</v>
      </c>
      <c r="R179" s="82" t="s">
        <v>684</v>
      </c>
      <c r="S179" s="79" t="s">
        <v>713</v>
      </c>
      <c r="T179" s="79" t="s">
        <v>719</v>
      </c>
      <c r="U179" s="79"/>
      <c r="V179" s="82" t="s">
        <v>889</v>
      </c>
      <c r="W179" s="81">
        <v>43748.6766087963</v>
      </c>
      <c r="X179" s="82" t="s">
        <v>1142</v>
      </c>
      <c r="Y179" s="79"/>
      <c r="Z179" s="79"/>
      <c r="AA179" s="85" t="s">
        <v>1449</v>
      </c>
      <c r="AB179" s="79"/>
      <c r="AC179" s="79" t="b">
        <v>0</v>
      </c>
      <c r="AD179" s="79">
        <v>0</v>
      </c>
      <c r="AE179" s="85" t="s">
        <v>1603</v>
      </c>
      <c r="AF179" s="79" t="b">
        <v>0</v>
      </c>
      <c r="AG179" s="79" t="s">
        <v>1625</v>
      </c>
      <c r="AH179" s="79"/>
      <c r="AI179" s="85" t="s">
        <v>1603</v>
      </c>
      <c r="AJ179" s="79" t="b">
        <v>0</v>
      </c>
      <c r="AK179" s="79">
        <v>0</v>
      </c>
      <c r="AL179" s="85" t="s">
        <v>1498</v>
      </c>
      <c r="AM179" s="79" t="s">
        <v>1635</v>
      </c>
      <c r="AN179" s="79" t="b">
        <v>0</v>
      </c>
      <c r="AO179" s="85" t="s">
        <v>1498</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3</v>
      </c>
      <c r="BC179" s="78" t="str">
        <f>REPLACE(INDEX(GroupVertices[Group],MATCH(Edges25[[#This Row],[Vertex 2]],GroupVertices[Vertex],0)),1,1,"")</f>
        <v>3</v>
      </c>
      <c r="BD179" s="48"/>
      <c r="BE179" s="49"/>
      <c r="BF179" s="48"/>
      <c r="BG179" s="49"/>
      <c r="BH179" s="48"/>
      <c r="BI179" s="49"/>
      <c r="BJ179" s="48"/>
      <c r="BK179" s="49"/>
      <c r="BL179" s="48"/>
    </row>
    <row r="180" spans="1:64" ht="15">
      <c r="A180" s="64" t="s">
        <v>363</v>
      </c>
      <c r="B180" s="64" t="s">
        <v>349</v>
      </c>
      <c r="C180" s="65"/>
      <c r="D180" s="66"/>
      <c r="E180" s="67"/>
      <c r="F180" s="68"/>
      <c r="G180" s="65"/>
      <c r="H180" s="69"/>
      <c r="I180" s="70"/>
      <c r="J180" s="70"/>
      <c r="K180" s="34" t="s">
        <v>65</v>
      </c>
      <c r="L180" s="77">
        <v>311</v>
      </c>
      <c r="M180" s="77"/>
      <c r="N180" s="72"/>
      <c r="O180" s="79" t="s">
        <v>503</v>
      </c>
      <c r="P180" s="81">
        <v>43748.70574074074</v>
      </c>
      <c r="Q180" s="79" t="s">
        <v>592</v>
      </c>
      <c r="R180" s="79"/>
      <c r="S180" s="79"/>
      <c r="T180" s="79"/>
      <c r="U180" s="79"/>
      <c r="V180" s="82" t="s">
        <v>890</v>
      </c>
      <c r="W180" s="81">
        <v>43748.70574074074</v>
      </c>
      <c r="X180" s="82" t="s">
        <v>1143</v>
      </c>
      <c r="Y180" s="79"/>
      <c r="Z180" s="79"/>
      <c r="AA180" s="85" t="s">
        <v>1450</v>
      </c>
      <c r="AB180" s="85" t="s">
        <v>1498</v>
      </c>
      <c r="AC180" s="79" t="b">
        <v>0</v>
      </c>
      <c r="AD180" s="79">
        <v>1</v>
      </c>
      <c r="AE180" s="85" t="s">
        <v>1617</v>
      </c>
      <c r="AF180" s="79" t="b">
        <v>0</v>
      </c>
      <c r="AG180" s="79" t="s">
        <v>1625</v>
      </c>
      <c r="AH180" s="79"/>
      <c r="AI180" s="85" t="s">
        <v>1603</v>
      </c>
      <c r="AJ180" s="79" t="b">
        <v>0</v>
      </c>
      <c r="AK180" s="79">
        <v>0</v>
      </c>
      <c r="AL180" s="85" t="s">
        <v>1603</v>
      </c>
      <c r="AM180" s="79" t="s">
        <v>1634</v>
      </c>
      <c r="AN180" s="79" t="b">
        <v>0</v>
      </c>
      <c r="AO180" s="85" t="s">
        <v>1498</v>
      </c>
      <c r="AP180" s="79" t="s">
        <v>176</v>
      </c>
      <c r="AQ180" s="79">
        <v>0</v>
      </c>
      <c r="AR180" s="79">
        <v>0</v>
      </c>
      <c r="AS180" s="79"/>
      <c r="AT180" s="79"/>
      <c r="AU180" s="79"/>
      <c r="AV180" s="79"/>
      <c r="AW180" s="79"/>
      <c r="AX180" s="79"/>
      <c r="AY180" s="79"/>
      <c r="AZ180" s="79"/>
      <c r="BA180">
        <v>1</v>
      </c>
      <c r="BB180" s="78" t="str">
        <f>REPLACE(INDEX(GroupVertices[Group],MATCH(Edges25[[#This Row],[Vertex 1]],GroupVertices[Vertex],0)),1,1,"")</f>
        <v>3</v>
      </c>
      <c r="BC180" s="78" t="str">
        <f>REPLACE(INDEX(GroupVertices[Group],MATCH(Edges25[[#This Row],[Vertex 2]],GroupVertices[Vertex],0)),1,1,"")</f>
        <v>3</v>
      </c>
      <c r="BD180" s="48"/>
      <c r="BE180" s="49"/>
      <c r="BF180" s="48"/>
      <c r="BG180" s="49"/>
      <c r="BH180" s="48"/>
      <c r="BI180" s="49"/>
      <c r="BJ180" s="48"/>
      <c r="BK180" s="49"/>
      <c r="BL180" s="48"/>
    </row>
    <row r="181" spans="1:64" ht="15">
      <c r="A181" s="64" t="s">
        <v>364</v>
      </c>
      <c r="B181" s="64" t="s">
        <v>349</v>
      </c>
      <c r="C181" s="65"/>
      <c r="D181" s="66"/>
      <c r="E181" s="67"/>
      <c r="F181" s="68"/>
      <c r="G181" s="65"/>
      <c r="H181" s="69"/>
      <c r="I181" s="70"/>
      <c r="J181" s="70"/>
      <c r="K181" s="34" t="s">
        <v>65</v>
      </c>
      <c r="L181" s="77">
        <v>314</v>
      </c>
      <c r="M181" s="77"/>
      <c r="N181" s="72"/>
      <c r="O181" s="79" t="s">
        <v>503</v>
      </c>
      <c r="P181" s="81">
        <v>43748.98488425926</v>
      </c>
      <c r="Q181" s="79" t="s">
        <v>593</v>
      </c>
      <c r="R181" s="79"/>
      <c r="S181" s="79"/>
      <c r="T181" s="79"/>
      <c r="U181" s="79"/>
      <c r="V181" s="82" t="s">
        <v>763</v>
      </c>
      <c r="W181" s="81">
        <v>43748.98488425926</v>
      </c>
      <c r="X181" s="82" t="s">
        <v>1144</v>
      </c>
      <c r="Y181" s="79"/>
      <c r="Z181" s="79"/>
      <c r="AA181" s="85" t="s">
        <v>1451</v>
      </c>
      <c r="AB181" s="85" t="s">
        <v>1498</v>
      </c>
      <c r="AC181" s="79" t="b">
        <v>0</v>
      </c>
      <c r="AD181" s="79">
        <v>0</v>
      </c>
      <c r="AE181" s="85" t="s">
        <v>1617</v>
      </c>
      <c r="AF181" s="79" t="b">
        <v>0</v>
      </c>
      <c r="AG181" s="79" t="s">
        <v>1625</v>
      </c>
      <c r="AH181" s="79"/>
      <c r="AI181" s="85" t="s">
        <v>1603</v>
      </c>
      <c r="AJ181" s="79" t="b">
        <v>0</v>
      </c>
      <c r="AK181" s="79">
        <v>0</v>
      </c>
      <c r="AL181" s="85" t="s">
        <v>1603</v>
      </c>
      <c r="AM181" s="79" t="s">
        <v>1635</v>
      </c>
      <c r="AN181" s="79" t="b">
        <v>0</v>
      </c>
      <c r="AO181" s="85" t="s">
        <v>1498</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3</v>
      </c>
      <c r="BC181" s="78" t="str">
        <f>REPLACE(INDEX(GroupVertices[Group],MATCH(Edges25[[#This Row],[Vertex 2]],GroupVertices[Vertex],0)),1,1,"")</f>
        <v>3</v>
      </c>
      <c r="BD181" s="48"/>
      <c r="BE181" s="49"/>
      <c r="BF181" s="48"/>
      <c r="BG181" s="49"/>
      <c r="BH181" s="48"/>
      <c r="BI181" s="49"/>
      <c r="BJ181" s="48"/>
      <c r="BK181" s="49"/>
      <c r="BL181" s="48"/>
    </row>
    <row r="182" spans="1:64" ht="15">
      <c r="A182" s="64" t="s">
        <v>365</v>
      </c>
      <c r="B182" s="64" t="s">
        <v>349</v>
      </c>
      <c r="C182" s="65"/>
      <c r="D182" s="66"/>
      <c r="E182" s="67"/>
      <c r="F182" s="68"/>
      <c r="G182" s="65"/>
      <c r="H182" s="69"/>
      <c r="I182" s="70"/>
      <c r="J182" s="70"/>
      <c r="K182" s="34" t="s">
        <v>65</v>
      </c>
      <c r="L182" s="77">
        <v>317</v>
      </c>
      <c r="M182" s="77"/>
      <c r="N182" s="72"/>
      <c r="O182" s="79" t="s">
        <v>503</v>
      </c>
      <c r="P182" s="81">
        <v>43749.06600694444</v>
      </c>
      <c r="Q182" s="79" t="s">
        <v>591</v>
      </c>
      <c r="R182" s="82" t="s">
        <v>684</v>
      </c>
      <c r="S182" s="79" t="s">
        <v>713</v>
      </c>
      <c r="T182" s="79" t="s">
        <v>719</v>
      </c>
      <c r="U182" s="79"/>
      <c r="V182" s="82" t="s">
        <v>891</v>
      </c>
      <c r="W182" s="81">
        <v>43749.06600694444</v>
      </c>
      <c r="X182" s="82" t="s">
        <v>1145</v>
      </c>
      <c r="Y182" s="79"/>
      <c r="Z182" s="79"/>
      <c r="AA182" s="85" t="s">
        <v>1452</v>
      </c>
      <c r="AB182" s="79"/>
      <c r="AC182" s="79" t="b">
        <v>0</v>
      </c>
      <c r="AD182" s="79">
        <v>0</v>
      </c>
      <c r="AE182" s="85" t="s">
        <v>1603</v>
      </c>
      <c r="AF182" s="79" t="b">
        <v>0</v>
      </c>
      <c r="AG182" s="79" t="s">
        <v>1625</v>
      </c>
      <c r="AH182" s="79"/>
      <c r="AI182" s="85" t="s">
        <v>1603</v>
      </c>
      <c r="AJ182" s="79" t="b">
        <v>0</v>
      </c>
      <c r="AK182" s="79">
        <v>4</v>
      </c>
      <c r="AL182" s="85" t="s">
        <v>1498</v>
      </c>
      <c r="AM182" s="79" t="s">
        <v>1638</v>
      </c>
      <c r="AN182" s="79" t="b">
        <v>0</v>
      </c>
      <c r="AO182" s="85" t="s">
        <v>1498</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3</v>
      </c>
      <c r="BC182" s="78" t="str">
        <f>REPLACE(INDEX(GroupVertices[Group],MATCH(Edges25[[#This Row],[Vertex 2]],GroupVertices[Vertex],0)),1,1,"")</f>
        <v>3</v>
      </c>
      <c r="BD182" s="48"/>
      <c r="BE182" s="49"/>
      <c r="BF182" s="48"/>
      <c r="BG182" s="49"/>
      <c r="BH182" s="48"/>
      <c r="BI182" s="49"/>
      <c r="BJ182" s="48"/>
      <c r="BK182" s="49"/>
      <c r="BL182" s="48"/>
    </row>
    <row r="183" spans="1:64" ht="15">
      <c r="A183" s="64" t="s">
        <v>366</v>
      </c>
      <c r="B183" s="64" t="s">
        <v>349</v>
      </c>
      <c r="C183" s="65"/>
      <c r="D183" s="66"/>
      <c r="E183" s="67"/>
      <c r="F183" s="68"/>
      <c r="G183" s="65"/>
      <c r="H183" s="69"/>
      <c r="I183" s="70"/>
      <c r="J183" s="70"/>
      <c r="K183" s="34" t="s">
        <v>65</v>
      </c>
      <c r="L183" s="77">
        <v>320</v>
      </c>
      <c r="M183" s="77"/>
      <c r="N183" s="72"/>
      <c r="O183" s="79" t="s">
        <v>503</v>
      </c>
      <c r="P183" s="81">
        <v>43749.59074074074</v>
      </c>
      <c r="Q183" s="79" t="s">
        <v>594</v>
      </c>
      <c r="R183" s="79"/>
      <c r="S183" s="79"/>
      <c r="T183" s="79"/>
      <c r="U183" s="79"/>
      <c r="V183" s="82" t="s">
        <v>892</v>
      </c>
      <c r="W183" s="81">
        <v>43749.59074074074</v>
      </c>
      <c r="X183" s="82" t="s">
        <v>1146</v>
      </c>
      <c r="Y183" s="79"/>
      <c r="Z183" s="79"/>
      <c r="AA183" s="85" t="s">
        <v>1453</v>
      </c>
      <c r="AB183" s="85" t="s">
        <v>1498</v>
      </c>
      <c r="AC183" s="79" t="b">
        <v>0</v>
      </c>
      <c r="AD183" s="79">
        <v>1</v>
      </c>
      <c r="AE183" s="85" t="s">
        <v>1617</v>
      </c>
      <c r="AF183" s="79" t="b">
        <v>0</v>
      </c>
      <c r="AG183" s="79" t="s">
        <v>1625</v>
      </c>
      <c r="AH183" s="79"/>
      <c r="AI183" s="85" t="s">
        <v>1603</v>
      </c>
      <c r="AJ183" s="79" t="b">
        <v>0</v>
      </c>
      <c r="AK183" s="79">
        <v>0</v>
      </c>
      <c r="AL183" s="85" t="s">
        <v>1603</v>
      </c>
      <c r="AM183" s="79" t="s">
        <v>1634</v>
      </c>
      <c r="AN183" s="79" t="b">
        <v>0</v>
      </c>
      <c r="AO183" s="85" t="s">
        <v>1498</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c r="BE183" s="49"/>
      <c r="BF183" s="48"/>
      <c r="BG183" s="49"/>
      <c r="BH183" s="48"/>
      <c r="BI183" s="49"/>
      <c r="BJ183" s="48"/>
      <c r="BK183" s="49"/>
      <c r="BL183" s="48"/>
    </row>
    <row r="184" spans="1:64" ht="15">
      <c r="A184" s="64" t="s">
        <v>367</v>
      </c>
      <c r="B184" s="64" t="s">
        <v>349</v>
      </c>
      <c r="C184" s="65"/>
      <c r="D184" s="66"/>
      <c r="E184" s="67"/>
      <c r="F184" s="68"/>
      <c r="G184" s="65"/>
      <c r="H184" s="69"/>
      <c r="I184" s="70"/>
      <c r="J184" s="70"/>
      <c r="K184" s="34" t="s">
        <v>65</v>
      </c>
      <c r="L184" s="77">
        <v>323</v>
      </c>
      <c r="M184" s="77"/>
      <c r="N184" s="72"/>
      <c r="O184" s="79" t="s">
        <v>503</v>
      </c>
      <c r="P184" s="81">
        <v>43749.594513888886</v>
      </c>
      <c r="Q184" s="79" t="s">
        <v>595</v>
      </c>
      <c r="R184" s="79"/>
      <c r="S184" s="79"/>
      <c r="T184" s="79"/>
      <c r="U184" s="79"/>
      <c r="V184" s="82" t="s">
        <v>893</v>
      </c>
      <c r="W184" s="81">
        <v>43749.594513888886</v>
      </c>
      <c r="X184" s="82" t="s">
        <v>1147</v>
      </c>
      <c r="Y184" s="79"/>
      <c r="Z184" s="79"/>
      <c r="AA184" s="85" t="s">
        <v>1454</v>
      </c>
      <c r="AB184" s="85" t="s">
        <v>1498</v>
      </c>
      <c r="AC184" s="79" t="b">
        <v>0</v>
      </c>
      <c r="AD184" s="79">
        <v>1</v>
      </c>
      <c r="AE184" s="85" t="s">
        <v>1617</v>
      </c>
      <c r="AF184" s="79" t="b">
        <v>0</v>
      </c>
      <c r="AG184" s="79" t="s">
        <v>1625</v>
      </c>
      <c r="AH184" s="79"/>
      <c r="AI184" s="85" t="s">
        <v>1603</v>
      </c>
      <c r="AJ184" s="79" t="b">
        <v>0</v>
      </c>
      <c r="AK184" s="79">
        <v>0</v>
      </c>
      <c r="AL184" s="85" t="s">
        <v>1603</v>
      </c>
      <c r="AM184" s="79" t="s">
        <v>1634</v>
      </c>
      <c r="AN184" s="79" t="b">
        <v>0</v>
      </c>
      <c r="AO184" s="85" t="s">
        <v>1498</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c r="BE184" s="49"/>
      <c r="BF184" s="48"/>
      <c r="BG184" s="49"/>
      <c r="BH184" s="48"/>
      <c r="BI184" s="49"/>
      <c r="BJ184" s="48"/>
      <c r="BK184" s="49"/>
      <c r="BL184" s="48"/>
    </row>
    <row r="185" spans="1:64" ht="15">
      <c r="A185" s="64" t="s">
        <v>368</v>
      </c>
      <c r="B185" s="64" t="s">
        <v>449</v>
      </c>
      <c r="C185" s="65"/>
      <c r="D185" s="66"/>
      <c r="E185" s="67"/>
      <c r="F185" s="68"/>
      <c r="G185" s="65"/>
      <c r="H185" s="69"/>
      <c r="I185" s="70"/>
      <c r="J185" s="70"/>
      <c r="K185" s="34" t="s">
        <v>65</v>
      </c>
      <c r="L185" s="77">
        <v>326</v>
      </c>
      <c r="M185" s="77"/>
      <c r="N185" s="72"/>
      <c r="O185" s="79" t="s">
        <v>503</v>
      </c>
      <c r="P185" s="81">
        <v>43749.65431712963</v>
      </c>
      <c r="Q185" s="79" t="s">
        <v>596</v>
      </c>
      <c r="R185" s="82" t="s">
        <v>685</v>
      </c>
      <c r="S185" s="79" t="s">
        <v>703</v>
      </c>
      <c r="T185" s="79" t="s">
        <v>720</v>
      </c>
      <c r="U185" s="79"/>
      <c r="V185" s="82" t="s">
        <v>894</v>
      </c>
      <c r="W185" s="81">
        <v>43749.65431712963</v>
      </c>
      <c r="X185" s="82" t="s">
        <v>1148</v>
      </c>
      <c r="Y185" s="79"/>
      <c r="Z185" s="79"/>
      <c r="AA185" s="85" t="s">
        <v>1455</v>
      </c>
      <c r="AB185" s="79"/>
      <c r="AC185" s="79" t="b">
        <v>0</v>
      </c>
      <c r="AD185" s="79">
        <v>0</v>
      </c>
      <c r="AE185" s="85" t="s">
        <v>1603</v>
      </c>
      <c r="AF185" s="79" t="b">
        <v>1</v>
      </c>
      <c r="AG185" s="79" t="s">
        <v>1625</v>
      </c>
      <c r="AH185" s="79"/>
      <c r="AI185" s="85" t="s">
        <v>1632</v>
      </c>
      <c r="AJ185" s="79" t="b">
        <v>0</v>
      </c>
      <c r="AK185" s="79">
        <v>0</v>
      </c>
      <c r="AL185" s="85" t="s">
        <v>1603</v>
      </c>
      <c r="AM185" s="79" t="s">
        <v>1634</v>
      </c>
      <c r="AN185" s="79" t="b">
        <v>0</v>
      </c>
      <c r="AO185" s="85" t="s">
        <v>1455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4</v>
      </c>
      <c r="BC185" s="78" t="str">
        <f>REPLACE(INDEX(GroupVertices[Group],MATCH(Edges25[[#This Row],[Vertex 2]],GroupVertices[Vertex],0)),1,1,"")</f>
        <v>4</v>
      </c>
      <c r="BD185" s="48"/>
      <c r="BE185" s="49"/>
      <c r="BF185" s="48"/>
      <c r="BG185" s="49"/>
      <c r="BH185" s="48"/>
      <c r="BI185" s="49"/>
      <c r="BJ185" s="48"/>
      <c r="BK185" s="49"/>
      <c r="BL185" s="48"/>
    </row>
    <row r="186" spans="1:64" ht="15">
      <c r="A186" s="64" t="s">
        <v>369</v>
      </c>
      <c r="B186" s="64" t="s">
        <v>349</v>
      </c>
      <c r="C186" s="65"/>
      <c r="D186" s="66"/>
      <c r="E186" s="67"/>
      <c r="F186" s="68"/>
      <c r="G186" s="65"/>
      <c r="H186" s="69"/>
      <c r="I186" s="70"/>
      <c r="J186" s="70"/>
      <c r="K186" s="34" t="s">
        <v>65</v>
      </c>
      <c r="L186" s="77">
        <v>328</v>
      </c>
      <c r="M186" s="77"/>
      <c r="N186" s="72"/>
      <c r="O186" s="79" t="s">
        <v>503</v>
      </c>
      <c r="P186" s="81">
        <v>43749.655381944445</v>
      </c>
      <c r="Q186" s="79" t="s">
        <v>597</v>
      </c>
      <c r="R186" s="79"/>
      <c r="S186" s="79"/>
      <c r="T186" s="79"/>
      <c r="U186" s="79"/>
      <c r="V186" s="82" t="s">
        <v>895</v>
      </c>
      <c r="W186" s="81">
        <v>43749.655381944445</v>
      </c>
      <c r="X186" s="82" t="s">
        <v>1149</v>
      </c>
      <c r="Y186" s="79"/>
      <c r="Z186" s="79"/>
      <c r="AA186" s="85" t="s">
        <v>1456</v>
      </c>
      <c r="AB186" s="85" t="s">
        <v>1498</v>
      </c>
      <c r="AC186" s="79" t="b">
        <v>0</v>
      </c>
      <c r="AD186" s="79">
        <v>2</v>
      </c>
      <c r="AE186" s="85" t="s">
        <v>1617</v>
      </c>
      <c r="AF186" s="79" t="b">
        <v>0</v>
      </c>
      <c r="AG186" s="79" t="s">
        <v>1625</v>
      </c>
      <c r="AH186" s="79"/>
      <c r="AI186" s="85" t="s">
        <v>1603</v>
      </c>
      <c r="AJ186" s="79" t="b">
        <v>0</v>
      </c>
      <c r="AK186" s="79">
        <v>0</v>
      </c>
      <c r="AL186" s="85" t="s">
        <v>1603</v>
      </c>
      <c r="AM186" s="79" t="s">
        <v>1634</v>
      </c>
      <c r="AN186" s="79" t="b">
        <v>0</v>
      </c>
      <c r="AO186" s="85" t="s">
        <v>1498</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3</v>
      </c>
      <c r="BC186" s="78" t="str">
        <f>REPLACE(INDEX(GroupVertices[Group],MATCH(Edges25[[#This Row],[Vertex 2]],GroupVertices[Vertex],0)),1,1,"")</f>
        <v>3</v>
      </c>
      <c r="BD186" s="48"/>
      <c r="BE186" s="49"/>
      <c r="BF186" s="48"/>
      <c r="BG186" s="49"/>
      <c r="BH186" s="48"/>
      <c r="BI186" s="49"/>
      <c r="BJ186" s="48"/>
      <c r="BK186" s="49"/>
      <c r="BL186" s="48"/>
    </row>
    <row r="187" spans="1:64" ht="15">
      <c r="A187" s="64" t="s">
        <v>370</v>
      </c>
      <c r="B187" s="64" t="s">
        <v>369</v>
      </c>
      <c r="C187" s="65"/>
      <c r="D187" s="66"/>
      <c r="E187" s="67"/>
      <c r="F187" s="68"/>
      <c r="G187" s="65"/>
      <c r="H187" s="69"/>
      <c r="I187" s="70"/>
      <c r="J187" s="70"/>
      <c r="K187" s="34" t="s">
        <v>66</v>
      </c>
      <c r="L187" s="77">
        <v>331</v>
      </c>
      <c r="M187" s="77"/>
      <c r="N187" s="72"/>
      <c r="O187" s="79" t="s">
        <v>504</v>
      </c>
      <c r="P187" s="81">
        <v>43749.67173611111</v>
      </c>
      <c r="Q187" s="79" t="s">
        <v>598</v>
      </c>
      <c r="R187" s="79"/>
      <c r="S187" s="79"/>
      <c r="T187" s="79"/>
      <c r="U187" s="79"/>
      <c r="V187" s="82" t="s">
        <v>896</v>
      </c>
      <c r="W187" s="81">
        <v>43749.67173611111</v>
      </c>
      <c r="X187" s="82" t="s">
        <v>1150</v>
      </c>
      <c r="Y187" s="79"/>
      <c r="Z187" s="79"/>
      <c r="AA187" s="85" t="s">
        <v>1457</v>
      </c>
      <c r="AB187" s="85" t="s">
        <v>1456</v>
      </c>
      <c r="AC187" s="79" t="b">
        <v>0</v>
      </c>
      <c r="AD187" s="79">
        <v>1</v>
      </c>
      <c r="AE187" s="85" t="s">
        <v>1618</v>
      </c>
      <c r="AF187" s="79" t="b">
        <v>0</v>
      </c>
      <c r="AG187" s="79" t="s">
        <v>1625</v>
      </c>
      <c r="AH187" s="79"/>
      <c r="AI187" s="85" t="s">
        <v>1603</v>
      </c>
      <c r="AJ187" s="79" t="b">
        <v>0</v>
      </c>
      <c r="AK187" s="79">
        <v>0</v>
      </c>
      <c r="AL187" s="85" t="s">
        <v>1603</v>
      </c>
      <c r="AM187" s="79" t="s">
        <v>1634</v>
      </c>
      <c r="AN187" s="79" t="b">
        <v>0</v>
      </c>
      <c r="AO187" s="85" t="s">
        <v>1456</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3</v>
      </c>
      <c r="BC187" s="78" t="str">
        <f>REPLACE(INDEX(GroupVertices[Group],MATCH(Edges25[[#This Row],[Vertex 2]],GroupVertices[Vertex],0)),1,1,"")</f>
        <v>3</v>
      </c>
      <c r="BD187" s="48">
        <v>0</v>
      </c>
      <c r="BE187" s="49">
        <v>0</v>
      </c>
      <c r="BF187" s="48">
        <v>0</v>
      </c>
      <c r="BG187" s="49">
        <v>0</v>
      </c>
      <c r="BH187" s="48">
        <v>0</v>
      </c>
      <c r="BI187" s="49">
        <v>0</v>
      </c>
      <c r="BJ187" s="48">
        <v>5</v>
      </c>
      <c r="BK187" s="49">
        <v>100</v>
      </c>
      <c r="BL187" s="48">
        <v>5</v>
      </c>
    </row>
    <row r="188" spans="1:64" ht="15">
      <c r="A188" s="64" t="s">
        <v>371</v>
      </c>
      <c r="B188" s="64" t="s">
        <v>349</v>
      </c>
      <c r="C188" s="65"/>
      <c r="D188" s="66"/>
      <c r="E188" s="67"/>
      <c r="F188" s="68"/>
      <c r="G188" s="65"/>
      <c r="H188" s="69"/>
      <c r="I188" s="70"/>
      <c r="J188" s="70"/>
      <c r="K188" s="34" t="s">
        <v>65</v>
      </c>
      <c r="L188" s="77">
        <v>332</v>
      </c>
      <c r="M188" s="77"/>
      <c r="N188" s="72"/>
      <c r="O188" s="79" t="s">
        <v>503</v>
      </c>
      <c r="P188" s="81">
        <v>43749.8403125</v>
      </c>
      <c r="Q188" s="79" t="s">
        <v>599</v>
      </c>
      <c r="R188" s="79"/>
      <c r="S188" s="79"/>
      <c r="T188" s="79"/>
      <c r="U188" s="79"/>
      <c r="V188" s="82" t="s">
        <v>897</v>
      </c>
      <c r="W188" s="81">
        <v>43749.8403125</v>
      </c>
      <c r="X188" s="82" t="s">
        <v>1151</v>
      </c>
      <c r="Y188" s="79"/>
      <c r="Z188" s="79"/>
      <c r="AA188" s="85" t="s">
        <v>1458</v>
      </c>
      <c r="AB188" s="85" t="s">
        <v>1498</v>
      </c>
      <c r="AC188" s="79" t="b">
        <v>0</v>
      </c>
      <c r="AD188" s="79">
        <v>1</v>
      </c>
      <c r="AE188" s="85" t="s">
        <v>1617</v>
      </c>
      <c r="AF188" s="79" t="b">
        <v>0</v>
      </c>
      <c r="AG188" s="79" t="s">
        <v>1625</v>
      </c>
      <c r="AH188" s="79"/>
      <c r="AI188" s="85" t="s">
        <v>1603</v>
      </c>
      <c r="AJ188" s="79" t="b">
        <v>0</v>
      </c>
      <c r="AK188" s="79">
        <v>0</v>
      </c>
      <c r="AL188" s="85" t="s">
        <v>1603</v>
      </c>
      <c r="AM188" s="79" t="s">
        <v>1634</v>
      </c>
      <c r="AN188" s="79" t="b">
        <v>0</v>
      </c>
      <c r="AO188" s="85" t="s">
        <v>1498</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3</v>
      </c>
      <c r="BC188" s="78" t="str">
        <f>REPLACE(INDEX(GroupVertices[Group],MATCH(Edges25[[#This Row],[Vertex 2]],GroupVertices[Vertex],0)),1,1,"")</f>
        <v>3</v>
      </c>
      <c r="BD188" s="48"/>
      <c r="BE188" s="49"/>
      <c r="BF188" s="48"/>
      <c r="BG188" s="49"/>
      <c r="BH188" s="48"/>
      <c r="BI188" s="49"/>
      <c r="BJ188" s="48"/>
      <c r="BK188" s="49"/>
      <c r="BL188" s="48"/>
    </row>
    <row r="189" spans="1:64" ht="15">
      <c r="A189" s="64" t="s">
        <v>372</v>
      </c>
      <c r="B189" s="64" t="s">
        <v>349</v>
      </c>
      <c r="C189" s="65"/>
      <c r="D189" s="66"/>
      <c r="E189" s="67"/>
      <c r="F189" s="68"/>
      <c r="G189" s="65"/>
      <c r="H189" s="69"/>
      <c r="I189" s="70"/>
      <c r="J189" s="70"/>
      <c r="K189" s="34" t="s">
        <v>65</v>
      </c>
      <c r="L189" s="77">
        <v>335</v>
      </c>
      <c r="M189" s="77"/>
      <c r="N189" s="72"/>
      <c r="O189" s="79" t="s">
        <v>503</v>
      </c>
      <c r="P189" s="81">
        <v>43749.96436342593</v>
      </c>
      <c r="Q189" s="79" t="s">
        <v>600</v>
      </c>
      <c r="R189" s="79"/>
      <c r="S189" s="79"/>
      <c r="T189" s="79"/>
      <c r="U189" s="79"/>
      <c r="V189" s="82" t="s">
        <v>898</v>
      </c>
      <c r="W189" s="81">
        <v>43749.96436342593</v>
      </c>
      <c r="X189" s="82" t="s">
        <v>1152</v>
      </c>
      <c r="Y189" s="79"/>
      <c r="Z189" s="79"/>
      <c r="AA189" s="85" t="s">
        <v>1459</v>
      </c>
      <c r="AB189" s="85" t="s">
        <v>1498</v>
      </c>
      <c r="AC189" s="79" t="b">
        <v>0</v>
      </c>
      <c r="AD189" s="79">
        <v>1</v>
      </c>
      <c r="AE189" s="85" t="s">
        <v>1617</v>
      </c>
      <c r="AF189" s="79" t="b">
        <v>0</v>
      </c>
      <c r="AG189" s="79" t="s">
        <v>1625</v>
      </c>
      <c r="AH189" s="79"/>
      <c r="AI189" s="85" t="s">
        <v>1603</v>
      </c>
      <c r="AJ189" s="79" t="b">
        <v>0</v>
      </c>
      <c r="AK189" s="79">
        <v>0</v>
      </c>
      <c r="AL189" s="85" t="s">
        <v>1603</v>
      </c>
      <c r="AM189" s="79" t="s">
        <v>1638</v>
      </c>
      <c r="AN189" s="79" t="b">
        <v>0</v>
      </c>
      <c r="AO189" s="85" t="s">
        <v>1498</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3</v>
      </c>
      <c r="BC189" s="78" t="str">
        <f>REPLACE(INDEX(GroupVertices[Group],MATCH(Edges25[[#This Row],[Vertex 2]],GroupVertices[Vertex],0)),1,1,"")</f>
        <v>3</v>
      </c>
      <c r="BD189" s="48"/>
      <c r="BE189" s="49"/>
      <c r="BF189" s="48"/>
      <c r="BG189" s="49"/>
      <c r="BH189" s="48"/>
      <c r="BI189" s="49"/>
      <c r="BJ189" s="48"/>
      <c r="BK189" s="49"/>
      <c r="BL189" s="48"/>
    </row>
    <row r="190" spans="1:64" ht="15">
      <c r="A190" s="64" t="s">
        <v>373</v>
      </c>
      <c r="B190" s="64" t="s">
        <v>449</v>
      </c>
      <c r="C190" s="65"/>
      <c r="D190" s="66"/>
      <c r="E190" s="67"/>
      <c r="F190" s="68"/>
      <c r="G190" s="65"/>
      <c r="H190" s="69"/>
      <c r="I190" s="70"/>
      <c r="J190" s="70"/>
      <c r="K190" s="34" t="s">
        <v>65</v>
      </c>
      <c r="L190" s="77">
        <v>338</v>
      </c>
      <c r="M190" s="77"/>
      <c r="N190" s="72"/>
      <c r="O190" s="79" t="s">
        <v>503</v>
      </c>
      <c r="P190" s="81">
        <v>43750.55039351852</v>
      </c>
      <c r="Q190" s="79" t="s">
        <v>601</v>
      </c>
      <c r="R190" s="82" t="s">
        <v>686</v>
      </c>
      <c r="S190" s="79" t="s">
        <v>714</v>
      </c>
      <c r="T190" s="79" t="s">
        <v>721</v>
      </c>
      <c r="U190" s="79"/>
      <c r="V190" s="82" t="s">
        <v>899</v>
      </c>
      <c r="W190" s="81">
        <v>43750.55039351852</v>
      </c>
      <c r="X190" s="82" t="s">
        <v>1153</v>
      </c>
      <c r="Y190" s="79"/>
      <c r="Z190" s="79"/>
      <c r="AA190" s="85" t="s">
        <v>1460</v>
      </c>
      <c r="AB190" s="79"/>
      <c r="AC190" s="79" t="b">
        <v>0</v>
      </c>
      <c r="AD190" s="79">
        <v>1</v>
      </c>
      <c r="AE190" s="85" t="s">
        <v>1603</v>
      </c>
      <c r="AF190" s="79" t="b">
        <v>0</v>
      </c>
      <c r="AG190" s="79" t="s">
        <v>1625</v>
      </c>
      <c r="AH190" s="79"/>
      <c r="AI190" s="85" t="s">
        <v>1603</v>
      </c>
      <c r="AJ190" s="79" t="b">
        <v>0</v>
      </c>
      <c r="AK190" s="79">
        <v>0</v>
      </c>
      <c r="AL190" s="85" t="s">
        <v>1603</v>
      </c>
      <c r="AM190" s="79" t="s">
        <v>1635</v>
      </c>
      <c r="AN190" s="79" t="b">
        <v>0</v>
      </c>
      <c r="AO190" s="85" t="s">
        <v>1460</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4</v>
      </c>
      <c r="BC190" s="78" t="str">
        <f>REPLACE(INDEX(GroupVertices[Group],MATCH(Edges25[[#This Row],[Vertex 2]],GroupVertices[Vertex],0)),1,1,"")</f>
        <v>4</v>
      </c>
      <c r="BD190" s="48">
        <v>2</v>
      </c>
      <c r="BE190" s="49">
        <v>9.523809523809524</v>
      </c>
      <c r="BF190" s="48">
        <v>1</v>
      </c>
      <c r="BG190" s="49">
        <v>4.761904761904762</v>
      </c>
      <c r="BH190" s="48">
        <v>0</v>
      </c>
      <c r="BI190" s="49">
        <v>0</v>
      </c>
      <c r="BJ190" s="48">
        <v>18</v>
      </c>
      <c r="BK190" s="49">
        <v>85.71428571428571</v>
      </c>
      <c r="BL190" s="48">
        <v>21</v>
      </c>
    </row>
    <row r="191" spans="1:64" ht="15">
      <c r="A191" s="64" t="s">
        <v>374</v>
      </c>
      <c r="B191" s="64" t="s">
        <v>444</v>
      </c>
      <c r="C191" s="65"/>
      <c r="D191" s="66"/>
      <c r="E191" s="67"/>
      <c r="F191" s="68"/>
      <c r="G191" s="65"/>
      <c r="H191" s="69"/>
      <c r="I191" s="70"/>
      <c r="J191" s="70"/>
      <c r="K191" s="34" t="s">
        <v>65</v>
      </c>
      <c r="L191" s="77">
        <v>339</v>
      </c>
      <c r="M191" s="77"/>
      <c r="N191" s="72"/>
      <c r="O191" s="79" t="s">
        <v>503</v>
      </c>
      <c r="P191" s="81">
        <v>43750.89587962963</v>
      </c>
      <c r="Q191" s="79" t="s">
        <v>534</v>
      </c>
      <c r="R191" s="79"/>
      <c r="S191" s="79"/>
      <c r="T191" s="79"/>
      <c r="U191" s="79"/>
      <c r="V191" s="82" t="s">
        <v>900</v>
      </c>
      <c r="W191" s="81">
        <v>43750.89587962963</v>
      </c>
      <c r="X191" s="82" t="s">
        <v>1154</v>
      </c>
      <c r="Y191" s="79"/>
      <c r="Z191" s="79"/>
      <c r="AA191" s="85" t="s">
        <v>1461</v>
      </c>
      <c r="AB191" s="79"/>
      <c r="AC191" s="79" t="b">
        <v>0</v>
      </c>
      <c r="AD191" s="79">
        <v>0</v>
      </c>
      <c r="AE191" s="85" t="s">
        <v>1603</v>
      </c>
      <c r="AF191" s="79" t="b">
        <v>0</v>
      </c>
      <c r="AG191" s="79" t="s">
        <v>1625</v>
      </c>
      <c r="AH191" s="79"/>
      <c r="AI191" s="85" t="s">
        <v>1603</v>
      </c>
      <c r="AJ191" s="79" t="b">
        <v>0</v>
      </c>
      <c r="AK191" s="79">
        <v>98</v>
      </c>
      <c r="AL191" s="85" t="s">
        <v>1572</v>
      </c>
      <c r="AM191" s="79" t="s">
        <v>1634</v>
      </c>
      <c r="AN191" s="79" t="b">
        <v>0</v>
      </c>
      <c r="AO191" s="85" t="s">
        <v>1572</v>
      </c>
      <c r="AP191" s="79" t="s">
        <v>176</v>
      </c>
      <c r="AQ191" s="79">
        <v>0</v>
      </c>
      <c r="AR191" s="79">
        <v>0</v>
      </c>
      <c r="AS191" s="79"/>
      <c r="AT191" s="79"/>
      <c r="AU191" s="79"/>
      <c r="AV191" s="79"/>
      <c r="AW191" s="79"/>
      <c r="AX191" s="79"/>
      <c r="AY191" s="79"/>
      <c r="AZ191" s="79"/>
      <c r="BA191">
        <v>1</v>
      </c>
      <c r="BB191" s="78" t="str">
        <f>REPLACE(INDEX(GroupVertices[Group],MATCH(Edges25[[#This Row],[Vertex 1]],GroupVertices[Vertex],0)),1,1,"")</f>
        <v>1</v>
      </c>
      <c r="BC191" s="78" t="str">
        <f>REPLACE(INDEX(GroupVertices[Group],MATCH(Edges25[[#This Row],[Vertex 2]],GroupVertices[Vertex],0)),1,1,"")</f>
        <v>1</v>
      </c>
      <c r="BD191" s="48">
        <v>1</v>
      </c>
      <c r="BE191" s="49">
        <v>4</v>
      </c>
      <c r="BF191" s="48">
        <v>1</v>
      </c>
      <c r="BG191" s="49">
        <v>4</v>
      </c>
      <c r="BH191" s="48">
        <v>0</v>
      </c>
      <c r="BI191" s="49">
        <v>0</v>
      </c>
      <c r="BJ191" s="48">
        <v>23</v>
      </c>
      <c r="BK191" s="49">
        <v>92</v>
      </c>
      <c r="BL191" s="48">
        <v>25</v>
      </c>
    </row>
    <row r="192" spans="1:64" ht="15">
      <c r="A192" s="64" t="s">
        <v>375</v>
      </c>
      <c r="B192" s="64" t="s">
        <v>349</v>
      </c>
      <c r="C192" s="65"/>
      <c r="D192" s="66"/>
      <c r="E192" s="67"/>
      <c r="F192" s="68"/>
      <c r="G192" s="65"/>
      <c r="H192" s="69"/>
      <c r="I192" s="70"/>
      <c r="J192" s="70"/>
      <c r="K192" s="34" t="s">
        <v>65</v>
      </c>
      <c r="L192" s="77">
        <v>340</v>
      </c>
      <c r="M192" s="77"/>
      <c r="N192" s="72"/>
      <c r="O192" s="79" t="s">
        <v>503</v>
      </c>
      <c r="P192" s="81">
        <v>43750.91672453703</v>
      </c>
      <c r="Q192" s="79" t="s">
        <v>602</v>
      </c>
      <c r="R192" s="79"/>
      <c r="S192" s="79"/>
      <c r="T192" s="79"/>
      <c r="U192" s="79"/>
      <c r="V192" s="82" t="s">
        <v>763</v>
      </c>
      <c r="W192" s="81">
        <v>43750.91672453703</v>
      </c>
      <c r="X192" s="82" t="s">
        <v>1155</v>
      </c>
      <c r="Y192" s="79"/>
      <c r="Z192" s="79"/>
      <c r="AA192" s="85" t="s">
        <v>1462</v>
      </c>
      <c r="AB192" s="85" t="s">
        <v>1498</v>
      </c>
      <c r="AC192" s="79" t="b">
        <v>0</v>
      </c>
      <c r="AD192" s="79">
        <v>1</v>
      </c>
      <c r="AE192" s="85" t="s">
        <v>1617</v>
      </c>
      <c r="AF192" s="79" t="b">
        <v>0</v>
      </c>
      <c r="AG192" s="79" t="s">
        <v>1625</v>
      </c>
      <c r="AH192" s="79"/>
      <c r="AI192" s="85" t="s">
        <v>1603</v>
      </c>
      <c r="AJ192" s="79" t="b">
        <v>0</v>
      </c>
      <c r="AK192" s="79">
        <v>0</v>
      </c>
      <c r="AL192" s="85" t="s">
        <v>1603</v>
      </c>
      <c r="AM192" s="79" t="s">
        <v>1635</v>
      </c>
      <c r="AN192" s="79" t="b">
        <v>0</v>
      </c>
      <c r="AO192" s="85" t="s">
        <v>1498</v>
      </c>
      <c r="AP192" s="79" t="s">
        <v>176</v>
      </c>
      <c r="AQ192" s="79">
        <v>0</v>
      </c>
      <c r="AR192" s="79">
        <v>0</v>
      </c>
      <c r="AS192" s="79"/>
      <c r="AT192" s="79"/>
      <c r="AU192" s="79"/>
      <c r="AV192" s="79"/>
      <c r="AW192" s="79"/>
      <c r="AX192" s="79"/>
      <c r="AY192" s="79"/>
      <c r="AZ192" s="79"/>
      <c r="BA192">
        <v>1</v>
      </c>
      <c r="BB192" s="78" t="str">
        <f>REPLACE(INDEX(GroupVertices[Group],MATCH(Edges25[[#This Row],[Vertex 1]],GroupVertices[Vertex],0)),1,1,"")</f>
        <v>3</v>
      </c>
      <c r="BC192" s="78" t="str">
        <f>REPLACE(INDEX(GroupVertices[Group],MATCH(Edges25[[#This Row],[Vertex 2]],GroupVertices[Vertex],0)),1,1,"")</f>
        <v>3</v>
      </c>
      <c r="BD192" s="48"/>
      <c r="BE192" s="49"/>
      <c r="BF192" s="48"/>
      <c r="BG192" s="49"/>
      <c r="BH192" s="48"/>
      <c r="BI192" s="49"/>
      <c r="BJ192" s="48"/>
      <c r="BK192" s="49"/>
      <c r="BL192" s="48"/>
    </row>
    <row r="193" spans="1:64" ht="15">
      <c r="A193" s="64" t="s">
        <v>376</v>
      </c>
      <c r="B193" s="64" t="s">
        <v>483</v>
      </c>
      <c r="C193" s="65"/>
      <c r="D193" s="66"/>
      <c r="E193" s="67"/>
      <c r="F193" s="68"/>
      <c r="G193" s="65"/>
      <c r="H193" s="69"/>
      <c r="I193" s="70"/>
      <c r="J193" s="70"/>
      <c r="K193" s="34" t="s">
        <v>65</v>
      </c>
      <c r="L193" s="77">
        <v>343</v>
      </c>
      <c r="M193" s="77"/>
      <c r="N193" s="72"/>
      <c r="O193" s="79" t="s">
        <v>503</v>
      </c>
      <c r="P193" s="81">
        <v>43751.68950231482</v>
      </c>
      <c r="Q193" s="79" t="s">
        <v>603</v>
      </c>
      <c r="R193" s="79"/>
      <c r="S193" s="79"/>
      <c r="T193" s="79"/>
      <c r="U193" s="79"/>
      <c r="V193" s="82" t="s">
        <v>763</v>
      </c>
      <c r="W193" s="81">
        <v>43751.68950231482</v>
      </c>
      <c r="X193" s="82" t="s">
        <v>1156</v>
      </c>
      <c r="Y193" s="79"/>
      <c r="Z193" s="79"/>
      <c r="AA193" s="85" t="s">
        <v>1463</v>
      </c>
      <c r="AB193" s="79"/>
      <c r="AC193" s="79" t="b">
        <v>0</v>
      </c>
      <c r="AD193" s="79">
        <v>0</v>
      </c>
      <c r="AE193" s="85" t="s">
        <v>1603</v>
      </c>
      <c r="AF193" s="79" t="b">
        <v>0</v>
      </c>
      <c r="AG193" s="79" t="s">
        <v>1625</v>
      </c>
      <c r="AH193" s="79"/>
      <c r="AI193" s="85" t="s">
        <v>1603</v>
      </c>
      <c r="AJ193" s="79" t="b">
        <v>0</v>
      </c>
      <c r="AK193" s="79">
        <v>0</v>
      </c>
      <c r="AL193" s="85" t="s">
        <v>1603</v>
      </c>
      <c r="AM193" s="79" t="s">
        <v>1638</v>
      </c>
      <c r="AN193" s="79" t="b">
        <v>0</v>
      </c>
      <c r="AO193" s="85" t="s">
        <v>1463</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4</v>
      </c>
      <c r="BC193" s="78" t="str">
        <f>REPLACE(INDEX(GroupVertices[Group],MATCH(Edges25[[#This Row],[Vertex 2]],GroupVertices[Vertex],0)),1,1,"")</f>
        <v>4</v>
      </c>
      <c r="BD193" s="48">
        <v>0</v>
      </c>
      <c r="BE193" s="49">
        <v>0</v>
      </c>
      <c r="BF193" s="48">
        <v>1</v>
      </c>
      <c r="BG193" s="49">
        <v>6.25</v>
      </c>
      <c r="BH193" s="48">
        <v>0</v>
      </c>
      <c r="BI193" s="49">
        <v>0</v>
      </c>
      <c r="BJ193" s="48">
        <v>15</v>
      </c>
      <c r="BK193" s="49">
        <v>93.75</v>
      </c>
      <c r="BL193" s="48">
        <v>16</v>
      </c>
    </row>
    <row r="194" spans="1:64" ht="15">
      <c r="A194" s="64" t="s">
        <v>377</v>
      </c>
      <c r="B194" s="64" t="s">
        <v>391</v>
      </c>
      <c r="C194" s="65"/>
      <c r="D194" s="66"/>
      <c r="E194" s="67"/>
      <c r="F194" s="68"/>
      <c r="G194" s="65"/>
      <c r="H194" s="69"/>
      <c r="I194" s="70"/>
      <c r="J194" s="70"/>
      <c r="K194" s="34" t="s">
        <v>65</v>
      </c>
      <c r="L194" s="77">
        <v>345</v>
      </c>
      <c r="M194" s="77"/>
      <c r="N194" s="72"/>
      <c r="O194" s="79" t="s">
        <v>503</v>
      </c>
      <c r="P194" s="81">
        <v>43754.133888888886</v>
      </c>
      <c r="Q194" s="79" t="s">
        <v>604</v>
      </c>
      <c r="R194" s="79"/>
      <c r="S194" s="79"/>
      <c r="T194" s="79"/>
      <c r="U194" s="79"/>
      <c r="V194" s="82" t="s">
        <v>901</v>
      </c>
      <c r="W194" s="81">
        <v>43754.133888888886</v>
      </c>
      <c r="X194" s="82" t="s">
        <v>1157</v>
      </c>
      <c r="Y194" s="79"/>
      <c r="Z194" s="79"/>
      <c r="AA194" s="85" t="s">
        <v>1464</v>
      </c>
      <c r="AB194" s="79"/>
      <c r="AC194" s="79" t="b">
        <v>0</v>
      </c>
      <c r="AD194" s="79">
        <v>2</v>
      </c>
      <c r="AE194" s="85" t="s">
        <v>1619</v>
      </c>
      <c r="AF194" s="79" t="b">
        <v>0</v>
      </c>
      <c r="AG194" s="79" t="s">
        <v>1625</v>
      </c>
      <c r="AH194" s="79"/>
      <c r="AI194" s="85" t="s">
        <v>1603</v>
      </c>
      <c r="AJ194" s="79" t="b">
        <v>0</v>
      </c>
      <c r="AK194" s="79">
        <v>0</v>
      </c>
      <c r="AL194" s="85" t="s">
        <v>1603</v>
      </c>
      <c r="AM194" s="79" t="s">
        <v>1638</v>
      </c>
      <c r="AN194" s="79" t="b">
        <v>0</v>
      </c>
      <c r="AO194" s="85" t="s">
        <v>1464</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3</v>
      </c>
      <c r="BC194" s="78" t="str">
        <f>REPLACE(INDEX(GroupVertices[Group],MATCH(Edges25[[#This Row],[Vertex 2]],GroupVertices[Vertex],0)),1,1,"")</f>
        <v>3</v>
      </c>
      <c r="BD194" s="48"/>
      <c r="BE194" s="49"/>
      <c r="BF194" s="48"/>
      <c r="BG194" s="49"/>
      <c r="BH194" s="48"/>
      <c r="BI194" s="49"/>
      <c r="BJ194" s="48"/>
      <c r="BK194" s="49"/>
      <c r="BL194" s="48"/>
    </row>
    <row r="195" spans="1:64" ht="15">
      <c r="A195" s="64" t="s">
        <v>378</v>
      </c>
      <c r="B195" s="64" t="s">
        <v>481</v>
      </c>
      <c r="C195" s="65"/>
      <c r="D195" s="66"/>
      <c r="E195" s="67"/>
      <c r="F195" s="68"/>
      <c r="G195" s="65"/>
      <c r="H195" s="69"/>
      <c r="I195" s="70"/>
      <c r="J195" s="70"/>
      <c r="K195" s="34" t="s">
        <v>65</v>
      </c>
      <c r="L195" s="77">
        <v>351</v>
      </c>
      <c r="M195" s="77"/>
      <c r="N195" s="72"/>
      <c r="O195" s="79" t="s">
        <v>503</v>
      </c>
      <c r="P195" s="81">
        <v>43742.061377314814</v>
      </c>
      <c r="Q195" s="79" t="s">
        <v>589</v>
      </c>
      <c r="R195" s="79"/>
      <c r="S195" s="79"/>
      <c r="T195" s="79"/>
      <c r="U195" s="79"/>
      <c r="V195" s="82" t="s">
        <v>902</v>
      </c>
      <c r="W195" s="81">
        <v>43742.061377314814</v>
      </c>
      <c r="X195" s="82" t="s">
        <v>1158</v>
      </c>
      <c r="Y195" s="79"/>
      <c r="Z195" s="79"/>
      <c r="AA195" s="85" t="s">
        <v>1465</v>
      </c>
      <c r="AB195" s="79"/>
      <c r="AC195" s="79" t="b">
        <v>0</v>
      </c>
      <c r="AD195" s="79">
        <v>0</v>
      </c>
      <c r="AE195" s="85" t="s">
        <v>1603</v>
      </c>
      <c r="AF195" s="79" t="b">
        <v>0</v>
      </c>
      <c r="AG195" s="79" t="s">
        <v>1625</v>
      </c>
      <c r="AH195" s="79"/>
      <c r="AI195" s="85" t="s">
        <v>1603</v>
      </c>
      <c r="AJ195" s="79" t="b">
        <v>0</v>
      </c>
      <c r="AK195" s="79">
        <v>1</v>
      </c>
      <c r="AL195" s="85" t="s">
        <v>1438</v>
      </c>
      <c r="AM195" s="79" t="s">
        <v>1634</v>
      </c>
      <c r="AN195" s="79" t="b">
        <v>0</v>
      </c>
      <c r="AO195" s="85" t="s">
        <v>1438</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3</v>
      </c>
      <c r="BC195" s="78" t="str">
        <f>REPLACE(INDEX(GroupVertices[Group],MATCH(Edges25[[#This Row],[Vertex 2]],GroupVertices[Vertex],0)),1,1,"")</f>
        <v>3</v>
      </c>
      <c r="BD195" s="48"/>
      <c r="BE195" s="49"/>
      <c r="BF195" s="48"/>
      <c r="BG195" s="49"/>
      <c r="BH195" s="48"/>
      <c r="BI195" s="49"/>
      <c r="BJ195" s="48"/>
      <c r="BK195" s="49"/>
      <c r="BL195" s="48"/>
    </row>
    <row r="196" spans="1:64" ht="15">
      <c r="A196" s="64" t="s">
        <v>378</v>
      </c>
      <c r="B196" s="64" t="s">
        <v>484</v>
      </c>
      <c r="C196" s="65"/>
      <c r="D196" s="66"/>
      <c r="E196" s="67"/>
      <c r="F196" s="68"/>
      <c r="G196" s="65"/>
      <c r="H196" s="69"/>
      <c r="I196" s="70"/>
      <c r="J196" s="70"/>
      <c r="K196" s="34" t="s">
        <v>65</v>
      </c>
      <c r="L196" s="77">
        <v>355</v>
      </c>
      <c r="M196" s="77"/>
      <c r="N196" s="72"/>
      <c r="O196" s="79" t="s">
        <v>503</v>
      </c>
      <c r="P196" s="81">
        <v>43754.62179398148</v>
      </c>
      <c r="Q196" s="79" t="s">
        <v>605</v>
      </c>
      <c r="R196" s="79"/>
      <c r="S196" s="79"/>
      <c r="T196" s="79"/>
      <c r="U196" s="79"/>
      <c r="V196" s="82" t="s">
        <v>902</v>
      </c>
      <c r="W196" s="81">
        <v>43754.62179398148</v>
      </c>
      <c r="X196" s="82" t="s">
        <v>1159</v>
      </c>
      <c r="Y196" s="79"/>
      <c r="Z196" s="79"/>
      <c r="AA196" s="85" t="s">
        <v>1466</v>
      </c>
      <c r="AB196" s="85" t="s">
        <v>1595</v>
      </c>
      <c r="AC196" s="79" t="b">
        <v>0</v>
      </c>
      <c r="AD196" s="79">
        <v>5</v>
      </c>
      <c r="AE196" s="85" t="s">
        <v>1620</v>
      </c>
      <c r="AF196" s="79" t="b">
        <v>0</v>
      </c>
      <c r="AG196" s="79" t="s">
        <v>1625</v>
      </c>
      <c r="AH196" s="79"/>
      <c r="AI196" s="85" t="s">
        <v>1603</v>
      </c>
      <c r="AJ196" s="79" t="b">
        <v>0</v>
      </c>
      <c r="AK196" s="79">
        <v>0</v>
      </c>
      <c r="AL196" s="85" t="s">
        <v>1603</v>
      </c>
      <c r="AM196" s="79" t="s">
        <v>1634</v>
      </c>
      <c r="AN196" s="79" t="b">
        <v>0</v>
      </c>
      <c r="AO196" s="85" t="s">
        <v>1595</v>
      </c>
      <c r="AP196" s="79" t="s">
        <v>176</v>
      </c>
      <c r="AQ196" s="79">
        <v>0</v>
      </c>
      <c r="AR196" s="79">
        <v>0</v>
      </c>
      <c r="AS196" s="79"/>
      <c r="AT196" s="79"/>
      <c r="AU196" s="79"/>
      <c r="AV196" s="79"/>
      <c r="AW196" s="79"/>
      <c r="AX196" s="79"/>
      <c r="AY196" s="79"/>
      <c r="AZ196" s="79"/>
      <c r="BA196">
        <v>1</v>
      </c>
      <c r="BB196" s="78" t="str">
        <f>REPLACE(INDEX(GroupVertices[Group],MATCH(Edges25[[#This Row],[Vertex 1]],GroupVertices[Vertex],0)),1,1,"")</f>
        <v>3</v>
      </c>
      <c r="BC196" s="78" t="str">
        <f>REPLACE(INDEX(GroupVertices[Group],MATCH(Edges25[[#This Row],[Vertex 2]],GroupVertices[Vertex],0)),1,1,"")</f>
        <v>5</v>
      </c>
      <c r="BD196" s="48"/>
      <c r="BE196" s="49"/>
      <c r="BF196" s="48"/>
      <c r="BG196" s="49"/>
      <c r="BH196" s="48"/>
      <c r="BI196" s="49"/>
      <c r="BJ196" s="48"/>
      <c r="BK196" s="49"/>
      <c r="BL196" s="48"/>
    </row>
    <row r="197" spans="1:64" ht="15">
      <c r="A197" s="64" t="s">
        <v>378</v>
      </c>
      <c r="B197" s="64" t="s">
        <v>393</v>
      </c>
      <c r="C197" s="65"/>
      <c r="D197" s="66"/>
      <c r="E197" s="67"/>
      <c r="F197" s="68"/>
      <c r="G197" s="65"/>
      <c r="H197" s="69"/>
      <c r="I197" s="70"/>
      <c r="J197" s="70"/>
      <c r="K197" s="34" t="s">
        <v>65</v>
      </c>
      <c r="L197" s="77">
        <v>362</v>
      </c>
      <c r="M197" s="77"/>
      <c r="N197" s="72"/>
      <c r="O197" s="79" t="s">
        <v>503</v>
      </c>
      <c r="P197" s="81">
        <v>43733.95408564815</v>
      </c>
      <c r="Q197" s="79" t="s">
        <v>606</v>
      </c>
      <c r="R197" s="79"/>
      <c r="S197" s="79"/>
      <c r="T197" s="79" t="s">
        <v>722</v>
      </c>
      <c r="U197" s="79"/>
      <c r="V197" s="82" t="s">
        <v>902</v>
      </c>
      <c r="W197" s="81">
        <v>43733.95408564815</v>
      </c>
      <c r="X197" s="82" t="s">
        <v>1160</v>
      </c>
      <c r="Y197" s="79"/>
      <c r="Z197" s="79"/>
      <c r="AA197" s="85" t="s">
        <v>1467</v>
      </c>
      <c r="AB197" s="79"/>
      <c r="AC197" s="79" t="b">
        <v>0</v>
      </c>
      <c r="AD197" s="79">
        <v>0</v>
      </c>
      <c r="AE197" s="85" t="s">
        <v>1603</v>
      </c>
      <c r="AF197" s="79" t="b">
        <v>0</v>
      </c>
      <c r="AG197" s="79" t="s">
        <v>1625</v>
      </c>
      <c r="AH197" s="79"/>
      <c r="AI197" s="85" t="s">
        <v>1603</v>
      </c>
      <c r="AJ197" s="79" t="b">
        <v>0</v>
      </c>
      <c r="AK197" s="79">
        <v>0</v>
      </c>
      <c r="AL197" s="85" t="s">
        <v>1496</v>
      </c>
      <c r="AM197" s="79" t="s">
        <v>1635</v>
      </c>
      <c r="AN197" s="79" t="b">
        <v>0</v>
      </c>
      <c r="AO197" s="85" t="s">
        <v>1496</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3</v>
      </c>
      <c r="BC197" s="78" t="str">
        <f>REPLACE(INDEX(GroupVertices[Group],MATCH(Edges25[[#This Row],[Vertex 2]],GroupVertices[Vertex],0)),1,1,"")</f>
        <v>3</v>
      </c>
      <c r="BD197" s="48">
        <v>0</v>
      </c>
      <c r="BE197" s="49">
        <v>0</v>
      </c>
      <c r="BF197" s="48">
        <v>0</v>
      </c>
      <c r="BG197" s="49">
        <v>0</v>
      </c>
      <c r="BH197" s="48">
        <v>0</v>
      </c>
      <c r="BI197" s="49">
        <v>0</v>
      </c>
      <c r="BJ197" s="48">
        <v>19</v>
      </c>
      <c r="BK197" s="49">
        <v>100</v>
      </c>
      <c r="BL197" s="48">
        <v>19</v>
      </c>
    </row>
    <row r="198" spans="1:64" ht="15">
      <c r="A198" s="64" t="s">
        <v>379</v>
      </c>
      <c r="B198" s="64" t="s">
        <v>444</v>
      </c>
      <c r="C198" s="65"/>
      <c r="D198" s="66"/>
      <c r="E198" s="67"/>
      <c r="F198" s="68"/>
      <c r="G198" s="65"/>
      <c r="H198" s="69"/>
      <c r="I198" s="70"/>
      <c r="J198" s="70"/>
      <c r="K198" s="34" t="s">
        <v>65</v>
      </c>
      <c r="L198" s="77">
        <v>371</v>
      </c>
      <c r="M198" s="77"/>
      <c r="N198" s="72"/>
      <c r="O198" s="79" t="s">
        <v>503</v>
      </c>
      <c r="P198" s="81">
        <v>43755.611597222225</v>
      </c>
      <c r="Q198" s="79" t="s">
        <v>534</v>
      </c>
      <c r="R198" s="79"/>
      <c r="S198" s="79"/>
      <c r="T198" s="79"/>
      <c r="U198" s="79"/>
      <c r="V198" s="82" t="s">
        <v>903</v>
      </c>
      <c r="W198" s="81">
        <v>43755.611597222225</v>
      </c>
      <c r="X198" s="82" t="s">
        <v>1161</v>
      </c>
      <c r="Y198" s="79"/>
      <c r="Z198" s="79"/>
      <c r="AA198" s="85" t="s">
        <v>1468</v>
      </c>
      <c r="AB198" s="79"/>
      <c r="AC198" s="79" t="b">
        <v>0</v>
      </c>
      <c r="AD198" s="79">
        <v>0</v>
      </c>
      <c r="AE198" s="85" t="s">
        <v>1603</v>
      </c>
      <c r="AF198" s="79" t="b">
        <v>0</v>
      </c>
      <c r="AG198" s="79" t="s">
        <v>1625</v>
      </c>
      <c r="AH198" s="79"/>
      <c r="AI198" s="85" t="s">
        <v>1603</v>
      </c>
      <c r="AJ198" s="79" t="b">
        <v>0</v>
      </c>
      <c r="AK198" s="79">
        <v>103</v>
      </c>
      <c r="AL198" s="85" t="s">
        <v>1572</v>
      </c>
      <c r="AM198" s="79" t="s">
        <v>1635</v>
      </c>
      <c r="AN198" s="79" t="b">
        <v>0</v>
      </c>
      <c r="AO198" s="85" t="s">
        <v>1572</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v>1</v>
      </c>
      <c r="BE198" s="49">
        <v>4</v>
      </c>
      <c r="BF198" s="48">
        <v>1</v>
      </c>
      <c r="BG198" s="49">
        <v>4</v>
      </c>
      <c r="BH198" s="48">
        <v>0</v>
      </c>
      <c r="BI198" s="49">
        <v>0</v>
      </c>
      <c r="BJ198" s="48">
        <v>23</v>
      </c>
      <c r="BK198" s="49">
        <v>92</v>
      </c>
      <c r="BL198" s="48">
        <v>25</v>
      </c>
    </row>
    <row r="199" spans="1:64" ht="15">
      <c r="A199" s="64" t="s">
        <v>380</v>
      </c>
      <c r="B199" s="64" t="s">
        <v>449</v>
      </c>
      <c r="C199" s="65"/>
      <c r="D199" s="66"/>
      <c r="E199" s="67"/>
      <c r="F199" s="68"/>
      <c r="G199" s="65"/>
      <c r="H199" s="69"/>
      <c r="I199" s="70"/>
      <c r="J199" s="70"/>
      <c r="K199" s="34" t="s">
        <v>65</v>
      </c>
      <c r="L199" s="77">
        <v>372</v>
      </c>
      <c r="M199" s="77"/>
      <c r="N199" s="72"/>
      <c r="O199" s="79" t="s">
        <v>503</v>
      </c>
      <c r="P199" s="81">
        <v>43755.75960648148</v>
      </c>
      <c r="Q199" s="79" t="s">
        <v>607</v>
      </c>
      <c r="R199" s="79"/>
      <c r="S199" s="79"/>
      <c r="T199" s="79"/>
      <c r="U199" s="79"/>
      <c r="V199" s="82" t="s">
        <v>763</v>
      </c>
      <c r="W199" s="81">
        <v>43755.75960648148</v>
      </c>
      <c r="X199" s="82" t="s">
        <v>1162</v>
      </c>
      <c r="Y199" s="79"/>
      <c r="Z199" s="79"/>
      <c r="AA199" s="85" t="s">
        <v>1469</v>
      </c>
      <c r="AB199" s="79"/>
      <c r="AC199" s="79" t="b">
        <v>0</v>
      </c>
      <c r="AD199" s="79">
        <v>0</v>
      </c>
      <c r="AE199" s="85" t="s">
        <v>1603</v>
      </c>
      <c r="AF199" s="79" t="b">
        <v>0</v>
      </c>
      <c r="AG199" s="79" t="s">
        <v>1625</v>
      </c>
      <c r="AH199" s="79"/>
      <c r="AI199" s="85" t="s">
        <v>1603</v>
      </c>
      <c r="AJ199" s="79" t="b">
        <v>0</v>
      </c>
      <c r="AK199" s="79">
        <v>0</v>
      </c>
      <c r="AL199" s="85" t="s">
        <v>1603</v>
      </c>
      <c r="AM199" s="79" t="s">
        <v>1635</v>
      </c>
      <c r="AN199" s="79" t="b">
        <v>0</v>
      </c>
      <c r="AO199" s="85" t="s">
        <v>1469</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4</v>
      </c>
      <c r="BC199" s="78" t="str">
        <f>REPLACE(INDEX(GroupVertices[Group],MATCH(Edges25[[#This Row],[Vertex 2]],GroupVertices[Vertex],0)),1,1,"")</f>
        <v>4</v>
      </c>
      <c r="BD199" s="48">
        <v>1</v>
      </c>
      <c r="BE199" s="49">
        <v>2.6315789473684212</v>
      </c>
      <c r="BF199" s="48">
        <v>0</v>
      </c>
      <c r="BG199" s="49">
        <v>0</v>
      </c>
      <c r="BH199" s="48">
        <v>0</v>
      </c>
      <c r="BI199" s="49">
        <v>0</v>
      </c>
      <c r="BJ199" s="48">
        <v>37</v>
      </c>
      <c r="BK199" s="49">
        <v>97.36842105263158</v>
      </c>
      <c r="BL199" s="48">
        <v>38</v>
      </c>
    </row>
    <row r="200" spans="1:64" ht="15">
      <c r="A200" s="64" t="s">
        <v>381</v>
      </c>
      <c r="B200" s="64" t="s">
        <v>340</v>
      </c>
      <c r="C200" s="65"/>
      <c r="D200" s="66"/>
      <c r="E200" s="67"/>
      <c r="F200" s="68"/>
      <c r="G200" s="65"/>
      <c r="H200" s="69"/>
      <c r="I200" s="70"/>
      <c r="J200" s="70"/>
      <c r="K200" s="34" t="s">
        <v>65</v>
      </c>
      <c r="L200" s="77">
        <v>373</v>
      </c>
      <c r="M200" s="77"/>
      <c r="N200" s="72"/>
      <c r="O200" s="79" t="s">
        <v>503</v>
      </c>
      <c r="P200" s="81">
        <v>43755.86454861111</v>
      </c>
      <c r="Q200" s="79" t="s">
        <v>608</v>
      </c>
      <c r="R200" s="79"/>
      <c r="S200" s="79"/>
      <c r="T200" s="79"/>
      <c r="U200" s="79"/>
      <c r="V200" s="82" t="s">
        <v>904</v>
      </c>
      <c r="W200" s="81">
        <v>43755.86454861111</v>
      </c>
      <c r="X200" s="82" t="s">
        <v>1163</v>
      </c>
      <c r="Y200" s="79"/>
      <c r="Z200" s="79"/>
      <c r="AA200" s="85" t="s">
        <v>1470</v>
      </c>
      <c r="AB200" s="85" t="s">
        <v>1596</v>
      </c>
      <c r="AC200" s="79" t="b">
        <v>0</v>
      </c>
      <c r="AD200" s="79">
        <v>0</v>
      </c>
      <c r="AE200" s="85" t="s">
        <v>1602</v>
      </c>
      <c r="AF200" s="79" t="b">
        <v>0</v>
      </c>
      <c r="AG200" s="79" t="s">
        <v>1625</v>
      </c>
      <c r="AH200" s="79"/>
      <c r="AI200" s="85" t="s">
        <v>1603</v>
      </c>
      <c r="AJ200" s="79" t="b">
        <v>0</v>
      </c>
      <c r="AK200" s="79">
        <v>0</v>
      </c>
      <c r="AL200" s="85" t="s">
        <v>1603</v>
      </c>
      <c r="AM200" s="79" t="s">
        <v>1635</v>
      </c>
      <c r="AN200" s="79" t="b">
        <v>0</v>
      </c>
      <c r="AO200" s="85" t="s">
        <v>1596</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4</v>
      </c>
      <c r="BC200" s="78" t="str">
        <f>REPLACE(INDEX(GroupVertices[Group],MATCH(Edges25[[#This Row],[Vertex 2]],GroupVertices[Vertex],0)),1,1,"")</f>
        <v>3</v>
      </c>
      <c r="BD200" s="48"/>
      <c r="BE200" s="49"/>
      <c r="BF200" s="48"/>
      <c r="BG200" s="49"/>
      <c r="BH200" s="48"/>
      <c r="BI200" s="49"/>
      <c r="BJ200" s="48"/>
      <c r="BK200" s="49"/>
      <c r="BL200" s="48"/>
    </row>
    <row r="201" spans="1:64" ht="15">
      <c r="A201" s="64" t="s">
        <v>382</v>
      </c>
      <c r="B201" s="64" t="s">
        <v>444</v>
      </c>
      <c r="C201" s="65"/>
      <c r="D201" s="66"/>
      <c r="E201" s="67"/>
      <c r="F201" s="68"/>
      <c r="G201" s="65"/>
      <c r="H201" s="69"/>
      <c r="I201" s="70"/>
      <c r="J201" s="70"/>
      <c r="K201" s="34" t="s">
        <v>65</v>
      </c>
      <c r="L201" s="77">
        <v>375</v>
      </c>
      <c r="M201" s="77"/>
      <c r="N201" s="72"/>
      <c r="O201" s="79" t="s">
        <v>503</v>
      </c>
      <c r="P201" s="81">
        <v>43756.34324074074</v>
      </c>
      <c r="Q201" s="79" t="s">
        <v>534</v>
      </c>
      <c r="R201" s="79"/>
      <c r="S201" s="79"/>
      <c r="T201" s="79"/>
      <c r="U201" s="79"/>
      <c r="V201" s="82" t="s">
        <v>905</v>
      </c>
      <c r="W201" s="81">
        <v>43756.34324074074</v>
      </c>
      <c r="X201" s="82" t="s">
        <v>1164</v>
      </c>
      <c r="Y201" s="79"/>
      <c r="Z201" s="79"/>
      <c r="AA201" s="85" t="s">
        <v>1471</v>
      </c>
      <c r="AB201" s="79"/>
      <c r="AC201" s="79" t="b">
        <v>0</v>
      </c>
      <c r="AD201" s="79">
        <v>0</v>
      </c>
      <c r="AE201" s="85" t="s">
        <v>1603</v>
      </c>
      <c r="AF201" s="79" t="b">
        <v>0</v>
      </c>
      <c r="AG201" s="79" t="s">
        <v>1625</v>
      </c>
      <c r="AH201" s="79"/>
      <c r="AI201" s="85" t="s">
        <v>1603</v>
      </c>
      <c r="AJ201" s="79" t="b">
        <v>0</v>
      </c>
      <c r="AK201" s="79">
        <v>103</v>
      </c>
      <c r="AL201" s="85" t="s">
        <v>1572</v>
      </c>
      <c r="AM201" s="79" t="s">
        <v>1634</v>
      </c>
      <c r="AN201" s="79" t="b">
        <v>0</v>
      </c>
      <c r="AO201" s="85" t="s">
        <v>1572</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2</v>
      </c>
      <c r="BC201" s="78" t="str">
        <f>REPLACE(INDEX(GroupVertices[Group],MATCH(Edges25[[#This Row],[Vertex 2]],GroupVertices[Vertex],0)),1,1,"")</f>
        <v>1</v>
      </c>
      <c r="BD201" s="48">
        <v>1</v>
      </c>
      <c r="BE201" s="49">
        <v>4</v>
      </c>
      <c r="BF201" s="48">
        <v>1</v>
      </c>
      <c r="BG201" s="49">
        <v>4</v>
      </c>
      <c r="BH201" s="48">
        <v>0</v>
      </c>
      <c r="BI201" s="49">
        <v>0</v>
      </c>
      <c r="BJ201" s="48">
        <v>23</v>
      </c>
      <c r="BK201" s="49">
        <v>92</v>
      </c>
      <c r="BL201" s="48">
        <v>25</v>
      </c>
    </row>
    <row r="202" spans="1:64" ht="15">
      <c r="A202" s="64" t="s">
        <v>382</v>
      </c>
      <c r="B202" s="64" t="s">
        <v>445</v>
      </c>
      <c r="C202" s="65"/>
      <c r="D202" s="66"/>
      <c r="E202" s="67"/>
      <c r="F202" s="68"/>
      <c r="G202" s="65"/>
      <c r="H202" s="69"/>
      <c r="I202" s="70"/>
      <c r="J202" s="70"/>
      <c r="K202" s="34" t="s">
        <v>65</v>
      </c>
      <c r="L202" s="77">
        <v>376</v>
      </c>
      <c r="M202" s="77"/>
      <c r="N202" s="72"/>
      <c r="O202" s="79" t="s">
        <v>503</v>
      </c>
      <c r="P202" s="81">
        <v>43756.345729166664</v>
      </c>
      <c r="Q202" s="79" t="s">
        <v>609</v>
      </c>
      <c r="R202" s="79"/>
      <c r="S202" s="79"/>
      <c r="T202" s="79"/>
      <c r="U202" s="79"/>
      <c r="V202" s="82" t="s">
        <v>905</v>
      </c>
      <c r="W202" s="81">
        <v>43756.345729166664</v>
      </c>
      <c r="X202" s="82" t="s">
        <v>1165</v>
      </c>
      <c r="Y202" s="79"/>
      <c r="Z202" s="79"/>
      <c r="AA202" s="85" t="s">
        <v>1472</v>
      </c>
      <c r="AB202" s="85" t="s">
        <v>1572</v>
      </c>
      <c r="AC202" s="79" t="b">
        <v>0</v>
      </c>
      <c r="AD202" s="79">
        <v>0</v>
      </c>
      <c r="AE202" s="85" t="s">
        <v>1605</v>
      </c>
      <c r="AF202" s="79" t="b">
        <v>0</v>
      </c>
      <c r="AG202" s="79" t="s">
        <v>1625</v>
      </c>
      <c r="AH202" s="79"/>
      <c r="AI202" s="85" t="s">
        <v>1603</v>
      </c>
      <c r="AJ202" s="79" t="b">
        <v>0</v>
      </c>
      <c r="AK202" s="79">
        <v>0</v>
      </c>
      <c r="AL202" s="85" t="s">
        <v>1603</v>
      </c>
      <c r="AM202" s="79" t="s">
        <v>1634</v>
      </c>
      <c r="AN202" s="79" t="b">
        <v>0</v>
      </c>
      <c r="AO202" s="85" t="s">
        <v>1572</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2</v>
      </c>
      <c r="BD202" s="48"/>
      <c r="BE202" s="49"/>
      <c r="BF202" s="48"/>
      <c r="BG202" s="49"/>
      <c r="BH202" s="48"/>
      <c r="BI202" s="49"/>
      <c r="BJ202" s="48"/>
      <c r="BK202" s="49"/>
      <c r="BL202" s="48"/>
    </row>
    <row r="203" spans="1:64" ht="15">
      <c r="A203" s="64" t="s">
        <v>383</v>
      </c>
      <c r="B203" s="64" t="s">
        <v>444</v>
      </c>
      <c r="C203" s="65"/>
      <c r="D203" s="66"/>
      <c r="E203" s="67"/>
      <c r="F203" s="68"/>
      <c r="G203" s="65"/>
      <c r="H203" s="69"/>
      <c r="I203" s="70"/>
      <c r="J203" s="70"/>
      <c r="K203" s="34" t="s">
        <v>65</v>
      </c>
      <c r="L203" s="77">
        <v>379</v>
      </c>
      <c r="M203" s="77"/>
      <c r="N203" s="72"/>
      <c r="O203" s="79" t="s">
        <v>503</v>
      </c>
      <c r="P203" s="81">
        <v>43756.35045138889</v>
      </c>
      <c r="Q203" s="79" t="s">
        <v>534</v>
      </c>
      <c r="R203" s="79"/>
      <c r="S203" s="79"/>
      <c r="T203" s="79"/>
      <c r="U203" s="79"/>
      <c r="V203" s="82" t="s">
        <v>906</v>
      </c>
      <c r="W203" s="81">
        <v>43756.35045138889</v>
      </c>
      <c r="X203" s="82" t="s">
        <v>1166</v>
      </c>
      <c r="Y203" s="79"/>
      <c r="Z203" s="79"/>
      <c r="AA203" s="85" t="s">
        <v>1473</v>
      </c>
      <c r="AB203" s="79"/>
      <c r="AC203" s="79" t="b">
        <v>0</v>
      </c>
      <c r="AD203" s="79">
        <v>0</v>
      </c>
      <c r="AE203" s="85" t="s">
        <v>1603</v>
      </c>
      <c r="AF203" s="79" t="b">
        <v>0</v>
      </c>
      <c r="AG203" s="79" t="s">
        <v>1625</v>
      </c>
      <c r="AH203" s="79"/>
      <c r="AI203" s="85" t="s">
        <v>1603</v>
      </c>
      <c r="AJ203" s="79" t="b">
        <v>0</v>
      </c>
      <c r="AK203" s="79">
        <v>103</v>
      </c>
      <c r="AL203" s="85" t="s">
        <v>1572</v>
      </c>
      <c r="AM203" s="79" t="s">
        <v>1638</v>
      </c>
      <c r="AN203" s="79" t="b">
        <v>0</v>
      </c>
      <c r="AO203" s="85" t="s">
        <v>1572</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v>1</v>
      </c>
      <c r="BE203" s="49">
        <v>4</v>
      </c>
      <c r="BF203" s="48">
        <v>1</v>
      </c>
      <c r="BG203" s="49">
        <v>4</v>
      </c>
      <c r="BH203" s="48">
        <v>0</v>
      </c>
      <c r="BI203" s="49">
        <v>0</v>
      </c>
      <c r="BJ203" s="48">
        <v>23</v>
      </c>
      <c r="BK203" s="49">
        <v>92</v>
      </c>
      <c r="BL203" s="48">
        <v>25</v>
      </c>
    </row>
    <row r="204" spans="1:64" ht="15">
      <c r="A204" s="64" t="s">
        <v>384</v>
      </c>
      <c r="B204" s="64" t="s">
        <v>444</v>
      </c>
      <c r="C204" s="65"/>
      <c r="D204" s="66"/>
      <c r="E204" s="67"/>
      <c r="F204" s="68"/>
      <c r="G204" s="65"/>
      <c r="H204" s="69"/>
      <c r="I204" s="70"/>
      <c r="J204" s="70"/>
      <c r="K204" s="34" t="s">
        <v>65</v>
      </c>
      <c r="L204" s="77">
        <v>380</v>
      </c>
      <c r="M204" s="77"/>
      <c r="N204" s="72"/>
      <c r="O204" s="79" t="s">
        <v>503</v>
      </c>
      <c r="P204" s="81">
        <v>43756.59459490741</v>
      </c>
      <c r="Q204" s="79" t="s">
        <v>534</v>
      </c>
      <c r="R204" s="79"/>
      <c r="S204" s="79"/>
      <c r="T204" s="79"/>
      <c r="U204" s="79"/>
      <c r="V204" s="82" t="s">
        <v>907</v>
      </c>
      <c r="W204" s="81">
        <v>43756.59459490741</v>
      </c>
      <c r="X204" s="82" t="s">
        <v>1167</v>
      </c>
      <c r="Y204" s="79"/>
      <c r="Z204" s="79"/>
      <c r="AA204" s="85" t="s">
        <v>1474</v>
      </c>
      <c r="AB204" s="79"/>
      <c r="AC204" s="79" t="b">
        <v>0</v>
      </c>
      <c r="AD204" s="79">
        <v>0</v>
      </c>
      <c r="AE204" s="85" t="s">
        <v>1603</v>
      </c>
      <c r="AF204" s="79" t="b">
        <v>0</v>
      </c>
      <c r="AG204" s="79" t="s">
        <v>1625</v>
      </c>
      <c r="AH204" s="79"/>
      <c r="AI204" s="85" t="s">
        <v>1603</v>
      </c>
      <c r="AJ204" s="79" t="b">
        <v>0</v>
      </c>
      <c r="AK204" s="79">
        <v>103</v>
      </c>
      <c r="AL204" s="85" t="s">
        <v>1572</v>
      </c>
      <c r="AM204" s="79" t="s">
        <v>1634</v>
      </c>
      <c r="AN204" s="79" t="b">
        <v>0</v>
      </c>
      <c r="AO204" s="85" t="s">
        <v>1572</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v>1</v>
      </c>
      <c r="BE204" s="49">
        <v>4</v>
      </c>
      <c r="BF204" s="48">
        <v>1</v>
      </c>
      <c r="BG204" s="49">
        <v>4</v>
      </c>
      <c r="BH204" s="48">
        <v>0</v>
      </c>
      <c r="BI204" s="49">
        <v>0</v>
      </c>
      <c r="BJ204" s="48">
        <v>23</v>
      </c>
      <c r="BK204" s="49">
        <v>92</v>
      </c>
      <c r="BL204" s="48">
        <v>25</v>
      </c>
    </row>
    <row r="205" spans="1:64" ht="15">
      <c r="A205" s="64" t="s">
        <v>385</v>
      </c>
      <c r="B205" s="64" t="s">
        <v>449</v>
      </c>
      <c r="C205" s="65"/>
      <c r="D205" s="66"/>
      <c r="E205" s="67"/>
      <c r="F205" s="68"/>
      <c r="G205" s="65"/>
      <c r="H205" s="69"/>
      <c r="I205" s="70"/>
      <c r="J205" s="70"/>
      <c r="K205" s="34" t="s">
        <v>65</v>
      </c>
      <c r="L205" s="77">
        <v>381</v>
      </c>
      <c r="M205" s="77"/>
      <c r="N205" s="72"/>
      <c r="O205" s="79" t="s">
        <v>503</v>
      </c>
      <c r="P205" s="81">
        <v>43764.57791666667</v>
      </c>
      <c r="Q205" s="79" t="s">
        <v>610</v>
      </c>
      <c r="R205" s="79"/>
      <c r="S205" s="79"/>
      <c r="T205" s="79"/>
      <c r="U205" s="79"/>
      <c r="V205" s="82" t="s">
        <v>908</v>
      </c>
      <c r="W205" s="81">
        <v>43764.57791666667</v>
      </c>
      <c r="X205" s="82" t="s">
        <v>1168</v>
      </c>
      <c r="Y205" s="79"/>
      <c r="Z205" s="79"/>
      <c r="AA205" s="85" t="s">
        <v>1475</v>
      </c>
      <c r="AB205" s="85" t="s">
        <v>1476</v>
      </c>
      <c r="AC205" s="79" t="b">
        <v>0</v>
      </c>
      <c r="AD205" s="79">
        <v>1</v>
      </c>
      <c r="AE205" s="85" t="s">
        <v>1621</v>
      </c>
      <c r="AF205" s="79" t="b">
        <v>0</v>
      </c>
      <c r="AG205" s="79" t="s">
        <v>1625</v>
      </c>
      <c r="AH205" s="79"/>
      <c r="AI205" s="85" t="s">
        <v>1603</v>
      </c>
      <c r="AJ205" s="79" t="b">
        <v>0</v>
      </c>
      <c r="AK205" s="79">
        <v>0</v>
      </c>
      <c r="AL205" s="85" t="s">
        <v>1603</v>
      </c>
      <c r="AM205" s="79" t="s">
        <v>1634</v>
      </c>
      <c r="AN205" s="79" t="b">
        <v>0</v>
      </c>
      <c r="AO205" s="85" t="s">
        <v>1476</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4</v>
      </c>
      <c r="BC205" s="78" t="str">
        <f>REPLACE(INDEX(GroupVertices[Group],MATCH(Edges25[[#This Row],[Vertex 2]],GroupVertices[Vertex],0)),1,1,"")</f>
        <v>4</v>
      </c>
      <c r="BD205" s="48"/>
      <c r="BE205" s="49"/>
      <c r="BF205" s="48"/>
      <c r="BG205" s="49"/>
      <c r="BH205" s="48"/>
      <c r="BI205" s="49"/>
      <c r="BJ205" s="48"/>
      <c r="BK205" s="49"/>
      <c r="BL205" s="48"/>
    </row>
    <row r="206" spans="1:64" ht="15">
      <c r="A206" s="64" t="s">
        <v>386</v>
      </c>
      <c r="B206" s="64" t="s">
        <v>449</v>
      </c>
      <c r="C206" s="65"/>
      <c r="D206" s="66"/>
      <c r="E206" s="67"/>
      <c r="F206" s="68"/>
      <c r="G206" s="65"/>
      <c r="H206" s="69"/>
      <c r="I206" s="70"/>
      <c r="J206" s="70"/>
      <c r="K206" s="34" t="s">
        <v>65</v>
      </c>
      <c r="L206" s="77">
        <v>383</v>
      </c>
      <c r="M206" s="77"/>
      <c r="N206" s="72"/>
      <c r="O206" s="79" t="s">
        <v>503</v>
      </c>
      <c r="P206" s="81">
        <v>43763.94583333333</v>
      </c>
      <c r="Q206" s="79" t="s">
        <v>611</v>
      </c>
      <c r="R206" s="79"/>
      <c r="S206" s="79"/>
      <c r="T206" s="79"/>
      <c r="U206" s="82" t="s">
        <v>728</v>
      </c>
      <c r="V206" s="82" t="s">
        <v>728</v>
      </c>
      <c r="W206" s="81">
        <v>43763.94583333333</v>
      </c>
      <c r="X206" s="82" t="s">
        <v>1169</v>
      </c>
      <c r="Y206" s="79"/>
      <c r="Z206" s="79"/>
      <c r="AA206" s="85" t="s">
        <v>1476</v>
      </c>
      <c r="AB206" s="79"/>
      <c r="AC206" s="79" t="b">
        <v>0</v>
      </c>
      <c r="AD206" s="79">
        <v>0</v>
      </c>
      <c r="AE206" s="85" t="s">
        <v>1603</v>
      </c>
      <c r="AF206" s="79" t="b">
        <v>0</v>
      </c>
      <c r="AG206" s="79" t="s">
        <v>1625</v>
      </c>
      <c r="AH206" s="79"/>
      <c r="AI206" s="85" t="s">
        <v>1603</v>
      </c>
      <c r="AJ206" s="79" t="b">
        <v>0</v>
      </c>
      <c r="AK206" s="79">
        <v>0</v>
      </c>
      <c r="AL206" s="85" t="s">
        <v>1603</v>
      </c>
      <c r="AM206" s="79" t="s">
        <v>1634</v>
      </c>
      <c r="AN206" s="79" t="b">
        <v>0</v>
      </c>
      <c r="AO206" s="85" t="s">
        <v>1476</v>
      </c>
      <c r="AP206" s="79" t="s">
        <v>176</v>
      </c>
      <c r="AQ206" s="79">
        <v>0</v>
      </c>
      <c r="AR206" s="79">
        <v>0</v>
      </c>
      <c r="AS206" s="79" t="s">
        <v>1650</v>
      </c>
      <c r="AT206" s="79" t="s">
        <v>1651</v>
      </c>
      <c r="AU206" s="79" t="s">
        <v>1652</v>
      </c>
      <c r="AV206" s="79" t="s">
        <v>1653</v>
      </c>
      <c r="AW206" s="79" t="s">
        <v>1654</v>
      </c>
      <c r="AX206" s="79" t="s">
        <v>1655</v>
      </c>
      <c r="AY206" s="79" t="s">
        <v>1656</v>
      </c>
      <c r="AZ206" s="82" t="s">
        <v>1657</v>
      </c>
      <c r="BA206">
        <v>1</v>
      </c>
      <c r="BB206" s="78" t="str">
        <f>REPLACE(INDEX(GroupVertices[Group],MATCH(Edges25[[#This Row],[Vertex 1]],GroupVertices[Vertex],0)),1,1,"")</f>
        <v>4</v>
      </c>
      <c r="BC206" s="78" t="str">
        <f>REPLACE(INDEX(GroupVertices[Group],MATCH(Edges25[[#This Row],[Vertex 2]],GroupVertices[Vertex],0)),1,1,"")</f>
        <v>4</v>
      </c>
      <c r="BD206" s="48">
        <v>1</v>
      </c>
      <c r="BE206" s="49">
        <v>14.285714285714286</v>
      </c>
      <c r="BF206" s="48">
        <v>1</v>
      </c>
      <c r="BG206" s="49">
        <v>14.285714285714286</v>
      </c>
      <c r="BH206" s="48">
        <v>0</v>
      </c>
      <c r="BI206" s="49">
        <v>0</v>
      </c>
      <c r="BJ206" s="48">
        <v>5</v>
      </c>
      <c r="BK206" s="49">
        <v>71.42857142857143</v>
      </c>
      <c r="BL206" s="48">
        <v>7</v>
      </c>
    </row>
    <row r="207" spans="1:64" ht="15">
      <c r="A207" s="64" t="s">
        <v>387</v>
      </c>
      <c r="B207" s="64" t="s">
        <v>386</v>
      </c>
      <c r="C207" s="65"/>
      <c r="D207" s="66"/>
      <c r="E207" s="67"/>
      <c r="F207" s="68"/>
      <c r="G207" s="65"/>
      <c r="H207" s="69"/>
      <c r="I207" s="70"/>
      <c r="J207" s="70"/>
      <c r="K207" s="34" t="s">
        <v>65</v>
      </c>
      <c r="L207" s="77">
        <v>384</v>
      </c>
      <c r="M207" s="77"/>
      <c r="N207" s="72"/>
      <c r="O207" s="79" t="s">
        <v>503</v>
      </c>
      <c r="P207" s="81">
        <v>43764.58064814815</v>
      </c>
      <c r="Q207" s="79" t="s">
        <v>612</v>
      </c>
      <c r="R207" s="79"/>
      <c r="S207" s="79"/>
      <c r="T207" s="79"/>
      <c r="U207" s="82" t="s">
        <v>728</v>
      </c>
      <c r="V207" s="82" t="s">
        <v>728</v>
      </c>
      <c r="W207" s="81">
        <v>43764.58064814815</v>
      </c>
      <c r="X207" s="82" t="s">
        <v>1170</v>
      </c>
      <c r="Y207" s="79"/>
      <c r="Z207" s="79"/>
      <c r="AA207" s="85" t="s">
        <v>1477</v>
      </c>
      <c r="AB207" s="79"/>
      <c r="AC207" s="79" t="b">
        <v>0</v>
      </c>
      <c r="AD207" s="79">
        <v>0</v>
      </c>
      <c r="AE207" s="85" t="s">
        <v>1603</v>
      </c>
      <c r="AF207" s="79" t="b">
        <v>0</v>
      </c>
      <c r="AG207" s="79" t="s">
        <v>1625</v>
      </c>
      <c r="AH207" s="79"/>
      <c r="AI207" s="85" t="s">
        <v>1603</v>
      </c>
      <c r="AJ207" s="79" t="b">
        <v>0</v>
      </c>
      <c r="AK207" s="79">
        <v>1</v>
      </c>
      <c r="AL207" s="85" t="s">
        <v>1476</v>
      </c>
      <c r="AM207" s="79" t="s">
        <v>1634</v>
      </c>
      <c r="AN207" s="79" t="b">
        <v>0</v>
      </c>
      <c r="AO207" s="85" t="s">
        <v>1476</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4</v>
      </c>
      <c r="BC207" s="78" t="str">
        <f>REPLACE(INDEX(GroupVertices[Group],MATCH(Edges25[[#This Row],[Vertex 2]],GroupVertices[Vertex],0)),1,1,"")</f>
        <v>4</v>
      </c>
      <c r="BD207" s="48"/>
      <c r="BE207" s="49"/>
      <c r="BF207" s="48"/>
      <c r="BG207" s="49"/>
      <c r="BH207" s="48"/>
      <c r="BI207" s="49"/>
      <c r="BJ207" s="48"/>
      <c r="BK207" s="49"/>
      <c r="BL207" s="48"/>
    </row>
    <row r="208" spans="1:64" ht="15">
      <c r="A208" s="64" t="s">
        <v>388</v>
      </c>
      <c r="B208" s="64" t="s">
        <v>472</v>
      </c>
      <c r="C208" s="65"/>
      <c r="D208" s="66"/>
      <c r="E208" s="67"/>
      <c r="F208" s="68"/>
      <c r="G208" s="65"/>
      <c r="H208" s="69"/>
      <c r="I208" s="70"/>
      <c r="J208" s="70"/>
      <c r="K208" s="34" t="s">
        <v>65</v>
      </c>
      <c r="L208" s="77">
        <v>386</v>
      </c>
      <c r="M208" s="77"/>
      <c r="N208" s="72"/>
      <c r="O208" s="79" t="s">
        <v>503</v>
      </c>
      <c r="P208" s="81">
        <v>43744.05556712963</v>
      </c>
      <c r="Q208" s="79" t="s">
        <v>587</v>
      </c>
      <c r="R208" s="79"/>
      <c r="S208" s="79"/>
      <c r="T208" s="79"/>
      <c r="U208" s="79"/>
      <c r="V208" s="82" t="s">
        <v>909</v>
      </c>
      <c r="W208" s="81">
        <v>43744.05556712963</v>
      </c>
      <c r="X208" s="82" t="s">
        <v>1171</v>
      </c>
      <c r="Y208" s="79"/>
      <c r="Z208" s="79"/>
      <c r="AA208" s="85" t="s">
        <v>1478</v>
      </c>
      <c r="AB208" s="79"/>
      <c r="AC208" s="79" t="b">
        <v>0</v>
      </c>
      <c r="AD208" s="79">
        <v>0</v>
      </c>
      <c r="AE208" s="85" t="s">
        <v>1603</v>
      </c>
      <c r="AF208" s="79" t="b">
        <v>0</v>
      </c>
      <c r="AG208" s="79" t="s">
        <v>1625</v>
      </c>
      <c r="AH208" s="79"/>
      <c r="AI208" s="85" t="s">
        <v>1603</v>
      </c>
      <c r="AJ208" s="79" t="b">
        <v>0</v>
      </c>
      <c r="AK208" s="79">
        <v>2</v>
      </c>
      <c r="AL208" s="85" t="s">
        <v>1421</v>
      </c>
      <c r="AM208" s="79" t="s">
        <v>1634</v>
      </c>
      <c r="AN208" s="79" t="b">
        <v>0</v>
      </c>
      <c r="AO208" s="85" t="s">
        <v>1421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5</v>
      </c>
      <c r="BC208" s="78" t="str">
        <f>REPLACE(INDEX(GroupVertices[Group],MATCH(Edges25[[#This Row],[Vertex 2]],GroupVertices[Vertex],0)),1,1,"")</f>
        <v>5</v>
      </c>
      <c r="BD208" s="48"/>
      <c r="BE208" s="49"/>
      <c r="BF208" s="48"/>
      <c r="BG208" s="49"/>
      <c r="BH208" s="48"/>
      <c r="BI208" s="49"/>
      <c r="BJ208" s="48"/>
      <c r="BK208" s="49"/>
      <c r="BL208" s="48"/>
    </row>
    <row r="209" spans="1:64" ht="15">
      <c r="A209" s="64" t="s">
        <v>345</v>
      </c>
      <c r="B209" s="64" t="s">
        <v>340</v>
      </c>
      <c r="C209" s="65"/>
      <c r="D209" s="66"/>
      <c r="E209" s="67"/>
      <c r="F209" s="68"/>
      <c r="G209" s="65"/>
      <c r="H209" s="69"/>
      <c r="I209" s="70"/>
      <c r="J209" s="70"/>
      <c r="K209" s="34" t="s">
        <v>65</v>
      </c>
      <c r="L209" s="77">
        <v>403</v>
      </c>
      <c r="M209" s="77"/>
      <c r="N209" s="72"/>
      <c r="O209" s="79" t="s">
        <v>503</v>
      </c>
      <c r="P209" s="81">
        <v>43741.5909837963</v>
      </c>
      <c r="Q209" s="79" t="s">
        <v>613</v>
      </c>
      <c r="R209" s="79"/>
      <c r="S209" s="79"/>
      <c r="T209" s="79"/>
      <c r="U209" s="79"/>
      <c r="V209" s="82" t="s">
        <v>872</v>
      </c>
      <c r="W209" s="81">
        <v>43741.5909837963</v>
      </c>
      <c r="X209" s="82" t="s">
        <v>1172</v>
      </c>
      <c r="Y209" s="79"/>
      <c r="Z209" s="79"/>
      <c r="AA209" s="85" t="s">
        <v>1479</v>
      </c>
      <c r="AB209" s="79"/>
      <c r="AC209" s="79" t="b">
        <v>0</v>
      </c>
      <c r="AD209" s="79">
        <v>0</v>
      </c>
      <c r="AE209" s="85" t="s">
        <v>1603</v>
      </c>
      <c r="AF209" s="79" t="b">
        <v>0</v>
      </c>
      <c r="AG209" s="79" t="s">
        <v>1625</v>
      </c>
      <c r="AH209" s="79"/>
      <c r="AI209" s="85" t="s">
        <v>1603</v>
      </c>
      <c r="AJ209" s="79" t="b">
        <v>0</v>
      </c>
      <c r="AK209" s="79">
        <v>2</v>
      </c>
      <c r="AL209" s="85" t="s">
        <v>1513</v>
      </c>
      <c r="AM209" s="79" t="s">
        <v>1634</v>
      </c>
      <c r="AN209" s="79" t="b">
        <v>0</v>
      </c>
      <c r="AO209" s="85" t="s">
        <v>1513</v>
      </c>
      <c r="AP209" s="79" t="s">
        <v>176</v>
      </c>
      <c r="AQ209" s="79">
        <v>0</v>
      </c>
      <c r="AR209" s="79">
        <v>0</v>
      </c>
      <c r="AS209" s="79"/>
      <c r="AT209" s="79"/>
      <c r="AU209" s="79"/>
      <c r="AV209" s="79"/>
      <c r="AW209" s="79"/>
      <c r="AX209" s="79"/>
      <c r="AY209" s="79"/>
      <c r="AZ209" s="79"/>
      <c r="BA209">
        <v>2</v>
      </c>
      <c r="BB209" s="78" t="str">
        <f>REPLACE(INDEX(GroupVertices[Group],MATCH(Edges25[[#This Row],[Vertex 1]],GroupVertices[Vertex],0)),1,1,"")</f>
        <v>5</v>
      </c>
      <c r="BC209" s="78" t="str">
        <f>REPLACE(INDEX(GroupVertices[Group],MATCH(Edges25[[#This Row],[Vertex 2]],GroupVertices[Vertex],0)),1,1,"")</f>
        <v>3</v>
      </c>
      <c r="BD209" s="48">
        <v>0</v>
      </c>
      <c r="BE209" s="49">
        <v>0</v>
      </c>
      <c r="BF209" s="48">
        <v>0</v>
      </c>
      <c r="BG209" s="49">
        <v>0</v>
      </c>
      <c r="BH209" s="48">
        <v>0</v>
      </c>
      <c r="BI209" s="49">
        <v>0</v>
      </c>
      <c r="BJ209" s="48">
        <v>24</v>
      </c>
      <c r="BK209" s="49">
        <v>100</v>
      </c>
      <c r="BL209" s="48">
        <v>24</v>
      </c>
    </row>
    <row r="210" spans="1:64" ht="15">
      <c r="A210" s="64" t="s">
        <v>388</v>
      </c>
      <c r="B210" s="64" t="s">
        <v>492</v>
      </c>
      <c r="C210" s="65"/>
      <c r="D210" s="66"/>
      <c r="E210" s="67"/>
      <c r="F210" s="68"/>
      <c r="G210" s="65"/>
      <c r="H210" s="69"/>
      <c r="I210" s="70"/>
      <c r="J210" s="70"/>
      <c r="K210" s="34" t="s">
        <v>65</v>
      </c>
      <c r="L210" s="77">
        <v>411</v>
      </c>
      <c r="M210" s="77"/>
      <c r="N210" s="72"/>
      <c r="O210" s="79" t="s">
        <v>503</v>
      </c>
      <c r="P210" s="81">
        <v>43765.57984953704</v>
      </c>
      <c r="Q210" s="79" t="s">
        <v>614</v>
      </c>
      <c r="R210" s="79"/>
      <c r="S210" s="79"/>
      <c r="T210" s="79"/>
      <c r="U210" s="79"/>
      <c r="V210" s="82" t="s">
        <v>909</v>
      </c>
      <c r="W210" s="81">
        <v>43765.57984953704</v>
      </c>
      <c r="X210" s="82" t="s">
        <v>1173</v>
      </c>
      <c r="Y210" s="79"/>
      <c r="Z210" s="79"/>
      <c r="AA210" s="85" t="s">
        <v>1480</v>
      </c>
      <c r="AB210" s="79"/>
      <c r="AC210" s="79" t="b">
        <v>0</v>
      </c>
      <c r="AD210" s="79">
        <v>0</v>
      </c>
      <c r="AE210" s="85" t="s">
        <v>1603</v>
      </c>
      <c r="AF210" s="79" t="b">
        <v>0</v>
      </c>
      <c r="AG210" s="79" t="s">
        <v>1625</v>
      </c>
      <c r="AH210" s="79"/>
      <c r="AI210" s="85" t="s">
        <v>1603</v>
      </c>
      <c r="AJ210" s="79" t="b">
        <v>0</v>
      </c>
      <c r="AK210" s="79">
        <v>0</v>
      </c>
      <c r="AL210" s="85" t="s">
        <v>1505</v>
      </c>
      <c r="AM210" s="79" t="s">
        <v>1634</v>
      </c>
      <c r="AN210" s="79" t="b">
        <v>0</v>
      </c>
      <c r="AO210" s="85" t="s">
        <v>1505</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5</v>
      </c>
      <c r="BC210" s="78" t="str">
        <f>REPLACE(INDEX(GroupVertices[Group],MATCH(Edges25[[#This Row],[Vertex 2]],GroupVertices[Vertex],0)),1,1,"")</f>
        <v>5</v>
      </c>
      <c r="BD210" s="48"/>
      <c r="BE210" s="49"/>
      <c r="BF210" s="48"/>
      <c r="BG210" s="49"/>
      <c r="BH210" s="48"/>
      <c r="BI210" s="49"/>
      <c r="BJ210" s="48"/>
      <c r="BK210" s="49"/>
      <c r="BL210" s="48"/>
    </row>
    <row r="211" spans="1:64" ht="15">
      <c r="A211" s="64" t="s">
        <v>340</v>
      </c>
      <c r="B211" s="64" t="s">
        <v>498</v>
      </c>
      <c r="C211" s="65"/>
      <c r="D211" s="66"/>
      <c r="E211" s="67"/>
      <c r="F211" s="68"/>
      <c r="G211" s="65"/>
      <c r="H211" s="69"/>
      <c r="I211" s="70"/>
      <c r="J211" s="70"/>
      <c r="K211" s="34" t="s">
        <v>65</v>
      </c>
      <c r="L211" s="77">
        <v>421</v>
      </c>
      <c r="M211" s="77"/>
      <c r="N211" s="72"/>
      <c r="O211" s="79" t="s">
        <v>503</v>
      </c>
      <c r="P211" s="81">
        <v>43714.667025462964</v>
      </c>
      <c r="Q211" s="79" t="s">
        <v>615</v>
      </c>
      <c r="R211" s="82" t="s">
        <v>663</v>
      </c>
      <c r="S211" s="79" t="s">
        <v>704</v>
      </c>
      <c r="T211" s="79"/>
      <c r="U211" s="82" t="s">
        <v>729</v>
      </c>
      <c r="V211" s="82" t="s">
        <v>729</v>
      </c>
      <c r="W211" s="81">
        <v>43714.667025462964</v>
      </c>
      <c r="X211" s="82" t="s">
        <v>1174</v>
      </c>
      <c r="Y211" s="79"/>
      <c r="Z211" s="79"/>
      <c r="AA211" s="85" t="s">
        <v>1481</v>
      </c>
      <c r="AB211" s="79"/>
      <c r="AC211" s="79" t="b">
        <v>0</v>
      </c>
      <c r="AD211" s="79">
        <v>0</v>
      </c>
      <c r="AE211" s="85" t="s">
        <v>1603</v>
      </c>
      <c r="AF211" s="79" t="b">
        <v>0</v>
      </c>
      <c r="AG211" s="79" t="s">
        <v>1625</v>
      </c>
      <c r="AH211" s="79"/>
      <c r="AI211" s="85" t="s">
        <v>1603</v>
      </c>
      <c r="AJ211" s="79" t="b">
        <v>0</v>
      </c>
      <c r="AK211" s="79">
        <v>0</v>
      </c>
      <c r="AL211" s="85" t="s">
        <v>1603</v>
      </c>
      <c r="AM211" s="79" t="s">
        <v>1645</v>
      </c>
      <c r="AN211" s="79" t="b">
        <v>0</v>
      </c>
      <c r="AO211" s="85" t="s">
        <v>1481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3</v>
      </c>
      <c r="BC211" s="78" t="str">
        <f>REPLACE(INDEX(GroupVertices[Group],MATCH(Edges25[[#This Row],[Vertex 2]],GroupVertices[Vertex],0)),1,1,"")</f>
        <v>3</v>
      </c>
      <c r="BD211" s="48">
        <v>3</v>
      </c>
      <c r="BE211" s="49">
        <v>7.894736842105263</v>
      </c>
      <c r="BF211" s="48">
        <v>1</v>
      </c>
      <c r="BG211" s="49">
        <v>2.6315789473684212</v>
      </c>
      <c r="BH211" s="48">
        <v>0</v>
      </c>
      <c r="BI211" s="49">
        <v>0</v>
      </c>
      <c r="BJ211" s="48">
        <v>34</v>
      </c>
      <c r="BK211" s="49">
        <v>89.47368421052632</v>
      </c>
      <c r="BL211" s="48">
        <v>38</v>
      </c>
    </row>
    <row r="212" spans="1:64" ht="15">
      <c r="A212" s="64" t="s">
        <v>389</v>
      </c>
      <c r="B212" s="64" t="s">
        <v>498</v>
      </c>
      <c r="C212" s="65"/>
      <c r="D212" s="66"/>
      <c r="E212" s="67"/>
      <c r="F212" s="68"/>
      <c r="G212" s="65"/>
      <c r="H212" s="69"/>
      <c r="I212" s="70"/>
      <c r="J212" s="70"/>
      <c r="K212" s="34" t="s">
        <v>65</v>
      </c>
      <c r="L212" s="77">
        <v>422</v>
      </c>
      <c r="M212" s="77"/>
      <c r="N212" s="72"/>
      <c r="O212" s="79" t="s">
        <v>503</v>
      </c>
      <c r="P212" s="81">
        <v>43714.87452546296</v>
      </c>
      <c r="Q212" s="79" t="s">
        <v>616</v>
      </c>
      <c r="R212" s="82" t="s">
        <v>663</v>
      </c>
      <c r="S212" s="79" t="s">
        <v>704</v>
      </c>
      <c r="T212" s="79"/>
      <c r="U212" s="82" t="s">
        <v>730</v>
      </c>
      <c r="V212" s="82" t="s">
        <v>730</v>
      </c>
      <c r="W212" s="81">
        <v>43714.87452546296</v>
      </c>
      <c r="X212" s="82" t="s">
        <v>1175</v>
      </c>
      <c r="Y212" s="79"/>
      <c r="Z212" s="79"/>
      <c r="AA212" s="85" t="s">
        <v>1482</v>
      </c>
      <c r="AB212" s="79"/>
      <c r="AC212" s="79" t="b">
        <v>0</v>
      </c>
      <c r="AD212" s="79">
        <v>0</v>
      </c>
      <c r="AE212" s="85" t="s">
        <v>1603</v>
      </c>
      <c r="AF212" s="79" t="b">
        <v>0</v>
      </c>
      <c r="AG212" s="79" t="s">
        <v>1625</v>
      </c>
      <c r="AH212" s="79"/>
      <c r="AI212" s="85" t="s">
        <v>1603</v>
      </c>
      <c r="AJ212" s="79" t="b">
        <v>0</v>
      </c>
      <c r="AK212" s="79">
        <v>0</v>
      </c>
      <c r="AL212" s="85" t="s">
        <v>1603</v>
      </c>
      <c r="AM212" s="79" t="s">
        <v>1635</v>
      </c>
      <c r="AN212" s="79" t="b">
        <v>0</v>
      </c>
      <c r="AO212" s="85" t="s">
        <v>1482</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3</v>
      </c>
      <c r="BC212" s="78" t="str">
        <f>REPLACE(INDEX(GroupVertices[Group],MATCH(Edges25[[#This Row],[Vertex 2]],GroupVertices[Vertex],0)),1,1,"")</f>
        <v>3</v>
      </c>
      <c r="BD212" s="48">
        <v>3</v>
      </c>
      <c r="BE212" s="49">
        <v>7.894736842105263</v>
      </c>
      <c r="BF212" s="48">
        <v>1</v>
      </c>
      <c r="BG212" s="49">
        <v>2.6315789473684212</v>
      </c>
      <c r="BH212" s="48">
        <v>0</v>
      </c>
      <c r="BI212" s="49">
        <v>0</v>
      </c>
      <c r="BJ212" s="48">
        <v>34</v>
      </c>
      <c r="BK212" s="49">
        <v>89.47368421052632</v>
      </c>
      <c r="BL212" s="48">
        <v>38</v>
      </c>
    </row>
    <row r="213" spans="1:64" ht="15">
      <c r="A213" s="64" t="s">
        <v>389</v>
      </c>
      <c r="B213" s="64" t="s">
        <v>498</v>
      </c>
      <c r="C213" s="65"/>
      <c r="D213" s="66"/>
      <c r="E213" s="67"/>
      <c r="F213" s="68"/>
      <c r="G213" s="65"/>
      <c r="H213" s="69"/>
      <c r="I213" s="70"/>
      <c r="J213" s="70"/>
      <c r="K213" s="34" t="s">
        <v>65</v>
      </c>
      <c r="L213" s="77">
        <v>423</v>
      </c>
      <c r="M213" s="77"/>
      <c r="N213" s="72"/>
      <c r="O213" s="79" t="s">
        <v>503</v>
      </c>
      <c r="P213" s="81">
        <v>43718.81265046296</v>
      </c>
      <c r="Q213" s="79" t="s">
        <v>617</v>
      </c>
      <c r="R213" s="82" t="s">
        <v>687</v>
      </c>
      <c r="S213" s="79" t="s">
        <v>704</v>
      </c>
      <c r="T213" s="79"/>
      <c r="U213" s="82" t="s">
        <v>731</v>
      </c>
      <c r="V213" s="82" t="s">
        <v>731</v>
      </c>
      <c r="W213" s="81">
        <v>43718.81265046296</v>
      </c>
      <c r="X213" s="82" t="s">
        <v>1176</v>
      </c>
      <c r="Y213" s="79"/>
      <c r="Z213" s="79"/>
      <c r="AA213" s="85" t="s">
        <v>1483</v>
      </c>
      <c r="AB213" s="79"/>
      <c r="AC213" s="79" t="b">
        <v>0</v>
      </c>
      <c r="AD213" s="79">
        <v>0</v>
      </c>
      <c r="AE213" s="85" t="s">
        <v>1603</v>
      </c>
      <c r="AF213" s="79" t="b">
        <v>0</v>
      </c>
      <c r="AG213" s="79" t="s">
        <v>1625</v>
      </c>
      <c r="AH213" s="79"/>
      <c r="AI213" s="85" t="s">
        <v>1603</v>
      </c>
      <c r="AJ213" s="79" t="b">
        <v>0</v>
      </c>
      <c r="AK213" s="79">
        <v>0</v>
      </c>
      <c r="AL213" s="85" t="s">
        <v>1603</v>
      </c>
      <c r="AM213" s="79" t="s">
        <v>1645</v>
      </c>
      <c r="AN213" s="79" t="b">
        <v>0</v>
      </c>
      <c r="AO213" s="85" t="s">
        <v>1483</v>
      </c>
      <c r="AP213" s="79" t="s">
        <v>176</v>
      </c>
      <c r="AQ213" s="79">
        <v>0</v>
      </c>
      <c r="AR213" s="79">
        <v>0</v>
      </c>
      <c r="AS213" s="79"/>
      <c r="AT213" s="79"/>
      <c r="AU213" s="79"/>
      <c r="AV213" s="79"/>
      <c r="AW213" s="79"/>
      <c r="AX213" s="79"/>
      <c r="AY213" s="79"/>
      <c r="AZ213" s="79"/>
      <c r="BA213">
        <v>2</v>
      </c>
      <c r="BB213" s="78" t="str">
        <f>REPLACE(INDEX(GroupVertices[Group],MATCH(Edges25[[#This Row],[Vertex 1]],GroupVertices[Vertex],0)),1,1,"")</f>
        <v>3</v>
      </c>
      <c r="BC213" s="78" t="str">
        <f>REPLACE(INDEX(GroupVertices[Group],MATCH(Edges25[[#This Row],[Vertex 2]],GroupVertices[Vertex],0)),1,1,"")</f>
        <v>3</v>
      </c>
      <c r="BD213" s="48">
        <v>1</v>
      </c>
      <c r="BE213" s="49">
        <v>2.5641025641025643</v>
      </c>
      <c r="BF213" s="48">
        <v>0</v>
      </c>
      <c r="BG213" s="49">
        <v>0</v>
      </c>
      <c r="BH213" s="48">
        <v>0</v>
      </c>
      <c r="BI213" s="49">
        <v>0</v>
      </c>
      <c r="BJ213" s="48">
        <v>38</v>
      </c>
      <c r="BK213" s="49">
        <v>97.43589743589743</v>
      </c>
      <c r="BL213" s="48">
        <v>39</v>
      </c>
    </row>
    <row r="214" spans="1:64" ht="15">
      <c r="A214" s="64" t="s">
        <v>340</v>
      </c>
      <c r="B214" s="64" t="s">
        <v>453</v>
      </c>
      <c r="C214" s="65"/>
      <c r="D214" s="66"/>
      <c r="E214" s="67"/>
      <c r="F214" s="68"/>
      <c r="G214" s="65"/>
      <c r="H214" s="69"/>
      <c r="I214" s="70"/>
      <c r="J214" s="70"/>
      <c r="K214" s="34" t="s">
        <v>65</v>
      </c>
      <c r="L214" s="77">
        <v>424</v>
      </c>
      <c r="M214" s="77"/>
      <c r="N214" s="72"/>
      <c r="O214" s="79" t="s">
        <v>503</v>
      </c>
      <c r="P214" s="81">
        <v>43699.62913194444</v>
      </c>
      <c r="Q214" s="79" t="s">
        <v>618</v>
      </c>
      <c r="R214" s="82" t="s">
        <v>688</v>
      </c>
      <c r="S214" s="79" t="s">
        <v>712</v>
      </c>
      <c r="T214" s="79"/>
      <c r="U214" s="82" t="s">
        <v>732</v>
      </c>
      <c r="V214" s="82" t="s">
        <v>732</v>
      </c>
      <c r="W214" s="81">
        <v>43699.62913194444</v>
      </c>
      <c r="X214" s="82" t="s">
        <v>1177</v>
      </c>
      <c r="Y214" s="79"/>
      <c r="Z214" s="79"/>
      <c r="AA214" s="85" t="s">
        <v>1484</v>
      </c>
      <c r="AB214" s="79"/>
      <c r="AC214" s="79" t="b">
        <v>0</v>
      </c>
      <c r="AD214" s="79">
        <v>12</v>
      </c>
      <c r="AE214" s="85" t="s">
        <v>1603</v>
      </c>
      <c r="AF214" s="79" t="b">
        <v>0</v>
      </c>
      <c r="AG214" s="79" t="s">
        <v>1625</v>
      </c>
      <c r="AH214" s="79"/>
      <c r="AI214" s="85" t="s">
        <v>1603</v>
      </c>
      <c r="AJ214" s="79" t="b">
        <v>0</v>
      </c>
      <c r="AK214" s="79">
        <v>5</v>
      </c>
      <c r="AL214" s="85" t="s">
        <v>1603</v>
      </c>
      <c r="AM214" s="79" t="s">
        <v>1635</v>
      </c>
      <c r="AN214" s="79" t="b">
        <v>0</v>
      </c>
      <c r="AO214" s="85" t="s">
        <v>1484</v>
      </c>
      <c r="AP214" s="79" t="s">
        <v>1649</v>
      </c>
      <c r="AQ214" s="79">
        <v>0</v>
      </c>
      <c r="AR214" s="79">
        <v>0</v>
      </c>
      <c r="AS214" s="79"/>
      <c r="AT214" s="79"/>
      <c r="AU214" s="79"/>
      <c r="AV214" s="79"/>
      <c r="AW214" s="79"/>
      <c r="AX214" s="79"/>
      <c r="AY214" s="79"/>
      <c r="AZ214" s="79"/>
      <c r="BA214">
        <v>2</v>
      </c>
      <c r="BB214" s="78" t="str">
        <f>REPLACE(INDEX(GroupVertices[Group],MATCH(Edges25[[#This Row],[Vertex 1]],GroupVertices[Vertex],0)),1,1,"")</f>
        <v>3</v>
      </c>
      <c r="BC214" s="78" t="str">
        <f>REPLACE(INDEX(GroupVertices[Group],MATCH(Edges25[[#This Row],[Vertex 2]],GroupVertices[Vertex],0)),1,1,"")</f>
        <v>3</v>
      </c>
      <c r="BD214" s="48"/>
      <c r="BE214" s="49"/>
      <c r="BF214" s="48"/>
      <c r="BG214" s="49"/>
      <c r="BH214" s="48"/>
      <c r="BI214" s="49"/>
      <c r="BJ214" s="48"/>
      <c r="BK214" s="49"/>
      <c r="BL214" s="48"/>
    </row>
    <row r="215" spans="1:64" ht="15">
      <c r="A215" s="64" t="s">
        <v>389</v>
      </c>
      <c r="B215" s="64" t="s">
        <v>453</v>
      </c>
      <c r="C215" s="65"/>
      <c r="D215" s="66"/>
      <c r="E215" s="67"/>
      <c r="F215" s="68"/>
      <c r="G215" s="65"/>
      <c r="H215" s="69"/>
      <c r="I215" s="70"/>
      <c r="J215" s="70"/>
      <c r="K215" s="34" t="s">
        <v>65</v>
      </c>
      <c r="L215" s="77">
        <v>431</v>
      </c>
      <c r="M215" s="77"/>
      <c r="N215" s="72"/>
      <c r="O215" s="79" t="s">
        <v>503</v>
      </c>
      <c r="P215" s="81">
        <v>43713.79262731481</v>
      </c>
      <c r="Q215" s="79" t="s">
        <v>619</v>
      </c>
      <c r="R215" s="82" t="s">
        <v>679</v>
      </c>
      <c r="S215" s="79" t="s">
        <v>712</v>
      </c>
      <c r="T215" s="79"/>
      <c r="U215" s="82" t="s">
        <v>733</v>
      </c>
      <c r="V215" s="82" t="s">
        <v>733</v>
      </c>
      <c r="W215" s="81">
        <v>43713.79262731481</v>
      </c>
      <c r="X215" s="82" t="s">
        <v>1178</v>
      </c>
      <c r="Y215" s="79"/>
      <c r="Z215" s="79"/>
      <c r="AA215" s="85" t="s">
        <v>1485</v>
      </c>
      <c r="AB215" s="79"/>
      <c r="AC215" s="79" t="b">
        <v>0</v>
      </c>
      <c r="AD215" s="79">
        <v>0</v>
      </c>
      <c r="AE215" s="85" t="s">
        <v>1603</v>
      </c>
      <c r="AF215" s="79" t="b">
        <v>0</v>
      </c>
      <c r="AG215" s="79" t="s">
        <v>1625</v>
      </c>
      <c r="AH215" s="79"/>
      <c r="AI215" s="85" t="s">
        <v>1603</v>
      </c>
      <c r="AJ215" s="79" t="b">
        <v>0</v>
      </c>
      <c r="AK215" s="79">
        <v>0</v>
      </c>
      <c r="AL215" s="85" t="s">
        <v>1603</v>
      </c>
      <c r="AM215" s="79" t="s">
        <v>1645</v>
      </c>
      <c r="AN215" s="79" t="b">
        <v>0</v>
      </c>
      <c r="AO215" s="85" t="s">
        <v>1485</v>
      </c>
      <c r="AP215" s="79" t="s">
        <v>176</v>
      </c>
      <c r="AQ215" s="79">
        <v>0</v>
      </c>
      <c r="AR215" s="79">
        <v>0</v>
      </c>
      <c r="AS215" s="79"/>
      <c r="AT215" s="79"/>
      <c r="AU215" s="79"/>
      <c r="AV215" s="79"/>
      <c r="AW215" s="79"/>
      <c r="AX215" s="79"/>
      <c r="AY215" s="79"/>
      <c r="AZ215" s="79"/>
      <c r="BA215">
        <v>4</v>
      </c>
      <c r="BB215" s="78" t="str">
        <f>REPLACE(INDEX(GroupVertices[Group],MATCH(Edges25[[#This Row],[Vertex 1]],GroupVertices[Vertex],0)),1,1,"")</f>
        <v>3</v>
      </c>
      <c r="BC215" s="78" t="str">
        <f>REPLACE(INDEX(GroupVertices[Group],MATCH(Edges25[[#This Row],[Vertex 2]],GroupVertices[Vertex],0)),1,1,"")</f>
        <v>3</v>
      </c>
      <c r="BD215" s="48"/>
      <c r="BE215" s="49"/>
      <c r="BF215" s="48"/>
      <c r="BG215" s="49"/>
      <c r="BH215" s="48"/>
      <c r="BI215" s="49"/>
      <c r="BJ215" s="48"/>
      <c r="BK215" s="49"/>
      <c r="BL215" s="48"/>
    </row>
    <row r="216" spans="1:64" ht="15">
      <c r="A216" s="64" t="s">
        <v>389</v>
      </c>
      <c r="B216" s="64" t="s">
        <v>453</v>
      </c>
      <c r="C216" s="65"/>
      <c r="D216" s="66"/>
      <c r="E216" s="67"/>
      <c r="F216" s="68"/>
      <c r="G216" s="65"/>
      <c r="H216" s="69"/>
      <c r="I216" s="70"/>
      <c r="J216" s="70"/>
      <c r="K216" s="34" t="s">
        <v>65</v>
      </c>
      <c r="L216" s="77">
        <v>433</v>
      </c>
      <c r="M216" s="77"/>
      <c r="N216" s="72"/>
      <c r="O216" s="79" t="s">
        <v>503</v>
      </c>
      <c r="P216" s="81">
        <v>43715.79866898148</v>
      </c>
      <c r="Q216" s="79" t="s">
        <v>620</v>
      </c>
      <c r="R216" s="79"/>
      <c r="S216" s="79"/>
      <c r="T216" s="79"/>
      <c r="U216" s="79"/>
      <c r="V216" s="82" t="s">
        <v>910</v>
      </c>
      <c r="W216" s="81">
        <v>43715.79866898148</v>
      </c>
      <c r="X216" s="82" t="s">
        <v>1179</v>
      </c>
      <c r="Y216" s="79"/>
      <c r="Z216" s="79"/>
      <c r="AA216" s="85" t="s">
        <v>1486</v>
      </c>
      <c r="AB216" s="79"/>
      <c r="AC216" s="79" t="b">
        <v>0</v>
      </c>
      <c r="AD216" s="79">
        <v>0</v>
      </c>
      <c r="AE216" s="85" t="s">
        <v>1603</v>
      </c>
      <c r="AF216" s="79" t="b">
        <v>0</v>
      </c>
      <c r="AG216" s="79" t="s">
        <v>1625</v>
      </c>
      <c r="AH216" s="79"/>
      <c r="AI216" s="85" t="s">
        <v>1603</v>
      </c>
      <c r="AJ216" s="79" t="b">
        <v>0</v>
      </c>
      <c r="AK216" s="79">
        <v>0</v>
      </c>
      <c r="AL216" s="85" t="s">
        <v>1481</v>
      </c>
      <c r="AM216" s="79" t="s">
        <v>1634</v>
      </c>
      <c r="AN216" s="79" t="b">
        <v>0</v>
      </c>
      <c r="AO216" s="85" t="s">
        <v>1481</v>
      </c>
      <c r="AP216" s="79" t="s">
        <v>176</v>
      </c>
      <c r="AQ216" s="79">
        <v>0</v>
      </c>
      <c r="AR216" s="79">
        <v>0</v>
      </c>
      <c r="AS216" s="79"/>
      <c r="AT216" s="79"/>
      <c r="AU216" s="79"/>
      <c r="AV216" s="79"/>
      <c r="AW216" s="79"/>
      <c r="AX216" s="79"/>
      <c r="AY216" s="79"/>
      <c r="AZ216" s="79"/>
      <c r="BA216">
        <v>4</v>
      </c>
      <c r="BB216" s="78" t="str">
        <f>REPLACE(INDEX(GroupVertices[Group],MATCH(Edges25[[#This Row],[Vertex 1]],GroupVertices[Vertex],0)),1,1,"")</f>
        <v>3</v>
      </c>
      <c r="BC216" s="78" t="str">
        <f>REPLACE(INDEX(GroupVertices[Group],MATCH(Edges25[[#This Row],[Vertex 2]],GroupVertices[Vertex],0)),1,1,"")</f>
        <v>3</v>
      </c>
      <c r="BD216" s="48"/>
      <c r="BE216" s="49"/>
      <c r="BF216" s="48"/>
      <c r="BG216" s="49"/>
      <c r="BH216" s="48"/>
      <c r="BI216" s="49"/>
      <c r="BJ216" s="48"/>
      <c r="BK216" s="49"/>
      <c r="BL216" s="48"/>
    </row>
    <row r="217" spans="1:64" ht="15">
      <c r="A217" s="64" t="s">
        <v>390</v>
      </c>
      <c r="B217" s="64" t="s">
        <v>391</v>
      </c>
      <c r="C217" s="65"/>
      <c r="D217" s="66"/>
      <c r="E217" s="67"/>
      <c r="F217" s="68"/>
      <c r="G217" s="65"/>
      <c r="H217" s="69"/>
      <c r="I217" s="70"/>
      <c r="J217" s="70"/>
      <c r="K217" s="34" t="s">
        <v>66</v>
      </c>
      <c r="L217" s="77">
        <v>435</v>
      </c>
      <c r="M217" s="77"/>
      <c r="N217" s="72"/>
      <c r="O217" s="79" t="s">
        <v>503</v>
      </c>
      <c r="P217" s="81">
        <v>43725.6840625</v>
      </c>
      <c r="Q217" s="79" t="s">
        <v>621</v>
      </c>
      <c r="R217" s="82" t="s">
        <v>689</v>
      </c>
      <c r="S217" s="79" t="s">
        <v>703</v>
      </c>
      <c r="T217" s="79"/>
      <c r="U217" s="79"/>
      <c r="V217" s="82" t="s">
        <v>911</v>
      </c>
      <c r="W217" s="81">
        <v>43725.6840625</v>
      </c>
      <c r="X217" s="82" t="s">
        <v>1180</v>
      </c>
      <c r="Y217" s="79"/>
      <c r="Z217" s="79"/>
      <c r="AA217" s="85" t="s">
        <v>1487</v>
      </c>
      <c r="AB217" s="79"/>
      <c r="AC217" s="79" t="b">
        <v>0</v>
      </c>
      <c r="AD217" s="79">
        <v>0</v>
      </c>
      <c r="AE217" s="85" t="s">
        <v>1603</v>
      </c>
      <c r="AF217" s="79" t="b">
        <v>0</v>
      </c>
      <c r="AG217" s="79" t="s">
        <v>1625</v>
      </c>
      <c r="AH217" s="79"/>
      <c r="AI217" s="85" t="s">
        <v>1603</v>
      </c>
      <c r="AJ217" s="79" t="b">
        <v>0</v>
      </c>
      <c r="AK217" s="79">
        <v>0</v>
      </c>
      <c r="AL217" s="85" t="s">
        <v>1603</v>
      </c>
      <c r="AM217" s="79" t="s">
        <v>1645</v>
      </c>
      <c r="AN217" s="79" t="b">
        <v>1</v>
      </c>
      <c r="AO217" s="85" t="s">
        <v>1487</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3</v>
      </c>
      <c r="BC217" s="78" t="str">
        <f>REPLACE(INDEX(GroupVertices[Group],MATCH(Edges25[[#This Row],[Vertex 2]],GroupVertices[Vertex],0)),1,1,"")</f>
        <v>3</v>
      </c>
      <c r="BD217" s="48"/>
      <c r="BE217" s="49"/>
      <c r="BF217" s="48"/>
      <c r="BG217" s="49"/>
      <c r="BH217" s="48"/>
      <c r="BI217" s="49"/>
      <c r="BJ217" s="48"/>
      <c r="BK217" s="49"/>
      <c r="BL217" s="48"/>
    </row>
    <row r="218" spans="1:64" ht="15">
      <c r="A218" s="64" t="s">
        <v>391</v>
      </c>
      <c r="B218" s="64" t="s">
        <v>392</v>
      </c>
      <c r="C218" s="65"/>
      <c r="D218" s="66"/>
      <c r="E218" s="67"/>
      <c r="F218" s="68"/>
      <c r="G218" s="65"/>
      <c r="H218" s="69"/>
      <c r="I218" s="70"/>
      <c r="J218" s="70"/>
      <c r="K218" s="34" t="s">
        <v>65</v>
      </c>
      <c r="L218" s="77">
        <v>436</v>
      </c>
      <c r="M218" s="77"/>
      <c r="N218" s="72"/>
      <c r="O218" s="79" t="s">
        <v>503</v>
      </c>
      <c r="P218" s="81">
        <v>43725.69258101852</v>
      </c>
      <c r="Q218" s="79" t="s">
        <v>622</v>
      </c>
      <c r="R218" s="79"/>
      <c r="S218" s="79"/>
      <c r="T218" s="79"/>
      <c r="U218" s="79"/>
      <c r="V218" s="82" t="s">
        <v>912</v>
      </c>
      <c r="W218" s="81">
        <v>43725.69258101852</v>
      </c>
      <c r="X218" s="82" t="s">
        <v>1181</v>
      </c>
      <c r="Y218" s="79"/>
      <c r="Z218" s="79"/>
      <c r="AA218" s="85" t="s">
        <v>1488</v>
      </c>
      <c r="AB218" s="79"/>
      <c r="AC218" s="79" t="b">
        <v>0</v>
      </c>
      <c r="AD218" s="79">
        <v>0</v>
      </c>
      <c r="AE218" s="85" t="s">
        <v>1603</v>
      </c>
      <c r="AF218" s="79" t="b">
        <v>0</v>
      </c>
      <c r="AG218" s="79" t="s">
        <v>1625</v>
      </c>
      <c r="AH218" s="79"/>
      <c r="AI218" s="85" t="s">
        <v>1603</v>
      </c>
      <c r="AJ218" s="79" t="b">
        <v>0</v>
      </c>
      <c r="AK218" s="79">
        <v>0</v>
      </c>
      <c r="AL218" s="85" t="s">
        <v>1487</v>
      </c>
      <c r="AM218" s="79" t="s">
        <v>1634</v>
      </c>
      <c r="AN218" s="79" t="b">
        <v>0</v>
      </c>
      <c r="AO218" s="85" t="s">
        <v>1487</v>
      </c>
      <c r="AP218" s="79" t="s">
        <v>176</v>
      </c>
      <c r="AQ218" s="79">
        <v>0</v>
      </c>
      <c r="AR218" s="79">
        <v>0</v>
      </c>
      <c r="AS218" s="79"/>
      <c r="AT218" s="79"/>
      <c r="AU218" s="79"/>
      <c r="AV218" s="79"/>
      <c r="AW218" s="79"/>
      <c r="AX218" s="79"/>
      <c r="AY218" s="79"/>
      <c r="AZ218" s="79"/>
      <c r="BA218">
        <v>3</v>
      </c>
      <c r="BB218" s="78" t="str">
        <f>REPLACE(INDEX(GroupVertices[Group],MATCH(Edges25[[#This Row],[Vertex 1]],GroupVertices[Vertex],0)),1,1,"")</f>
        <v>3</v>
      </c>
      <c r="BC218" s="78" t="str">
        <f>REPLACE(INDEX(GroupVertices[Group],MATCH(Edges25[[#This Row],[Vertex 2]],GroupVertices[Vertex],0)),1,1,"")</f>
        <v>3</v>
      </c>
      <c r="BD218" s="48"/>
      <c r="BE218" s="49"/>
      <c r="BF218" s="48"/>
      <c r="BG218" s="49"/>
      <c r="BH218" s="48"/>
      <c r="BI218" s="49"/>
      <c r="BJ218" s="48"/>
      <c r="BK218" s="49"/>
      <c r="BL218" s="48"/>
    </row>
    <row r="219" spans="1:64" ht="15">
      <c r="A219" s="64" t="s">
        <v>391</v>
      </c>
      <c r="B219" s="64" t="s">
        <v>449</v>
      </c>
      <c r="C219" s="65"/>
      <c r="D219" s="66"/>
      <c r="E219" s="67"/>
      <c r="F219" s="68"/>
      <c r="G219" s="65"/>
      <c r="H219" s="69"/>
      <c r="I219" s="70"/>
      <c r="J219" s="70"/>
      <c r="K219" s="34" t="s">
        <v>65</v>
      </c>
      <c r="L219" s="77">
        <v>440</v>
      </c>
      <c r="M219" s="77"/>
      <c r="N219" s="72"/>
      <c r="O219" s="79" t="s">
        <v>503</v>
      </c>
      <c r="P219" s="81">
        <v>43725.837430555555</v>
      </c>
      <c r="Q219" s="79" t="s">
        <v>623</v>
      </c>
      <c r="R219" s="82" t="s">
        <v>690</v>
      </c>
      <c r="S219" s="79" t="s">
        <v>703</v>
      </c>
      <c r="T219" s="79"/>
      <c r="U219" s="79"/>
      <c r="V219" s="82" t="s">
        <v>912</v>
      </c>
      <c r="W219" s="81">
        <v>43725.837430555555</v>
      </c>
      <c r="X219" s="82" t="s">
        <v>1182</v>
      </c>
      <c r="Y219" s="79"/>
      <c r="Z219" s="79"/>
      <c r="AA219" s="85" t="s">
        <v>1489</v>
      </c>
      <c r="AB219" s="79"/>
      <c r="AC219" s="79" t="b">
        <v>0</v>
      </c>
      <c r="AD219" s="79">
        <v>0</v>
      </c>
      <c r="AE219" s="85" t="s">
        <v>1603</v>
      </c>
      <c r="AF219" s="79" t="b">
        <v>1</v>
      </c>
      <c r="AG219" s="79" t="s">
        <v>1625</v>
      </c>
      <c r="AH219" s="79"/>
      <c r="AI219" s="85" t="s">
        <v>1487</v>
      </c>
      <c r="AJ219" s="79" t="b">
        <v>0</v>
      </c>
      <c r="AK219" s="79">
        <v>0</v>
      </c>
      <c r="AL219" s="85" t="s">
        <v>1492</v>
      </c>
      <c r="AM219" s="79" t="s">
        <v>1634</v>
      </c>
      <c r="AN219" s="79" t="b">
        <v>0</v>
      </c>
      <c r="AO219" s="85" t="s">
        <v>1492</v>
      </c>
      <c r="AP219" s="79" t="s">
        <v>176</v>
      </c>
      <c r="AQ219" s="79">
        <v>0</v>
      </c>
      <c r="AR219" s="79">
        <v>0</v>
      </c>
      <c r="AS219" s="79"/>
      <c r="AT219" s="79"/>
      <c r="AU219" s="79"/>
      <c r="AV219" s="79"/>
      <c r="AW219" s="79"/>
      <c r="AX219" s="79"/>
      <c r="AY219" s="79"/>
      <c r="AZ219" s="79"/>
      <c r="BA219">
        <v>3</v>
      </c>
      <c r="BB219" s="78" t="str">
        <f>REPLACE(INDEX(GroupVertices[Group],MATCH(Edges25[[#This Row],[Vertex 1]],GroupVertices[Vertex],0)),1,1,"")</f>
        <v>3</v>
      </c>
      <c r="BC219" s="78" t="str">
        <f>REPLACE(INDEX(GroupVertices[Group],MATCH(Edges25[[#This Row],[Vertex 2]],GroupVertices[Vertex],0)),1,1,"")</f>
        <v>4</v>
      </c>
      <c r="BD219" s="48"/>
      <c r="BE219" s="49"/>
      <c r="BF219" s="48"/>
      <c r="BG219" s="49"/>
      <c r="BH219" s="48"/>
      <c r="BI219" s="49"/>
      <c r="BJ219" s="48"/>
      <c r="BK219" s="49"/>
      <c r="BL219" s="48"/>
    </row>
    <row r="220" spans="1:64" ht="15">
      <c r="A220" s="64" t="s">
        <v>391</v>
      </c>
      <c r="B220" s="64" t="s">
        <v>392</v>
      </c>
      <c r="C220" s="65"/>
      <c r="D220" s="66"/>
      <c r="E220" s="67"/>
      <c r="F220" s="68"/>
      <c r="G220" s="65"/>
      <c r="H220" s="69"/>
      <c r="I220" s="70"/>
      <c r="J220" s="70"/>
      <c r="K220" s="34" t="s">
        <v>65</v>
      </c>
      <c r="L220" s="77">
        <v>442</v>
      </c>
      <c r="M220" s="77"/>
      <c r="N220" s="72"/>
      <c r="O220" s="79" t="s">
        <v>503</v>
      </c>
      <c r="P220" s="81">
        <v>43726.97222222222</v>
      </c>
      <c r="Q220" s="79" t="s">
        <v>624</v>
      </c>
      <c r="R220" s="82" t="s">
        <v>691</v>
      </c>
      <c r="S220" s="79" t="s">
        <v>703</v>
      </c>
      <c r="T220" s="79"/>
      <c r="U220" s="79"/>
      <c r="V220" s="82" t="s">
        <v>912</v>
      </c>
      <c r="W220" s="81">
        <v>43726.97222222222</v>
      </c>
      <c r="X220" s="82" t="s">
        <v>1183</v>
      </c>
      <c r="Y220" s="79"/>
      <c r="Z220" s="79"/>
      <c r="AA220" s="85" t="s">
        <v>1490</v>
      </c>
      <c r="AB220" s="79"/>
      <c r="AC220" s="79" t="b">
        <v>0</v>
      </c>
      <c r="AD220" s="79">
        <v>0</v>
      </c>
      <c r="AE220" s="85" t="s">
        <v>1603</v>
      </c>
      <c r="AF220" s="79" t="b">
        <v>0</v>
      </c>
      <c r="AG220" s="79" t="s">
        <v>1625</v>
      </c>
      <c r="AH220" s="79"/>
      <c r="AI220" s="85" t="s">
        <v>1603</v>
      </c>
      <c r="AJ220" s="79" t="b">
        <v>0</v>
      </c>
      <c r="AK220" s="79">
        <v>0</v>
      </c>
      <c r="AL220" s="85" t="s">
        <v>1603</v>
      </c>
      <c r="AM220" s="79" t="s">
        <v>1637</v>
      </c>
      <c r="AN220" s="79" t="b">
        <v>1</v>
      </c>
      <c r="AO220" s="85" t="s">
        <v>1490</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3</v>
      </c>
      <c r="BC220" s="78" t="str">
        <f>REPLACE(INDEX(GroupVertices[Group],MATCH(Edges25[[#This Row],[Vertex 2]],GroupVertices[Vertex],0)),1,1,"")</f>
        <v>3</v>
      </c>
      <c r="BD220" s="48">
        <v>0</v>
      </c>
      <c r="BE220" s="49">
        <v>0</v>
      </c>
      <c r="BF220" s="48">
        <v>0</v>
      </c>
      <c r="BG220" s="49">
        <v>0</v>
      </c>
      <c r="BH220" s="48">
        <v>0</v>
      </c>
      <c r="BI220" s="49">
        <v>0</v>
      </c>
      <c r="BJ220" s="48">
        <v>17</v>
      </c>
      <c r="BK220" s="49">
        <v>100</v>
      </c>
      <c r="BL220" s="48">
        <v>17</v>
      </c>
    </row>
    <row r="221" spans="1:64" ht="15">
      <c r="A221" s="64" t="s">
        <v>389</v>
      </c>
      <c r="B221" s="64" t="s">
        <v>391</v>
      </c>
      <c r="C221" s="65"/>
      <c r="D221" s="66"/>
      <c r="E221" s="67"/>
      <c r="F221" s="68"/>
      <c r="G221" s="65"/>
      <c r="H221" s="69"/>
      <c r="I221" s="70"/>
      <c r="J221" s="70"/>
      <c r="K221" s="34" t="s">
        <v>65</v>
      </c>
      <c r="L221" s="77">
        <v>445</v>
      </c>
      <c r="M221" s="77"/>
      <c r="N221" s="72"/>
      <c r="O221" s="79" t="s">
        <v>503</v>
      </c>
      <c r="P221" s="81">
        <v>43725.76105324074</v>
      </c>
      <c r="Q221" s="79" t="s">
        <v>622</v>
      </c>
      <c r="R221" s="79"/>
      <c r="S221" s="79"/>
      <c r="T221" s="79"/>
      <c r="U221" s="79"/>
      <c r="V221" s="82" t="s">
        <v>910</v>
      </c>
      <c r="W221" s="81">
        <v>43725.76105324074</v>
      </c>
      <c r="X221" s="82" t="s">
        <v>1184</v>
      </c>
      <c r="Y221" s="79"/>
      <c r="Z221" s="79"/>
      <c r="AA221" s="85" t="s">
        <v>1491</v>
      </c>
      <c r="AB221" s="79"/>
      <c r="AC221" s="79" t="b">
        <v>0</v>
      </c>
      <c r="AD221" s="79">
        <v>0</v>
      </c>
      <c r="AE221" s="85" t="s">
        <v>1603</v>
      </c>
      <c r="AF221" s="79" t="b">
        <v>0</v>
      </c>
      <c r="AG221" s="79" t="s">
        <v>1625</v>
      </c>
      <c r="AH221" s="79"/>
      <c r="AI221" s="85" t="s">
        <v>1603</v>
      </c>
      <c r="AJ221" s="79" t="b">
        <v>0</v>
      </c>
      <c r="AK221" s="79">
        <v>0</v>
      </c>
      <c r="AL221" s="85" t="s">
        <v>1487</v>
      </c>
      <c r="AM221" s="79" t="s">
        <v>1635</v>
      </c>
      <c r="AN221" s="79" t="b">
        <v>0</v>
      </c>
      <c r="AO221" s="85" t="s">
        <v>1487</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3</v>
      </c>
      <c r="BC221" s="78" t="str">
        <f>REPLACE(INDEX(GroupVertices[Group],MATCH(Edges25[[#This Row],[Vertex 2]],GroupVertices[Vertex],0)),1,1,"")</f>
        <v>3</v>
      </c>
      <c r="BD221" s="48"/>
      <c r="BE221" s="49"/>
      <c r="BF221" s="48"/>
      <c r="BG221" s="49"/>
      <c r="BH221" s="48"/>
      <c r="BI221" s="49"/>
      <c r="BJ221" s="48"/>
      <c r="BK221" s="49"/>
      <c r="BL221" s="48"/>
    </row>
    <row r="222" spans="1:64" ht="15">
      <c r="A222" s="64" t="s">
        <v>392</v>
      </c>
      <c r="B222" s="64" t="s">
        <v>449</v>
      </c>
      <c r="C222" s="65"/>
      <c r="D222" s="66"/>
      <c r="E222" s="67"/>
      <c r="F222" s="68"/>
      <c r="G222" s="65"/>
      <c r="H222" s="69"/>
      <c r="I222" s="70"/>
      <c r="J222" s="70"/>
      <c r="K222" s="34" t="s">
        <v>65</v>
      </c>
      <c r="L222" s="77">
        <v>450</v>
      </c>
      <c r="M222" s="77"/>
      <c r="N222" s="72"/>
      <c r="O222" s="79" t="s">
        <v>503</v>
      </c>
      <c r="P222" s="81">
        <v>43725.703668981485</v>
      </c>
      <c r="Q222" s="79" t="s">
        <v>625</v>
      </c>
      <c r="R222" s="82" t="s">
        <v>690</v>
      </c>
      <c r="S222" s="79" t="s">
        <v>703</v>
      </c>
      <c r="T222" s="79"/>
      <c r="U222" s="79"/>
      <c r="V222" s="82" t="s">
        <v>913</v>
      </c>
      <c r="W222" s="81">
        <v>43725.703668981485</v>
      </c>
      <c r="X222" s="82" t="s">
        <v>1185</v>
      </c>
      <c r="Y222" s="79"/>
      <c r="Z222" s="79"/>
      <c r="AA222" s="85" t="s">
        <v>1492</v>
      </c>
      <c r="AB222" s="79"/>
      <c r="AC222" s="79" t="b">
        <v>0</v>
      </c>
      <c r="AD222" s="79">
        <v>2</v>
      </c>
      <c r="AE222" s="85" t="s">
        <v>1603</v>
      </c>
      <c r="AF222" s="79" t="b">
        <v>1</v>
      </c>
      <c r="AG222" s="79" t="s">
        <v>1625</v>
      </c>
      <c r="AH222" s="79"/>
      <c r="AI222" s="85" t="s">
        <v>1487</v>
      </c>
      <c r="AJ222" s="79" t="b">
        <v>0</v>
      </c>
      <c r="AK222" s="79">
        <v>0</v>
      </c>
      <c r="AL222" s="85" t="s">
        <v>1603</v>
      </c>
      <c r="AM222" s="79" t="s">
        <v>1634</v>
      </c>
      <c r="AN222" s="79" t="b">
        <v>0</v>
      </c>
      <c r="AO222" s="85" t="s">
        <v>1492</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3</v>
      </c>
      <c r="BC222" s="78" t="str">
        <f>REPLACE(INDEX(GroupVertices[Group],MATCH(Edges25[[#This Row],[Vertex 2]],GroupVertices[Vertex],0)),1,1,"")</f>
        <v>4</v>
      </c>
      <c r="BD222" s="48">
        <v>1</v>
      </c>
      <c r="BE222" s="49">
        <v>5.555555555555555</v>
      </c>
      <c r="BF222" s="48">
        <v>1</v>
      </c>
      <c r="BG222" s="49">
        <v>5.555555555555555</v>
      </c>
      <c r="BH222" s="48">
        <v>0</v>
      </c>
      <c r="BI222" s="49">
        <v>0</v>
      </c>
      <c r="BJ222" s="48">
        <v>16</v>
      </c>
      <c r="BK222" s="49">
        <v>88.88888888888889</v>
      </c>
      <c r="BL222" s="48">
        <v>18</v>
      </c>
    </row>
    <row r="223" spans="1:64" ht="15">
      <c r="A223" s="64" t="s">
        <v>389</v>
      </c>
      <c r="B223" s="64" t="s">
        <v>392</v>
      </c>
      <c r="C223" s="65"/>
      <c r="D223" s="66"/>
      <c r="E223" s="67"/>
      <c r="F223" s="68"/>
      <c r="G223" s="65"/>
      <c r="H223" s="69"/>
      <c r="I223" s="70"/>
      <c r="J223" s="70"/>
      <c r="K223" s="34" t="s">
        <v>65</v>
      </c>
      <c r="L223" s="77">
        <v>452</v>
      </c>
      <c r="M223" s="77"/>
      <c r="N223" s="72"/>
      <c r="O223" s="79" t="s">
        <v>503</v>
      </c>
      <c r="P223" s="81">
        <v>43726.577418981484</v>
      </c>
      <c r="Q223" s="79" t="s">
        <v>623</v>
      </c>
      <c r="R223" s="82" t="s">
        <v>690</v>
      </c>
      <c r="S223" s="79" t="s">
        <v>703</v>
      </c>
      <c r="T223" s="79"/>
      <c r="U223" s="79"/>
      <c r="V223" s="82" t="s">
        <v>910</v>
      </c>
      <c r="W223" s="81">
        <v>43726.577418981484</v>
      </c>
      <c r="X223" s="82" t="s">
        <v>1186</v>
      </c>
      <c r="Y223" s="79"/>
      <c r="Z223" s="79"/>
      <c r="AA223" s="85" t="s">
        <v>1493</v>
      </c>
      <c r="AB223" s="79"/>
      <c r="AC223" s="79" t="b">
        <v>0</v>
      </c>
      <c r="AD223" s="79">
        <v>0</v>
      </c>
      <c r="AE223" s="85" t="s">
        <v>1603</v>
      </c>
      <c r="AF223" s="79" t="b">
        <v>1</v>
      </c>
      <c r="AG223" s="79" t="s">
        <v>1625</v>
      </c>
      <c r="AH223" s="79"/>
      <c r="AI223" s="85" t="s">
        <v>1487</v>
      </c>
      <c r="AJ223" s="79" t="b">
        <v>0</v>
      </c>
      <c r="AK223" s="79">
        <v>2</v>
      </c>
      <c r="AL223" s="85" t="s">
        <v>1492</v>
      </c>
      <c r="AM223" s="79" t="s">
        <v>1635</v>
      </c>
      <c r="AN223" s="79" t="b">
        <v>0</v>
      </c>
      <c r="AO223" s="85" t="s">
        <v>1492</v>
      </c>
      <c r="AP223" s="79" t="s">
        <v>176</v>
      </c>
      <c r="AQ223" s="79">
        <v>0</v>
      </c>
      <c r="AR223" s="79">
        <v>0</v>
      </c>
      <c r="AS223" s="79"/>
      <c r="AT223" s="79"/>
      <c r="AU223" s="79"/>
      <c r="AV223" s="79"/>
      <c r="AW223" s="79"/>
      <c r="AX223" s="79"/>
      <c r="AY223" s="79"/>
      <c r="AZ223" s="79"/>
      <c r="BA223">
        <v>2</v>
      </c>
      <c r="BB223" s="78" t="str">
        <f>REPLACE(INDEX(GroupVertices[Group],MATCH(Edges25[[#This Row],[Vertex 1]],GroupVertices[Vertex],0)),1,1,"")</f>
        <v>3</v>
      </c>
      <c r="BC223" s="78" t="str">
        <f>REPLACE(INDEX(GroupVertices[Group],MATCH(Edges25[[#This Row],[Vertex 2]],GroupVertices[Vertex],0)),1,1,"")</f>
        <v>3</v>
      </c>
      <c r="BD223" s="48">
        <v>1</v>
      </c>
      <c r="BE223" s="49">
        <v>5</v>
      </c>
      <c r="BF223" s="48">
        <v>1</v>
      </c>
      <c r="BG223" s="49">
        <v>5</v>
      </c>
      <c r="BH223" s="48">
        <v>0</v>
      </c>
      <c r="BI223" s="49">
        <v>0</v>
      </c>
      <c r="BJ223" s="48">
        <v>18</v>
      </c>
      <c r="BK223" s="49">
        <v>90</v>
      </c>
      <c r="BL223" s="48">
        <v>20</v>
      </c>
    </row>
    <row r="224" spans="1:64" ht="15">
      <c r="A224" s="64" t="s">
        <v>389</v>
      </c>
      <c r="B224" s="64" t="s">
        <v>499</v>
      </c>
      <c r="C224" s="65"/>
      <c r="D224" s="66"/>
      <c r="E224" s="67"/>
      <c r="F224" s="68"/>
      <c r="G224" s="65"/>
      <c r="H224" s="69"/>
      <c r="I224" s="70"/>
      <c r="J224" s="70"/>
      <c r="K224" s="34" t="s">
        <v>65</v>
      </c>
      <c r="L224" s="77">
        <v>453</v>
      </c>
      <c r="M224" s="77"/>
      <c r="N224" s="72"/>
      <c r="O224" s="79" t="s">
        <v>503</v>
      </c>
      <c r="P224" s="81">
        <v>43730.66724537037</v>
      </c>
      <c r="Q224" s="79" t="s">
        <v>626</v>
      </c>
      <c r="R224" s="82" t="s">
        <v>692</v>
      </c>
      <c r="S224" s="79" t="s">
        <v>712</v>
      </c>
      <c r="T224" s="79"/>
      <c r="U224" s="82" t="s">
        <v>734</v>
      </c>
      <c r="V224" s="82" t="s">
        <v>734</v>
      </c>
      <c r="W224" s="81">
        <v>43730.66724537037</v>
      </c>
      <c r="X224" s="82" t="s">
        <v>1187</v>
      </c>
      <c r="Y224" s="79"/>
      <c r="Z224" s="79"/>
      <c r="AA224" s="85" t="s">
        <v>1494</v>
      </c>
      <c r="AB224" s="79"/>
      <c r="AC224" s="79" t="b">
        <v>0</v>
      </c>
      <c r="AD224" s="79">
        <v>0</v>
      </c>
      <c r="AE224" s="85" t="s">
        <v>1603</v>
      </c>
      <c r="AF224" s="79" t="b">
        <v>0</v>
      </c>
      <c r="AG224" s="79" t="s">
        <v>1625</v>
      </c>
      <c r="AH224" s="79"/>
      <c r="AI224" s="85" t="s">
        <v>1603</v>
      </c>
      <c r="AJ224" s="79" t="b">
        <v>0</v>
      </c>
      <c r="AK224" s="79">
        <v>0</v>
      </c>
      <c r="AL224" s="85" t="s">
        <v>1603</v>
      </c>
      <c r="AM224" s="79" t="s">
        <v>1645</v>
      </c>
      <c r="AN224" s="79" t="b">
        <v>0</v>
      </c>
      <c r="AO224" s="85" t="s">
        <v>1494</v>
      </c>
      <c r="AP224" s="79" t="s">
        <v>176</v>
      </c>
      <c r="AQ224" s="79">
        <v>0</v>
      </c>
      <c r="AR224" s="79">
        <v>0</v>
      </c>
      <c r="AS224" s="79"/>
      <c r="AT224" s="79"/>
      <c r="AU224" s="79"/>
      <c r="AV224" s="79"/>
      <c r="AW224" s="79"/>
      <c r="AX224" s="79"/>
      <c r="AY224" s="79"/>
      <c r="AZ224" s="79"/>
      <c r="BA224">
        <v>1</v>
      </c>
      <c r="BB224" s="78" t="str">
        <f>REPLACE(INDEX(GroupVertices[Group],MATCH(Edges25[[#This Row],[Vertex 1]],GroupVertices[Vertex],0)),1,1,"")</f>
        <v>3</v>
      </c>
      <c r="BC224" s="78" t="str">
        <f>REPLACE(INDEX(GroupVertices[Group],MATCH(Edges25[[#This Row],[Vertex 2]],GroupVertices[Vertex],0)),1,1,"")</f>
        <v>3</v>
      </c>
      <c r="BD224" s="48">
        <v>1</v>
      </c>
      <c r="BE224" s="49">
        <v>3.5714285714285716</v>
      </c>
      <c r="BF224" s="48">
        <v>1</v>
      </c>
      <c r="BG224" s="49">
        <v>3.5714285714285716</v>
      </c>
      <c r="BH224" s="48">
        <v>0</v>
      </c>
      <c r="BI224" s="49">
        <v>0</v>
      </c>
      <c r="BJ224" s="48">
        <v>26</v>
      </c>
      <c r="BK224" s="49">
        <v>92.85714285714286</v>
      </c>
      <c r="BL224" s="48">
        <v>28</v>
      </c>
    </row>
    <row r="225" spans="1:64" ht="15">
      <c r="A225" s="64" t="s">
        <v>393</v>
      </c>
      <c r="B225" s="64" t="s">
        <v>449</v>
      </c>
      <c r="C225" s="65"/>
      <c r="D225" s="66"/>
      <c r="E225" s="67"/>
      <c r="F225" s="68"/>
      <c r="G225" s="65"/>
      <c r="H225" s="69"/>
      <c r="I225" s="70"/>
      <c r="J225" s="70"/>
      <c r="K225" s="34" t="s">
        <v>65</v>
      </c>
      <c r="L225" s="77">
        <v>455</v>
      </c>
      <c r="M225" s="77"/>
      <c r="N225" s="72"/>
      <c r="O225" s="79" t="s">
        <v>503</v>
      </c>
      <c r="P225" s="81">
        <v>43733.17408564815</v>
      </c>
      <c r="Q225" s="79" t="s">
        <v>582</v>
      </c>
      <c r="R225" s="79"/>
      <c r="S225" s="79"/>
      <c r="T225" s="79"/>
      <c r="U225" s="79"/>
      <c r="V225" s="82" t="s">
        <v>914</v>
      </c>
      <c r="W225" s="81">
        <v>43733.17408564815</v>
      </c>
      <c r="X225" s="82" t="s">
        <v>1188</v>
      </c>
      <c r="Y225" s="79"/>
      <c r="Z225" s="79"/>
      <c r="AA225" s="85" t="s">
        <v>1495</v>
      </c>
      <c r="AB225" s="79"/>
      <c r="AC225" s="79" t="b">
        <v>0</v>
      </c>
      <c r="AD225" s="79">
        <v>0</v>
      </c>
      <c r="AE225" s="85" t="s">
        <v>1603</v>
      </c>
      <c r="AF225" s="79" t="b">
        <v>0</v>
      </c>
      <c r="AG225" s="79" t="s">
        <v>1625</v>
      </c>
      <c r="AH225" s="79"/>
      <c r="AI225" s="85" t="s">
        <v>1603</v>
      </c>
      <c r="AJ225" s="79" t="b">
        <v>0</v>
      </c>
      <c r="AK225" s="79">
        <v>0</v>
      </c>
      <c r="AL225" s="85" t="s">
        <v>1516</v>
      </c>
      <c r="AM225" s="79" t="s">
        <v>1635</v>
      </c>
      <c r="AN225" s="79" t="b">
        <v>0</v>
      </c>
      <c r="AO225" s="85" t="s">
        <v>1516</v>
      </c>
      <c r="AP225" s="79" t="s">
        <v>176</v>
      </c>
      <c r="AQ225" s="79">
        <v>0</v>
      </c>
      <c r="AR225" s="79">
        <v>0</v>
      </c>
      <c r="AS225" s="79"/>
      <c r="AT225" s="79"/>
      <c r="AU225" s="79"/>
      <c r="AV225" s="79"/>
      <c r="AW225" s="79"/>
      <c r="AX225" s="79"/>
      <c r="AY225" s="79"/>
      <c r="AZ225" s="79"/>
      <c r="BA225">
        <v>1</v>
      </c>
      <c r="BB225" s="78" t="str">
        <f>REPLACE(INDEX(GroupVertices[Group],MATCH(Edges25[[#This Row],[Vertex 1]],GroupVertices[Vertex],0)),1,1,"")</f>
        <v>3</v>
      </c>
      <c r="BC225" s="78" t="str">
        <f>REPLACE(INDEX(GroupVertices[Group],MATCH(Edges25[[#This Row],[Vertex 2]],GroupVertices[Vertex],0)),1,1,"")</f>
        <v>4</v>
      </c>
      <c r="BD225" s="48"/>
      <c r="BE225" s="49"/>
      <c r="BF225" s="48"/>
      <c r="BG225" s="49"/>
      <c r="BH225" s="48"/>
      <c r="BI225" s="49"/>
      <c r="BJ225" s="48"/>
      <c r="BK225" s="49"/>
      <c r="BL225" s="48"/>
    </row>
    <row r="226" spans="1:64" ht="15">
      <c r="A226" s="64" t="s">
        <v>340</v>
      </c>
      <c r="B226" s="64" t="s">
        <v>393</v>
      </c>
      <c r="C226" s="65"/>
      <c r="D226" s="66"/>
      <c r="E226" s="67"/>
      <c r="F226" s="68"/>
      <c r="G226" s="65"/>
      <c r="H226" s="69"/>
      <c r="I226" s="70"/>
      <c r="J226" s="70"/>
      <c r="K226" s="34" t="s">
        <v>65</v>
      </c>
      <c r="L226" s="77">
        <v>457</v>
      </c>
      <c r="M226" s="77"/>
      <c r="N226" s="72"/>
      <c r="O226" s="79" t="s">
        <v>503</v>
      </c>
      <c r="P226" s="81">
        <v>43733.92805555555</v>
      </c>
      <c r="Q226" s="79" t="s">
        <v>627</v>
      </c>
      <c r="R226" s="82" t="s">
        <v>693</v>
      </c>
      <c r="S226" s="79" t="s">
        <v>704</v>
      </c>
      <c r="T226" s="79" t="s">
        <v>722</v>
      </c>
      <c r="U226" s="82" t="s">
        <v>735</v>
      </c>
      <c r="V226" s="82" t="s">
        <v>735</v>
      </c>
      <c r="W226" s="81">
        <v>43733.92805555555</v>
      </c>
      <c r="X226" s="82" t="s">
        <v>1189</v>
      </c>
      <c r="Y226" s="79"/>
      <c r="Z226" s="79"/>
      <c r="AA226" s="85" t="s">
        <v>1496</v>
      </c>
      <c r="AB226" s="79"/>
      <c r="AC226" s="79" t="b">
        <v>0</v>
      </c>
      <c r="AD226" s="79">
        <v>7</v>
      </c>
      <c r="AE226" s="85" t="s">
        <v>1603</v>
      </c>
      <c r="AF226" s="79" t="b">
        <v>0</v>
      </c>
      <c r="AG226" s="79" t="s">
        <v>1625</v>
      </c>
      <c r="AH226" s="79"/>
      <c r="AI226" s="85" t="s">
        <v>1603</v>
      </c>
      <c r="AJ226" s="79" t="b">
        <v>0</v>
      </c>
      <c r="AK226" s="79">
        <v>1</v>
      </c>
      <c r="AL226" s="85" t="s">
        <v>1603</v>
      </c>
      <c r="AM226" s="79" t="s">
        <v>1645</v>
      </c>
      <c r="AN226" s="79" t="b">
        <v>0</v>
      </c>
      <c r="AO226" s="85" t="s">
        <v>1496</v>
      </c>
      <c r="AP226" s="79" t="s">
        <v>176</v>
      </c>
      <c r="AQ226" s="79">
        <v>0</v>
      </c>
      <c r="AR226" s="79">
        <v>0</v>
      </c>
      <c r="AS226" s="79"/>
      <c r="AT226" s="79"/>
      <c r="AU226" s="79"/>
      <c r="AV226" s="79"/>
      <c r="AW226" s="79"/>
      <c r="AX226" s="79"/>
      <c r="AY226" s="79"/>
      <c r="AZ226" s="79"/>
      <c r="BA226">
        <v>1</v>
      </c>
      <c r="BB226" s="78" t="str">
        <f>REPLACE(INDEX(GroupVertices[Group],MATCH(Edges25[[#This Row],[Vertex 1]],GroupVertices[Vertex],0)),1,1,"")</f>
        <v>3</v>
      </c>
      <c r="BC226" s="78" t="str">
        <f>REPLACE(INDEX(GroupVertices[Group],MATCH(Edges25[[#This Row],[Vertex 2]],GroupVertices[Vertex],0)),1,1,"")</f>
        <v>3</v>
      </c>
      <c r="BD226" s="48">
        <v>0</v>
      </c>
      <c r="BE226" s="49">
        <v>0</v>
      </c>
      <c r="BF226" s="48">
        <v>0</v>
      </c>
      <c r="BG226" s="49">
        <v>0</v>
      </c>
      <c r="BH226" s="48">
        <v>0</v>
      </c>
      <c r="BI226" s="49">
        <v>0</v>
      </c>
      <c r="BJ226" s="48">
        <v>18</v>
      </c>
      <c r="BK226" s="49">
        <v>100</v>
      </c>
      <c r="BL226" s="48">
        <v>18</v>
      </c>
    </row>
    <row r="227" spans="1:64" ht="15">
      <c r="A227" s="64" t="s">
        <v>389</v>
      </c>
      <c r="B227" s="64" t="s">
        <v>393</v>
      </c>
      <c r="C227" s="65"/>
      <c r="D227" s="66"/>
      <c r="E227" s="67"/>
      <c r="F227" s="68"/>
      <c r="G227" s="65"/>
      <c r="H227" s="69"/>
      <c r="I227" s="70"/>
      <c r="J227" s="70"/>
      <c r="K227" s="34" t="s">
        <v>65</v>
      </c>
      <c r="L227" s="77">
        <v>458</v>
      </c>
      <c r="M227" s="77"/>
      <c r="N227" s="72"/>
      <c r="O227" s="79" t="s">
        <v>503</v>
      </c>
      <c r="P227" s="81">
        <v>43733.92481481482</v>
      </c>
      <c r="Q227" s="79" t="s">
        <v>628</v>
      </c>
      <c r="R227" s="82" t="s">
        <v>693</v>
      </c>
      <c r="S227" s="79" t="s">
        <v>704</v>
      </c>
      <c r="T227" s="79" t="s">
        <v>722</v>
      </c>
      <c r="U227" s="82" t="s">
        <v>736</v>
      </c>
      <c r="V227" s="82" t="s">
        <v>736</v>
      </c>
      <c r="W227" s="81">
        <v>43733.92481481482</v>
      </c>
      <c r="X227" s="82" t="s">
        <v>1190</v>
      </c>
      <c r="Y227" s="79"/>
      <c r="Z227" s="79"/>
      <c r="AA227" s="85" t="s">
        <v>1497</v>
      </c>
      <c r="AB227" s="79"/>
      <c r="AC227" s="79" t="b">
        <v>0</v>
      </c>
      <c r="AD227" s="79">
        <v>0</v>
      </c>
      <c r="AE227" s="85" t="s">
        <v>1603</v>
      </c>
      <c r="AF227" s="79" t="b">
        <v>0</v>
      </c>
      <c r="AG227" s="79" t="s">
        <v>1625</v>
      </c>
      <c r="AH227" s="79"/>
      <c r="AI227" s="85" t="s">
        <v>1603</v>
      </c>
      <c r="AJ227" s="79" t="b">
        <v>0</v>
      </c>
      <c r="AK227" s="79">
        <v>0</v>
      </c>
      <c r="AL227" s="85" t="s">
        <v>1603</v>
      </c>
      <c r="AM227" s="79" t="s">
        <v>1645</v>
      </c>
      <c r="AN227" s="79" t="b">
        <v>0</v>
      </c>
      <c r="AO227" s="85" t="s">
        <v>1497</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3</v>
      </c>
      <c r="BC227" s="78" t="str">
        <f>REPLACE(INDEX(GroupVertices[Group],MATCH(Edges25[[#This Row],[Vertex 2]],GroupVertices[Vertex],0)),1,1,"")</f>
        <v>3</v>
      </c>
      <c r="BD227" s="48">
        <v>0</v>
      </c>
      <c r="BE227" s="49">
        <v>0</v>
      </c>
      <c r="BF227" s="48">
        <v>0</v>
      </c>
      <c r="BG227" s="49">
        <v>0</v>
      </c>
      <c r="BH227" s="48">
        <v>0</v>
      </c>
      <c r="BI227" s="49">
        <v>0</v>
      </c>
      <c r="BJ227" s="48">
        <v>17</v>
      </c>
      <c r="BK227" s="49">
        <v>100</v>
      </c>
      <c r="BL227" s="48">
        <v>17</v>
      </c>
    </row>
    <row r="228" spans="1:64" ht="15">
      <c r="A228" s="64" t="s">
        <v>370</v>
      </c>
      <c r="B228" s="64" t="s">
        <v>349</v>
      </c>
      <c r="C228" s="65"/>
      <c r="D228" s="66"/>
      <c r="E228" s="67"/>
      <c r="F228" s="68"/>
      <c r="G228" s="65"/>
      <c r="H228" s="69"/>
      <c r="I228" s="70"/>
      <c r="J228" s="70"/>
      <c r="K228" s="34" t="s">
        <v>65</v>
      </c>
      <c r="L228" s="77">
        <v>459</v>
      </c>
      <c r="M228" s="77"/>
      <c r="N228" s="72"/>
      <c r="O228" s="79" t="s">
        <v>503</v>
      </c>
      <c r="P228" s="81">
        <v>43748.672685185185</v>
      </c>
      <c r="Q228" s="79" t="s">
        <v>629</v>
      </c>
      <c r="R228" s="82" t="s">
        <v>684</v>
      </c>
      <c r="S228" s="79" t="s">
        <v>713</v>
      </c>
      <c r="T228" s="79" t="s">
        <v>719</v>
      </c>
      <c r="U228" s="79"/>
      <c r="V228" s="82" t="s">
        <v>896</v>
      </c>
      <c r="W228" s="81">
        <v>43748.672685185185</v>
      </c>
      <c r="X228" s="82" t="s">
        <v>1191</v>
      </c>
      <c r="Y228" s="79"/>
      <c r="Z228" s="79"/>
      <c r="AA228" s="85" t="s">
        <v>1498</v>
      </c>
      <c r="AB228" s="79"/>
      <c r="AC228" s="79" t="b">
        <v>0</v>
      </c>
      <c r="AD228" s="79">
        <v>0</v>
      </c>
      <c r="AE228" s="85" t="s">
        <v>1603</v>
      </c>
      <c r="AF228" s="79" t="b">
        <v>0</v>
      </c>
      <c r="AG228" s="79" t="s">
        <v>1625</v>
      </c>
      <c r="AH228" s="79"/>
      <c r="AI228" s="85" t="s">
        <v>1603</v>
      </c>
      <c r="AJ228" s="79" t="b">
        <v>0</v>
      </c>
      <c r="AK228" s="79">
        <v>0</v>
      </c>
      <c r="AL228" s="85" t="s">
        <v>1603</v>
      </c>
      <c r="AM228" s="79" t="s">
        <v>1635</v>
      </c>
      <c r="AN228" s="79" t="b">
        <v>0</v>
      </c>
      <c r="AO228" s="85" t="s">
        <v>1498</v>
      </c>
      <c r="AP228" s="79" t="s">
        <v>176</v>
      </c>
      <c r="AQ228" s="79">
        <v>0</v>
      </c>
      <c r="AR228" s="79">
        <v>0</v>
      </c>
      <c r="AS228" s="79"/>
      <c r="AT228" s="79"/>
      <c r="AU228" s="79"/>
      <c r="AV228" s="79"/>
      <c r="AW228" s="79"/>
      <c r="AX228" s="79"/>
      <c r="AY228" s="79"/>
      <c r="AZ228" s="79"/>
      <c r="BA228">
        <v>3</v>
      </c>
      <c r="BB228" s="78" t="str">
        <f>REPLACE(INDEX(GroupVertices[Group],MATCH(Edges25[[#This Row],[Vertex 1]],GroupVertices[Vertex],0)),1,1,"")</f>
        <v>3</v>
      </c>
      <c r="BC228" s="78" t="str">
        <f>REPLACE(INDEX(GroupVertices[Group],MATCH(Edges25[[#This Row],[Vertex 2]],GroupVertices[Vertex],0)),1,1,"")</f>
        <v>3</v>
      </c>
      <c r="BD228" s="48"/>
      <c r="BE228" s="49"/>
      <c r="BF228" s="48"/>
      <c r="BG228" s="49"/>
      <c r="BH228" s="48"/>
      <c r="BI228" s="49"/>
      <c r="BJ228" s="48"/>
      <c r="BK228" s="49"/>
      <c r="BL228" s="48"/>
    </row>
    <row r="229" spans="1:64" ht="15">
      <c r="A229" s="64" t="s">
        <v>370</v>
      </c>
      <c r="B229" s="64" t="s">
        <v>340</v>
      </c>
      <c r="C229" s="65"/>
      <c r="D229" s="66"/>
      <c r="E229" s="67"/>
      <c r="F229" s="68"/>
      <c r="G229" s="65"/>
      <c r="H229" s="69"/>
      <c r="I229" s="70"/>
      <c r="J229" s="70"/>
      <c r="K229" s="34" t="s">
        <v>65</v>
      </c>
      <c r="L229" s="77">
        <v>461</v>
      </c>
      <c r="M229" s="77"/>
      <c r="N229" s="72"/>
      <c r="O229" s="79" t="s">
        <v>503</v>
      </c>
      <c r="P229" s="81">
        <v>43748.673171296294</v>
      </c>
      <c r="Q229" s="79" t="s">
        <v>630</v>
      </c>
      <c r="R229" s="79"/>
      <c r="S229" s="79"/>
      <c r="T229" s="79"/>
      <c r="U229" s="79"/>
      <c r="V229" s="82" t="s">
        <v>896</v>
      </c>
      <c r="W229" s="81">
        <v>43748.673171296294</v>
      </c>
      <c r="X229" s="82" t="s">
        <v>1192</v>
      </c>
      <c r="Y229" s="79"/>
      <c r="Z229" s="79"/>
      <c r="AA229" s="85" t="s">
        <v>1499</v>
      </c>
      <c r="AB229" s="85" t="s">
        <v>1498</v>
      </c>
      <c r="AC229" s="79" t="b">
        <v>0</v>
      </c>
      <c r="AD229" s="79">
        <v>0</v>
      </c>
      <c r="AE229" s="85" t="s">
        <v>1617</v>
      </c>
      <c r="AF229" s="79" t="b">
        <v>0</v>
      </c>
      <c r="AG229" s="79" t="s">
        <v>1625</v>
      </c>
      <c r="AH229" s="79"/>
      <c r="AI229" s="85" t="s">
        <v>1603</v>
      </c>
      <c r="AJ229" s="79" t="b">
        <v>0</v>
      </c>
      <c r="AK229" s="79">
        <v>0</v>
      </c>
      <c r="AL229" s="85" t="s">
        <v>1603</v>
      </c>
      <c r="AM229" s="79" t="s">
        <v>1635</v>
      </c>
      <c r="AN229" s="79" t="b">
        <v>0</v>
      </c>
      <c r="AO229" s="85" t="s">
        <v>1498</v>
      </c>
      <c r="AP229" s="79" t="s">
        <v>176</v>
      </c>
      <c r="AQ229" s="79">
        <v>0</v>
      </c>
      <c r="AR229" s="79">
        <v>0</v>
      </c>
      <c r="AS229" s="79"/>
      <c r="AT229" s="79"/>
      <c r="AU229" s="79"/>
      <c r="AV229" s="79"/>
      <c r="AW229" s="79"/>
      <c r="AX229" s="79"/>
      <c r="AY229" s="79"/>
      <c r="AZ229" s="79"/>
      <c r="BA229">
        <v>1</v>
      </c>
      <c r="BB229" s="78" t="str">
        <f>REPLACE(INDEX(GroupVertices[Group],MATCH(Edges25[[#This Row],[Vertex 1]],GroupVertices[Vertex],0)),1,1,"")</f>
        <v>3</v>
      </c>
      <c r="BC229" s="78" t="str">
        <f>REPLACE(INDEX(GroupVertices[Group],MATCH(Edges25[[#This Row],[Vertex 2]],GroupVertices[Vertex],0)),1,1,"")</f>
        <v>3</v>
      </c>
      <c r="BD229" s="48"/>
      <c r="BE229" s="49"/>
      <c r="BF229" s="48"/>
      <c r="BG229" s="49"/>
      <c r="BH229" s="48"/>
      <c r="BI229" s="49"/>
      <c r="BJ229" s="48"/>
      <c r="BK229" s="49"/>
      <c r="BL229" s="48"/>
    </row>
    <row r="230" spans="1:64" ht="15">
      <c r="A230" s="64" t="s">
        <v>389</v>
      </c>
      <c r="B230" s="64" t="s">
        <v>370</v>
      </c>
      <c r="C230" s="65"/>
      <c r="D230" s="66"/>
      <c r="E230" s="67"/>
      <c r="F230" s="68"/>
      <c r="G230" s="65"/>
      <c r="H230" s="69"/>
      <c r="I230" s="70"/>
      <c r="J230" s="70"/>
      <c r="K230" s="34" t="s">
        <v>65</v>
      </c>
      <c r="L230" s="77">
        <v>466</v>
      </c>
      <c r="M230" s="77"/>
      <c r="N230" s="72"/>
      <c r="O230" s="79" t="s">
        <v>503</v>
      </c>
      <c r="P230" s="81">
        <v>43749.747708333336</v>
      </c>
      <c r="Q230" s="79" t="s">
        <v>591</v>
      </c>
      <c r="R230" s="82" t="s">
        <v>684</v>
      </c>
      <c r="S230" s="79" t="s">
        <v>713</v>
      </c>
      <c r="T230" s="79" t="s">
        <v>719</v>
      </c>
      <c r="U230" s="79"/>
      <c r="V230" s="82" t="s">
        <v>910</v>
      </c>
      <c r="W230" s="81">
        <v>43749.747708333336</v>
      </c>
      <c r="X230" s="82" t="s">
        <v>1193</v>
      </c>
      <c r="Y230" s="79"/>
      <c r="Z230" s="79"/>
      <c r="AA230" s="85" t="s">
        <v>1500</v>
      </c>
      <c r="AB230" s="79"/>
      <c r="AC230" s="79" t="b">
        <v>0</v>
      </c>
      <c r="AD230" s="79">
        <v>0</v>
      </c>
      <c r="AE230" s="85" t="s">
        <v>1603</v>
      </c>
      <c r="AF230" s="79" t="b">
        <v>0</v>
      </c>
      <c r="AG230" s="79" t="s">
        <v>1625</v>
      </c>
      <c r="AH230" s="79"/>
      <c r="AI230" s="85" t="s">
        <v>1603</v>
      </c>
      <c r="AJ230" s="79" t="b">
        <v>0</v>
      </c>
      <c r="AK230" s="79">
        <v>5</v>
      </c>
      <c r="AL230" s="85" t="s">
        <v>1498</v>
      </c>
      <c r="AM230" s="79" t="s">
        <v>1635</v>
      </c>
      <c r="AN230" s="79" t="b">
        <v>0</v>
      </c>
      <c r="AO230" s="85" t="s">
        <v>1498</v>
      </c>
      <c r="AP230" s="79" t="s">
        <v>176</v>
      </c>
      <c r="AQ230" s="79">
        <v>0</v>
      </c>
      <c r="AR230" s="79">
        <v>0</v>
      </c>
      <c r="AS230" s="79"/>
      <c r="AT230" s="79"/>
      <c r="AU230" s="79"/>
      <c r="AV230" s="79"/>
      <c r="AW230" s="79"/>
      <c r="AX230" s="79"/>
      <c r="AY230" s="79"/>
      <c r="AZ230" s="79"/>
      <c r="BA230">
        <v>1</v>
      </c>
      <c r="BB230" s="78" t="str">
        <f>REPLACE(INDEX(GroupVertices[Group],MATCH(Edges25[[#This Row],[Vertex 1]],GroupVertices[Vertex],0)),1,1,"")</f>
        <v>3</v>
      </c>
      <c r="BC230" s="78" t="str">
        <f>REPLACE(INDEX(GroupVertices[Group],MATCH(Edges25[[#This Row],[Vertex 2]],GroupVertices[Vertex],0)),1,1,"")</f>
        <v>3</v>
      </c>
      <c r="BD230" s="48">
        <v>0</v>
      </c>
      <c r="BE230" s="49">
        <v>0</v>
      </c>
      <c r="BF230" s="48">
        <v>0</v>
      </c>
      <c r="BG230" s="49">
        <v>0</v>
      </c>
      <c r="BH230" s="48">
        <v>0</v>
      </c>
      <c r="BI230" s="49">
        <v>0</v>
      </c>
      <c r="BJ230" s="48">
        <v>12</v>
      </c>
      <c r="BK230" s="49">
        <v>100</v>
      </c>
      <c r="BL230" s="48">
        <v>12</v>
      </c>
    </row>
    <row r="231" spans="1:64" ht="15">
      <c r="A231" s="64" t="s">
        <v>394</v>
      </c>
      <c r="B231" s="64" t="s">
        <v>500</v>
      </c>
      <c r="C231" s="65"/>
      <c r="D231" s="66"/>
      <c r="E231" s="67"/>
      <c r="F231" s="68"/>
      <c r="G231" s="65"/>
      <c r="H231" s="69"/>
      <c r="I231" s="70"/>
      <c r="J231" s="70"/>
      <c r="K231" s="34" t="s">
        <v>65</v>
      </c>
      <c r="L231" s="77">
        <v>467</v>
      </c>
      <c r="M231" s="77"/>
      <c r="N231" s="72"/>
      <c r="O231" s="79" t="s">
        <v>503</v>
      </c>
      <c r="P231" s="81">
        <v>43768.77508101852</v>
      </c>
      <c r="Q231" s="79" t="s">
        <v>631</v>
      </c>
      <c r="R231" s="79"/>
      <c r="S231" s="79"/>
      <c r="T231" s="79"/>
      <c r="U231" s="79"/>
      <c r="V231" s="82" t="s">
        <v>915</v>
      </c>
      <c r="W231" s="81">
        <v>43768.77508101852</v>
      </c>
      <c r="X231" s="82" t="s">
        <v>1194</v>
      </c>
      <c r="Y231" s="79"/>
      <c r="Z231" s="79"/>
      <c r="AA231" s="85" t="s">
        <v>1501</v>
      </c>
      <c r="AB231" s="79"/>
      <c r="AC231" s="79" t="b">
        <v>0</v>
      </c>
      <c r="AD231" s="79">
        <v>0</v>
      </c>
      <c r="AE231" s="85" t="s">
        <v>1603</v>
      </c>
      <c r="AF231" s="79" t="b">
        <v>0</v>
      </c>
      <c r="AG231" s="79" t="s">
        <v>1625</v>
      </c>
      <c r="AH231" s="79"/>
      <c r="AI231" s="85" t="s">
        <v>1603</v>
      </c>
      <c r="AJ231" s="79" t="b">
        <v>0</v>
      </c>
      <c r="AK231" s="79">
        <v>0</v>
      </c>
      <c r="AL231" s="85" t="s">
        <v>1504</v>
      </c>
      <c r="AM231" s="79" t="s">
        <v>1634</v>
      </c>
      <c r="AN231" s="79" t="b">
        <v>0</v>
      </c>
      <c r="AO231" s="85" t="s">
        <v>1504</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5</v>
      </c>
      <c r="BC231" s="78" t="str">
        <f>REPLACE(INDEX(GroupVertices[Group],MATCH(Edges25[[#This Row],[Vertex 2]],GroupVertices[Vertex],0)),1,1,"")</f>
        <v>5</v>
      </c>
      <c r="BD231" s="48">
        <v>0</v>
      </c>
      <c r="BE231" s="49">
        <v>0</v>
      </c>
      <c r="BF231" s="48">
        <v>0</v>
      </c>
      <c r="BG231" s="49">
        <v>0</v>
      </c>
      <c r="BH231" s="48">
        <v>0</v>
      </c>
      <c r="BI231" s="49">
        <v>0</v>
      </c>
      <c r="BJ231" s="48">
        <v>19</v>
      </c>
      <c r="BK231" s="49">
        <v>100</v>
      </c>
      <c r="BL231" s="48">
        <v>19</v>
      </c>
    </row>
    <row r="232" spans="1:64" ht="15">
      <c r="A232" s="64" t="s">
        <v>395</v>
      </c>
      <c r="B232" s="64" t="s">
        <v>500</v>
      </c>
      <c r="C232" s="65"/>
      <c r="D232" s="66"/>
      <c r="E232" s="67"/>
      <c r="F232" s="68"/>
      <c r="G232" s="65"/>
      <c r="H232" s="69"/>
      <c r="I232" s="70"/>
      <c r="J232" s="70"/>
      <c r="K232" s="34" t="s">
        <v>65</v>
      </c>
      <c r="L232" s="77">
        <v>468</v>
      </c>
      <c r="M232" s="77"/>
      <c r="N232" s="72"/>
      <c r="O232" s="79" t="s">
        <v>503</v>
      </c>
      <c r="P232" s="81">
        <v>43768.778449074074</v>
      </c>
      <c r="Q232" s="79" t="s">
        <v>631</v>
      </c>
      <c r="R232" s="79"/>
      <c r="S232" s="79"/>
      <c r="T232" s="79"/>
      <c r="U232" s="79"/>
      <c r="V232" s="82" t="s">
        <v>916</v>
      </c>
      <c r="W232" s="81">
        <v>43768.778449074074</v>
      </c>
      <c r="X232" s="82" t="s">
        <v>1195</v>
      </c>
      <c r="Y232" s="79"/>
      <c r="Z232" s="79"/>
      <c r="AA232" s="85" t="s">
        <v>1502</v>
      </c>
      <c r="AB232" s="79"/>
      <c r="AC232" s="79" t="b">
        <v>0</v>
      </c>
      <c r="AD232" s="79">
        <v>0</v>
      </c>
      <c r="AE232" s="85" t="s">
        <v>1603</v>
      </c>
      <c r="AF232" s="79" t="b">
        <v>0</v>
      </c>
      <c r="AG232" s="79" t="s">
        <v>1625</v>
      </c>
      <c r="AH232" s="79"/>
      <c r="AI232" s="85" t="s">
        <v>1603</v>
      </c>
      <c r="AJ232" s="79" t="b">
        <v>0</v>
      </c>
      <c r="AK232" s="79">
        <v>0</v>
      </c>
      <c r="AL232" s="85" t="s">
        <v>1504</v>
      </c>
      <c r="AM232" s="79" t="s">
        <v>1634</v>
      </c>
      <c r="AN232" s="79" t="b">
        <v>0</v>
      </c>
      <c r="AO232" s="85" t="s">
        <v>1504</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5</v>
      </c>
      <c r="BC232" s="78" t="str">
        <f>REPLACE(INDEX(GroupVertices[Group],MATCH(Edges25[[#This Row],[Vertex 2]],GroupVertices[Vertex],0)),1,1,"")</f>
        <v>5</v>
      </c>
      <c r="BD232" s="48">
        <v>0</v>
      </c>
      <c r="BE232" s="49">
        <v>0</v>
      </c>
      <c r="BF232" s="48">
        <v>0</v>
      </c>
      <c r="BG232" s="49">
        <v>0</v>
      </c>
      <c r="BH232" s="48">
        <v>0</v>
      </c>
      <c r="BI232" s="49">
        <v>0</v>
      </c>
      <c r="BJ232" s="48">
        <v>19</v>
      </c>
      <c r="BK232" s="49">
        <v>100</v>
      </c>
      <c r="BL232" s="48">
        <v>19</v>
      </c>
    </row>
    <row r="233" spans="1:64" ht="15">
      <c r="A233" s="64" t="s">
        <v>389</v>
      </c>
      <c r="B233" s="64" t="s">
        <v>500</v>
      </c>
      <c r="C233" s="65"/>
      <c r="D233" s="66"/>
      <c r="E233" s="67"/>
      <c r="F233" s="68"/>
      <c r="G233" s="65"/>
      <c r="H233" s="69"/>
      <c r="I233" s="70"/>
      <c r="J233" s="70"/>
      <c r="K233" s="34" t="s">
        <v>65</v>
      </c>
      <c r="L233" s="77">
        <v>469</v>
      </c>
      <c r="M233" s="77"/>
      <c r="N233" s="72"/>
      <c r="O233" s="79" t="s">
        <v>503</v>
      </c>
      <c r="P233" s="81">
        <v>43768.82782407408</v>
      </c>
      <c r="Q233" s="79" t="s">
        <v>631</v>
      </c>
      <c r="R233" s="79"/>
      <c r="S233" s="79"/>
      <c r="T233" s="79"/>
      <c r="U233" s="79"/>
      <c r="V233" s="82" t="s">
        <v>910</v>
      </c>
      <c r="W233" s="81">
        <v>43768.82782407408</v>
      </c>
      <c r="X233" s="82" t="s">
        <v>1196</v>
      </c>
      <c r="Y233" s="79"/>
      <c r="Z233" s="79"/>
      <c r="AA233" s="85" t="s">
        <v>1503</v>
      </c>
      <c r="AB233" s="79"/>
      <c r="AC233" s="79" t="b">
        <v>0</v>
      </c>
      <c r="AD233" s="79">
        <v>0</v>
      </c>
      <c r="AE233" s="85" t="s">
        <v>1603</v>
      </c>
      <c r="AF233" s="79" t="b">
        <v>0</v>
      </c>
      <c r="AG233" s="79" t="s">
        <v>1625</v>
      </c>
      <c r="AH233" s="79"/>
      <c r="AI233" s="85" t="s">
        <v>1603</v>
      </c>
      <c r="AJ233" s="79" t="b">
        <v>0</v>
      </c>
      <c r="AK233" s="79">
        <v>0</v>
      </c>
      <c r="AL233" s="85" t="s">
        <v>1504</v>
      </c>
      <c r="AM233" s="79" t="s">
        <v>1634</v>
      </c>
      <c r="AN233" s="79" t="b">
        <v>0</v>
      </c>
      <c r="AO233" s="85" t="s">
        <v>1504</v>
      </c>
      <c r="AP233" s="79" t="s">
        <v>176</v>
      </c>
      <c r="AQ233" s="79">
        <v>0</v>
      </c>
      <c r="AR233" s="79">
        <v>0</v>
      </c>
      <c r="AS233" s="79"/>
      <c r="AT233" s="79"/>
      <c r="AU233" s="79"/>
      <c r="AV233" s="79"/>
      <c r="AW233" s="79"/>
      <c r="AX233" s="79"/>
      <c r="AY233" s="79"/>
      <c r="AZ233" s="79"/>
      <c r="BA233">
        <v>1</v>
      </c>
      <c r="BB233" s="78" t="str">
        <f>REPLACE(INDEX(GroupVertices[Group],MATCH(Edges25[[#This Row],[Vertex 1]],GroupVertices[Vertex],0)),1,1,"")</f>
        <v>3</v>
      </c>
      <c r="BC233" s="78" t="str">
        <f>REPLACE(INDEX(GroupVertices[Group],MATCH(Edges25[[#This Row],[Vertex 2]],GroupVertices[Vertex],0)),1,1,"")</f>
        <v>5</v>
      </c>
      <c r="BD233" s="48">
        <v>0</v>
      </c>
      <c r="BE233" s="49">
        <v>0</v>
      </c>
      <c r="BF233" s="48">
        <v>0</v>
      </c>
      <c r="BG233" s="49">
        <v>0</v>
      </c>
      <c r="BH233" s="48">
        <v>0</v>
      </c>
      <c r="BI233" s="49">
        <v>0</v>
      </c>
      <c r="BJ233" s="48">
        <v>19</v>
      </c>
      <c r="BK233" s="49">
        <v>100</v>
      </c>
      <c r="BL233" s="48">
        <v>19</v>
      </c>
    </row>
    <row r="234" spans="1:64" ht="15">
      <c r="A234" s="64" t="s">
        <v>389</v>
      </c>
      <c r="B234" s="64" t="s">
        <v>491</v>
      </c>
      <c r="C234" s="65"/>
      <c r="D234" s="66"/>
      <c r="E234" s="67"/>
      <c r="F234" s="68"/>
      <c r="G234" s="65"/>
      <c r="H234" s="69"/>
      <c r="I234" s="70"/>
      <c r="J234" s="70"/>
      <c r="K234" s="34" t="s">
        <v>65</v>
      </c>
      <c r="L234" s="77">
        <v>472</v>
      </c>
      <c r="M234" s="77"/>
      <c r="N234" s="72"/>
      <c r="O234" s="79" t="s">
        <v>503</v>
      </c>
      <c r="P234" s="81">
        <v>43768.586863425924</v>
      </c>
      <c r="Q234" s="79" t="s">
        <v>632</v>
      </c>
      <c r="R234" s="82" t="s">
        <v>694</v>
      </c>
      <c r="S234" s="79" t="s">
        <v>703</v>
      </c>
      <c r="T234" s="79"/>
      <c r="U234" s="79"/>
      <c r="V234" s="82" t="s">
        <v>910</v>
      </c>
      <c r="W234" s="81">
        <v>43768.586863425924</v>
      </c>
      <c r="X234" s="82" t="s">
        <v>1197</v>
      </c>
      <c r="Y234" s="79"/>
      <c r="Z234" s="79"/>
      <c r="AA234" s="85" t="s">
        <v>1504</v>
      </c>
      <c r="AB234" s="79"/>
      <c r="AC234" s="79" t="b">
        <v>0</v>
      </c>
      <c r="AD234" s="79">
        <v>0</v>
      </c>
      <c r="AE234" s="85" t="s">
        <v>1603</v>
      </c>
      <c r="AF234" s="79" t="b">
        <v>0</v>
      </c>
      <c r="AG234" s="79" t="s">
        <v>1625</v>
      </c>
      <c r="AH234" s="79"/>
      <c r="AI234" s="85" t="s">
        <v>1603</v>
      </c>
      <c r="AJ234" s="79" t="b">
        <v>0</v>
      </c>
      <c r="AK234" s="79">
        <v>0</v>
      </c>
      <c r="AL234" s="85" t="s">
        <v>1603</v>
      </c>
      <c r="AM234" s="79" t="s">
        <v>1635</v>
      </c>
      <c r="AN234" s="79" t="b">
        <v>1</v>
      </c>
      <c r="AO234" s="85" t="s">
        <v>1504</v>
      </c>
      <c r="AP234" s="79" t="s">
        <v>176</v>
      </c>
      <c r="AQ234" s="79">
        <v>0</v>
      </c>
      <c r="AR234" s="79">
        <v>0</v>
      </c>
      <c r="AS234" s="79"/>
      <c r="AT234" s="79"/>
      <c r="AU234" s="79"/>
      <c r="AV234" s="79"/>
      <c r="AW234" s="79"/>
      <c r="AX234" s="79"/>
      <c r="AY234" s="79"/>
      <c r="AZ234" s="79"/>
      <c r="BA234">
        <v>2</v>
      </c>
      <c r="BB234" s="78" t="str">
        <f>REPLACE(INDEX(GroupVertices[Group],MATCH(Edges25[[#This Row],[Vertex 1]],GroupVertices[Vertex],0)),1,1,"")</f>
        <v>3</v>
      </c>
      <c r="BC234" s="78" t="str">
        <f>REPLACE(INDEX(GroupVertices[Group],MATCH(Edges25[[#This Row],[Vertex 2]],GroupVertices[Vertex],0)),1,1,"")</f>
        <v>5</v>
      </c>
      <c r="BD234" s="48">
        <v>0</v>
      </c>
      <c r="BE234" s="49">
        <v>0</v>
      </c>
      <c r="BF234" s="48">
        <v>0</v>
      </c>
      <c r="BG234" s="49">
        <v>0</v>
      </c>
      <c r="BH234" s="48">
        <v>0</v>
      </c>
      <c r="BI234" s="49">
        <v>0</v>
      </c>
      <c r="BJ234" s="48">
        <v>16</v>
      </c>
      <c r="BK234" s="49">
        <v>100</v>
      </c>
      <c r="BL234" s="48">
        <v>16</v>
      </c>
    </row>
    <row r="235" spans="1:64" ht="15">
      <c r="A235" s="64" t="s">
        <v>396</v>
      </c>
      <c r="B235" s="64" t="s">
        <v>492</v>
      </c>
      <c r="C235" s="65"/>
      <c r="D235" s="66"/>
      <c r="E235" s="67"/>
      <c r="F235" s="68"/>
      <c r="G235" s="65"/>
      <c r="H235" s="69"/>
      <c r="I235" s="70"/>
      <c r="J235" s="70"/>
      <c r="K235" s="34" t="s">
        <v>65</v>
      </c>
      <c r="L235" s="77">
        <v>484</v>
      </c>
      <c r="M235" s="77"/>
      <c r="N235" s="72"/>
      <c r="O235" s="79" t="s">
        <v>503</v>
      </c>
      <c r="P235" s="81">
        <v>43763.101539351854</v>
      </c>
      <c r="Q235" s="79" t="s">
        <v>633</v>
      </c>
      <c r="R235" s="82" t="s">
        <v>695</v>
      </c>
      <c r="S235" s="79" t="s">
        <v>703</v>
      </c>
      <c r="T235" s="79"/>
      <c r="U235" s="79"/>
      <c r="V235" s="82" t="s">
        <v>917</v>
      </c>
      <c r="W235" s="81">
        <v>43763.101539351854</v>
      </c>
      <c r="X235" s="82" t="s">
        <v>1198</v>
      </c>
      <c r="Y235" s="79"/>
      <c r="Z235" s="79"/>
      <c r="AA235" s="85" t="s">
        <v>1505</v>
      </c>
      <c r="AB235" s="85" t="s">
        <v>1508</v>
      </c>
      <c r="AC235" s="79" t="b">
        <v>0</v>
      </c>
      <c r="AD235" s="79">
        <v>0</v>
      </c>
      <c r="AE235" s="85" t="s">
        <v>1622</v>
      </c>
      <c r="AF235" s="79" t="b">
        <v>0</v>
      </c>
      <c r="AG235" s="79" t="s">
        <v>1625</v>
      </c>
      <c r="AH235" s="79"/>
      <c r="AI235" s="85" t="s">
        <v>1603</v>
      </c>
      <c r="AJ235" s="79" t="b">
        <v>0</v>
      </c>
      <c r="AK235" s="79">
        <v>0</v>
      </c>
      <c r="AL235" s="85" t="s">
        <v>1603</v>
      </c>
      <c r="AM235" s="79" t="s">
        <v>1634</v>
      </c>
      <c r="AN235" s="79" t="b">
        <v>1</v>
      </c>
      <c r="AO235" s="85" t="s">
        <v>1508</v>
      </c>
      <c r="AP235" s="79" t="s">
        <v>176</v>
      </c>
      <c r="AQ235" s="79">
        <v>0</v>
      </c>
      <c r="AR235" s="79">
        <v>0</v>
      </c>
      <c r="AS235" s="79"/>
      <c r="AT235" s="79"/>
      <c r="AU235" s="79"/>
      <c r="AV235" s="79"/>
      <c r="AW235" s="79"/>
      <c r="AX235" s="79"/>
      <c r="AY235" s="79"/>
      <c r="AZ235" s="79"/>
      <c r="BA235">
        <v>3</v>
      </c>
      <c r="BB235" s="78" t="str">
        <f>REPLACE(INDEX(GroupVertices[Group],MATCH(Edges25[[#This Row],[Vertex 1]],GroupVertices[Vertex],0)),1,1,"")</f>
        <v>5</v>
      </c>
      <c r="BC235" s="78" t="str">
        <f>REPLACE(INDEX(GroupVertices[Group],MATCH(Edges25[[#This Row],[Vertex 2]],GroupVertices[Vertex],0)),1,1,"")</f>
        <v>5</v>
      </c>
      <c r="BD235" s="48"/>
      <c r="BE235" s="49"/>
      <c r="BF235" s="48"/>
      <c r="BG235" s="49"/>
      <c r="BH235" s="48"/>
      <c r="BI235" s="49"/>
      <c r="BJ235" s="48"/>
      <c r="BK235" s="49"/>
      <c r="BL235" s="48"/>
    </row>
    <row r="236" spans="1:64" ht="15">
      <c r="A236" s="64" t="s">
        <v>396</v>
      </c>
      <c r="B236" s="64" t="s">
        <v>492</v>
      </c>
      <c r="C236" s="65"/>
      <c r="D236" s="66"/>
      <c r="E236" s="67"/>
      <c r="F236" s="68"/>
      <c r="G236" s="65"/>
      <c r="H236" s="69"/>
      <c r="I236" s="70"/>
      <c r="J236" s="70"/>
      <c r="K236" s="34" t="s">
        <v>65</v>
      </c>
      <c r="L236" s="77">
        <v>485</v>
      </c>
      <c r="M236" s="77"/>
      <c r="N236" s="72"/>
      <c r="O236" s="79" t="s">
        <v>503</v>
      </c>
      <c r="P236" s="81">
        <v>43763.14271990741</v>
      </c>
      <c r="Q236" s="79" t="s">
        <v>634</v>
      </c>
      <c r="R236" s="82" t="s">
        <v>696</v>
      </c>
      <c r="S236" s="79" t="s">
        <v>703</v>
      </c>
      <c r="T236" s="79"/>
      <c r="U236" s="79"/>
      <c r="V236" s="82" t="s">
        <v>917</v>
      </c>
      <c r="W236" s="81">
        <v>43763.14271990741</v>
      </c>
      <c r="X236" s="82" t="s">
        <v>1199</v>
      </c>
      <c r="Y236" s="79"/>
      <c r="Z236" s="79"/>
      <c r="AA236" s="85" t="s">
        <v>1506</v>
      </c>
      <c r="AB236" s="85" t="s">
        <v>1505</v>
      </c>
      <c r="AC236" s="79" t="b">
        <v>0</v>
      </c>
      <c r="AD236" s="79">
        <v>0</v>
      </c>
      <c r="AE236" s="85" t="s">
        <v>1622</v>
      </c>
      <c r="AF236" s="79" t="b">
        <v>0</v>
      </c>
      <c r="AG236" s="79" t="s">
        <v>1625</v>
      </c>
      <c r="AH236" s="79"/>
      <c r="AI236" s="85" t="s">
        <v>1603</v>
      </c>
      <c r="AJ236" s="79" t="b">
        <v>0</v>
      </c>
      <c r="AK236" s="79">
        <v>0</v>
      </c>
      <c r="AL236" s="85" t="s">
        <v>1603</v>
      </c>
      <c r="AM236" s="79" t="s">
        <v>1634</v>
      </c>
      <c r="AN236" s="79" t="b">
        <v>1</v>
      </c>
      <c r="AO236" s="85" t="s">
        <v>1505</v>
      </c>
      <c r="AP236" s="79" t="s">
        <v>176</v>
      </c>
      <c r="AQ236" s="79">
        <v>0</v>
      </c>
      <c r="AR236" s="79">
        <v>0</v>
      </c>
      <c r="AS236" s="79"/>
      <c r="AT236" s="79"/>
      <c r="AU236" s="79"/>
      <c r="AV236" s="79"/>
      <c r="AW236" s="79"/>
      <c r="AX236" s="79"/>
      <c r="AY236" s="79"/>
      <c r="AZ236" s="79"/>
      <c r="BA236">
        <v>3</v>
      </c>
      <c r="BB236" s="78" t="str">
        <f>REPLACE(INDEX(GroupVertices[Group],MATCH(Edges25[[#This Row],[Vertex 1]],GroupVertices[Vertex],0)),1,1,"")</f>
        <v>5</v>
      </c>
      <c r="BC236" s="78" t="str">
        <f>REPLACE(INDEX(GroupVertices[Group],MATCH(Edges25[[#This Row],[Vertex 2]],GroupVertices[Vertex],0)),1,1,"")</f>
        <v>5</v>
      </c>
      <c r="BD236" s="48"/>
      <c r="BE236" s="49"/>
      <c r="BF236" s="48"/>
      <c r="BG236" s="49"/>
      <c r="BH236" s="48"/>
      <c r="BI236" s="49"/>
      <c r="BJ236" s="48"/>
      <c r="BK236" s="49"/>
      <c r="BL236" s="48"/>
    </row>
    <row r="237" spans="1:64" ht="15">
      <c r="A237" s="64" t="s">
        <v>396</v>
      </c>
      <c r="B237" s="64" t="s">
        <v>492</v>
      </c>
      <c r="C237" s="65"/>
      <c r="D237" s="66"/>
      <c r="E237" s="67"/>
      <c r="F237" s="68"/>
      <c r="G237" s="65"/>
      <c r="H237" s="69"/>
      <c r="I237" s="70"/>
      <c r="J237" s="70"/>
      <c r="K237" s="34" t="s">
        <v>65</v>
      </c>
      <c r="L237" s="77">
        <v>486</v>
      </c>
      <c r="M237" s="77"/>
      <c r="N237" s="72"/>
      <c r="O237" s="79" t="s">
        <v>503</v>
      </c>
      <c r="P237" s="81">
        <v>43763.14519675926</v>
      </c>
      <c r="Q237" s="79" t="s">
        <v>635</v>
      </c>
      <c r="R237" s="82" t="s">
        <v>697</v>
      </c>
      <c r="S237" s="79" t="s">
        <v>703</v>
      </c>
      <c r="T237" s="79"/>
      <c r="U237" s="79"/>
      <c r="V237" s="82" t="s">
        <v>917</v>
      </c>
      <c r="W237" s="81">
        <v>43763.14519675926</v>
      </c>
      <c r="X237" s="82" t="s">
        <v>1200</v>
      </c>
      <c r="Y237" s="79"/>
      <c r="Z237" s="79"/>
      <c r="AA237" s="85" t="s">
        <v>1507</v>
      </c>
      <c r="AB237" s="85" t="s">
        <v>1506</v>
      </c>
      <c r="AC237" s="79" t="b">
        <v>0</v>
      </c>
      <c r="AD237" s="79">
        <v>0</v>
      </c>
      <c r="AE237" s="85" t="s">
        <v>1622</v>
      </c>
      <c r="AF237" s="79" t="b">
        <v>0</v>
      </c>
      <c r="AG237" s="79" t="s">
        <v>1625</v>
      </c>
      <c r="AH237" s="79"/>
      <c r="AI237" s="85" t="s">
        <v>1603</v>
      </c>
      <c r="AJ237" s="79" t="b">
        <v>0</v>
      </c>
      <c r="AK237" s="79">
        <v>0</v>
      </c>
      <c r="AL237" s="85" t="s">
        <v>1603</v>
      </c>
      <c r="AM237" s="79" t="s">
        <v>1634</v>
      </c>
      <c r="AN237" s="79" t="b">
        <v>1</v>
      </c>
      <c r="AO237" s="85" t="s">
        <v>1506</v>
      </c>
      <c r="AP237" s="79" t="s">
        <v>176</v>
      </c>
      <c r="AQ237" s="79">
        <v>0</v>
      </c>
      <c r="AR237" s="79">
        <v>0</v>
      </c>
      <c r="AS237" s="79"/>
      <c r="AT237" s="79"/>
      <c r="AU237" s="79"/>
      <c r="AV237" s="79"/>
      <c r="AW237" s="79"/>
      <c r="AX237" s="79"/>
      <c r="AY237" s="79"/>
      <c r="AZ237" s="79"/>
      <c r="BA237">
        <v>3</v>
      </c>
      <c r="BB237" s="78" t="str">
        <f>REPLACE(INDEX(GroupVertices[Group],MATCH(Edges25[[#This Row],[Vertex 1]],GroupVertices[Vertex],0)),1,1,"")</f>
        <v>5</v>
      </c>
      <c r="BC237" s="78" t="str">
        <f>REPLACE(INDEX(GroupVertices[Group],MATCH(Edges25[[#This Row],[Vertex 2]],GroupVertices[Vertex],0)),1,1,"")</f>
        <v>5</v>
      </c>
      <c r="BD237" s="48"/>
      <c r="BE237" s="49"/>
      <c r="BF237" s="48"/>
      <c r="BG237" s="49"/>
      <c r="BH237" s="48"/>
      <c r="BI237" s="49"/>
      <c r="BJ237" s="48"/>
      <c r="BK237" s="49"/>
      <c r="BL237" s="48"/>
    </row>
    <row r="238" spans="1:64" ht="15">
      <c r="A238" s="64" t="s">
        <v>396</v>
      </c>
      <c r="B238" s="64" t="s">
        <v>494</v>
      </c>
      <c r="C238" s="65"/>
      <c r="D238" s="66"/>
      <c r="E238" s="67"/>
      <c r="F238" s="68"/>
      <c r="G238" s="65"/>
      <c r="H238" s="69"/>
      <c r="I238" s="70"/>
      <c r="J238" s="70"/>
      <c r="K238" s="34" t="s">
        <v>65</v>
      </c>
      <c r="L238" s="77">
        <v>490</v>
      </c>
      <c r="M238" s="77"/>
      <c r="N238" s="72"/>
      <c r="O238" s="79" t="s">
        <v>503</v>
      </c>
      <c r="P238" s="81">
        <v>43763.05300925926</v>
      </c>
      <c r="Q238" s="79" t="s">
        <v>636</v>
      </c>
      <c r="R238" s="82" t="s">
        <v>698</v>
      </c>
      <c r="S238" s="79" t="s">
        <v>703</v>
      </c>
      <c r="T238" s="79"/>
      <c r="U238" s="79"/>
      <c r="V238" s="82" t="s">
        <v>917</v>
      </c>
      <c r="W238" s="81">
        <v>43763.05300925926</v>
      </c>
      <c r="X238" s="82" t="s">
        <v>1201</v>
      </c>
      <c r="Y238" s="79"/>
      <c r="Z238" s="79"/>
      <c r="AA238" s="85" t="s">
        <v>1508</v>
      </c>
      <c r="AB238" s="85" t="s">
        <v>1597</v>
      </c>
      <c r="AC238" s="79" t="b">
        <v>0</v>
      </c>
      <c r="AD238" s="79">
        <v>0</v>
      </c>
      <c r="AE238" s="85" t="s">
        <v>1623</v>
      </c>
      <c r="AF238" s="79" t="b">
        <v>0</v>
      </c>
      <c r="AG238" s="79" t="s">
        <v>1625</v>
      </c>
      <c r="AH238" s="79"/>
      <c r="AI238" s="85" t="s">
        <v>1603</v>
      </c>
      <c r="AJ238" s="79" t="b">
        <v>0</v>
      </c>
      <c r="AK238" s="79">
        <v>0</v>
      </c>
      <c r="AL238" s="85" t="s">
        <v>1603</v>
      </c>
      <c r="AM238" s="79" t="s">
        <v>1634</v>
      </c>
      <c r="AN238" s="79" t="b">
        <v>1</v>
      </c>
      <c r="AO238" s="85" t="s">
        <v>1597</v>
      </c>
      <c r="AP238" s="79" t="s">
        <v>176</v>
      </c>
      <c r="AQ238" s="79">
        <v>0</v>
      </c>
      <c r="AR238" s="79">
        <v>0</v>
      </c>
      <c r="AS238" s="79"/>
      <c r="AT238" s="79"/>
      <c r="AU238" s="79"/>
      <c r="AV238" s="79"/>
      <c r="AW238" s="79"/>
      <c r="AX238" s="79"/>
      <c r="AY238" s="79"/>
      <c r="AZ238" s="79"/>
      <c r="BA238">
        <v>4</v>
      </c>
      <c r="BB238" s="78" t="str">
        <f>REPLACE(INDEX(GroupVertices[Group],MATCH(Edges25[[#This Row],[Vertex 1]],GroupVertices[Vertex],0)),1,1,"")</f>
        <v>5</v>
      </c>
      <c r="BC238" s="78" t="str">
        <f>REPLACE(INDEX(GroupVertices[Group],MATCH(Edges25[[#This Row],[Vertex 2]],GroupVertices[Vertex],0)),1,1,"")</f>
        <v>5</v>
      </c>
      <c r="BD238" s="48"/>
      <c r="BE238" s="49"/>
      <c r="BF238" s="48"/>
      <c r="BG238" s="49"/>
      <c r="BH238" s="48"/>
      <c r="BI238" s="49"/>
      <c r="BJ238" s="48"/>
      <c r="BK238" s="49"/>
      <c r="BL238" s="48"/>
    </row>
    <row r="239" spans="1:64" ht="15">
      <c r="A239" s="64" t="s">
        <v>340</v>
      </c>
      <c r="B239" s="64" t="s">
        <v>389</v>
      </c>
      <c r="C239" s="65"/>
      <c r="D239" s="66"/>
      <c r="E239" s="67"/>
      <c r="F239" s="68"/>
      <c r="G239" s="65"/>
      <c r="H239" s="69"/>
      <c r="I239" s="70"/>
      <c r="J239" s="70"/>
      <c r="K239" s="34" t="s">
        <v>66</v>
      </c>
      <c r="L239" s="77">
        <v>507</v>
      </c>
      <c r="M239" s="77"/>
      <c r="N239" s="72"/>
      <c r="O239" s="79" t="s">
        <v>503</v>
      </c>
      <c r="P239" s="81">
        <v>43713.74631944444</v>
      </c>
      <c r="Q239" s="79" t="s">
        <v>514</v>
      </c>
      <c r="R239" s="79"/>
      <c r="S239" s="79"/>
      <c r="T239" s="79"/>
      <c r="U239" s="79"/>
      <c r="V239" s="82" t="s">
        <v>867</v>
      </c>
      <c r="W239" s="81">
        <v>43713.74631944444</v>
      </c>
      <c r="X239" s="82" t="s">
        <v>1202</v>
      </c>
      <c r="Y239" s="79"/>
      <c r="Z239" s="79"/>
      <c r="AA239" s="85" t="s">
        <v>1509</v>
      </c>
      <c r="AB239" s="79"/>
      <c r="AC239" s="79" t="b">
        <v>0</v>
      </c>
      <c r="AD239" s="79">
        <v>0</v>
      </c>
      <c r="AE239" s="85" t="s">
        <v>1603</v>
      </c>
      <c r="AF239" s="79" t="b">
        <v>0</v>
      </c>
      <c r="AG239" s="79" t="s">
        <v>1625</v>
      </c>
      <c r="AH239" s="79"/>
      <c r="AI239" s="85" t="s">
        <v>1603</v>
      </c>
      <c r="AJ239" s="79" t="b">
        <v>0</v>
      </c>
      <c r="AK239" s="79">
        <v>0</v>
      </c>
      <c r="AL239" s="85" t="s">
        <v>1484</v>
      </c>
      <c r="AM239" s="79" t="s">
        <v>1635</v>
      </c>
      <c r="AN239" s="79" t="b">
        <v>0</v>
      </c>
      <c r="AO239" s="85" t="s">
        <v>1484</v>
      </c>
      <c r="AP239" s="79" t="s">
        <v>176</v>
      </c>
      <c r="AQ239" s="79">
        <v>0</v>
      </c>
      <c r="AR239" s="79">
        <v>0</v>
      </c>
      <c r="AS239" s="79"/>
      <c r="AT239" s="79"/>
      <c r="AU239" s="79"/>
      <c r="AV239" s="79"/>
      <c r="AW239" s="79"/>
      <c r="AX239" s="79"/>
      <c r="AY239" s="79"/>
      <c r="AZ239" s="79"/>
      <c r="BA239">
        <v>2</v>
      </c>
      <c r="BB239" s="78" t="str">
        <f>REPLACE(INDEX(GroupVertices[Group],MATCH(Edges25[[#This Row],[Vertex 1]],GroupVertices[Vertex],0)),1,1,"")</f>
        <v>3</v>
      </c>
      <c r="BC239" s="78" t="str">
        <f>REPLACE(INDEX(GroupVertices[Group],MATCH(Edges25[[#This Row],[Vertex 2]],GroupVertices[Vertex],0)),1,1,"")</f>
        <v>3</v>
      </c>
      <c r="BD239" s="48">
        <v>1</v>
      </c>
      <c r="BE239" s="49">
        <v>4.545454545454546</v>
      </c>
      <c r="BF239" s="48">
        <v>0</v>
      </c>
      <c r="BG239" s="49">
        <v>0</v>
      </c>
      <c r="BH239" s="48">
        <v>0</v>
      </c>
      <c r="BI239" s="49">
        <v>0</v>
      </c>
      <c r="BJ239" s="48">
        <v>21</v>
      </c>
      <c r="BK239" s="49">
        <v>95.45454545454545</v>
      </c>
      <c r="BL239" s="48">
        <v>22</v>
      </c>
    </row>
    <row r="240" spans="1:64" ht="15">
      <c r="A240" s="64" t="s">
        <v>389</v>
      </c>
      <c r="B240" s="64" t="s">
        <v>349</v>
      </c>
      <c r="C240" s="65"/>
      <c r="D240" s="66"/>
      <c r="E240" s="67"/>
      <c r="F240" s="68"/>
      <c r="G240" s="65"/>
      <c r="H240" s="69"/>
      <c r="I240" s="70"/>
      <c r="J240" s="70"/>
      <c r="K240" s="34" t="s">
        <v>66</v>
      </c>
      <c r="L240" s="77">
        <v>529</v>
      </c>
      <c r="M240" s="77"/>
      <c r="N240" s="72"/>
      <c r="O240" s="79" t="s">
        <v>503</v>
      </c>
      <c r="P240" s="81">
        <v>43741.60451388889</v>
      </c>
      <c r="Q240" s="79" t="s">
        <v>637</v>
      </c>
      <c r="R240" s="82" t="s">
        <v>692</v>
      </c>
      <c r="S240" s="79" t="s">
        <v>712</v>
      </c>
      <c r="T240" s="79"/>
      <c r="U240" s="82" t="s">
        <v>737</v>
      </c>
      <c r="V240" s="82" t="s">
        <v>737</v>
      </c>
      <c r="W240" s="81">
        <v>43741.60451388889</v>
      </c>
      <c r="X240" s="82" t="s">
        <v>1203</v>
      </c>
      <c r="Y240" s="79"/>
      <c r="Z240" s="79"/>
      <c r="AA240" s="85" t="s">
        <v>1510</v>
      </c>
      <c r="AB240" s="79"/>
      <c r="AC240" s="79" t="b">
        <v>0</v>
      </c>
      <c r="AD240" s="79">
        <v>8</v>
      </c>
      <c r="AE240" s="85" t="s">
        <v>1603</v>
      </c>
      <c r="AF240" s="79" t="b">
        <v>0</v>
      </c>
      <c r="AG240" s="79" t="s">
        <v>1625</v>
      </c>
      <c r="AH240" s="79"/>
      <c r="AI240" s="85" t="s">
        <v>1603</v>
      </c>
      <c r="AJ240" s="79" t="b">
        <v>0</v>
      </c>
      <c r="AK240" s="79">
        <v>4</v>
      </c>
      <c r="AL240" s="85" t="s">
        <v>1603</v>
      </c>
      <c r="AM240" s="79" t="s">
        <v>1645</v>
      </c>
      <c r="AN240" s="79" t="b">
        <v>0</v>
      </c>
      <c r="AO240" s="85" t="s">
        <v>1510</v>
      </c>
      <c r="AP240" s="79" t="s">
        <v>176</v>
      </c>
      <c r="AQ240" s="79">
        <v>0</v>
      </c>
      <c r="AR240" s="79">
        <v>0</v>
      </c>
      <c r="AS240" s="79"/>
      <c r="AT240" s="79"/>
      <c r="AU240" s="79"/>
      <c r="AV240" s="79"/>
      <c r="AW240" s="79"/>
      <c r="AX240" s="79"/>
      <c r="AY240" s="79"/>
      <c r="AZ240" s="79"/>
      <c r="BA240">
        <v>7</v>
      </c>
      <c r="BB240" s="78" t="str">
        <f>REPLACE(INDEX(GroupVertices[Group],MATCH(Edges25[[#This Row],[Vertex 1]],GroupVertices[Vertex],0)),1,1,"")</f>
        <v>3</v>
      </c>
      <c r="BC240" s="78" t="str">
        <f>REPLACE(INDEX(GroupVertices[Group],MATCH(Edges25[[#This Row],[Vertex 2]],GroupVertices[Vertex],0)),1,1,"")</f>
        <v>3</v>
      </c>
      <c r="BD240" s="48"/>
      <c r="BE240" s="49"/>
      <c r="BF240" s="48"/>
      <c r="BG240" s="49"/>
      <c r="BH240" s="48"/>
      <c r="BI240" s="49"/>
      <c r="BJ240" s="48"/>
      <c r="BK240" s="49"/>
      <c r="BL240" s="48"/>
    </row>
    <row r="241" spans="1:64" ht="15">
      <c r="A241" s="64" t="s">
        <v>396</v>
      </c>
      <c r="B241" s="64" t="s">
        <v>389</v>
      </c>
      <c r="C241" s="65"/>
      <c r="D241" s="66"/>
      <c r="E241" s="67"/>
      <c r="F241" s="68"/>
      <c r="G241" s="65"/>
      <c r="H241" s="69"/>
      <c r="I241" s="70"/>
      <c r="J241" s="70"/>
      <c r="K241" s="34" t="s">
        <v>65</v>
      </c>
      <c r="L241" s="77">
        <v>536</v>
      </c>
      <c r="M241" s="77"/>
      <c r="N241" s="72"/>
      <c r="O241" s="79" t="s">
        <v>503</v>
      </c>
      <c r="P241" s="81">
        <v>43769.71560185185</v>
      </c>
      <c r="Q241" s="79" t="s">
        <v>638</v>
      </c>
      <c r="R241" s="79"/>
      <c r="S241" s="79"/>
      <c r="T241" s="79"/>
      <c r="U241" s="79"/>
      <c r="V241" s="82" t="s">
        <v>917</v>
      </c>
      <c r="W241" s="81">
        <v>43769.71560185185</v>
      </c>
      <c r="X241" s="82" t="s">
        <v>1204</v>
      </c>
      <c r="Y241" s="79"/>
      <c r="Z241" s="79"/>
      <c r="AA241" s="85" t="s">
        <v>1511</v>
      </c>
      <c r="AB241" s="85" t="s">
        <v>1598</v>
      </c>
      <c r="AC241" s="79" t="b">
        <v>0</v>
      </c>
      <c r="AD241" s="79">
        <v>1</v>
      </c>
      <c r="AE241" s="85" t="s">
        <v>1610</v>
      </c>
      <c r="AF241" s="79" t="b">
        <v>0</v>
      </c>
      <c r="AG241" s="79" t="s">
        <v>1625</v>
      </c>
      <c r="AH241" s="79"/>
      <c r="AI241" s="85" t="s">
        <v>1603</v>
      </c>
      <c r="AJ241" s="79" t="b">
        <v>0</v>
      </c>
      <c r="AK241" s="79">
        <v>0</v>
      </c>
      <c r="AL241" s="85" t="s">
        <v>1603</v>
      </c>
      <c r="AM241" s="79" t="s">
        <v>1634</v>
      </c>
      <c r="AN241" s="79" t="b">
        <v>0</v>
      </c>
      <c r="AO241" s="85" t="s">
        <v>1598</v>
      </c>
      <c r="AP241" s="79" t="s">
        <v>176</v>
      </c>
      <c r="AQ241" s="79">
        <v>0</v>
      </c>
      <c r="AR241" s="79">
        <v>0</v>
      </c>
      <c r="AS241" s="79"/>
      <c r="AT241" s="79"/>
      <c r="AU241" s="79"/>
      <c r="AV241" s="79"/>
      <c r="AW241" s="79"/>
      <c r="AX241" s="79"/>
      <c r="AY241" s="79"/>
      <c r="AZ241" s="79"/>
      <c r="BA241">
        <v>1</v>
      </c>
      <c r="BB241" s="78" t="str">
        <f>REPLACE(INDEX(GroupVertices[Group],MATCH(Edges25[[#This Row],[Vertex 1]],GroupVertices[Vertex],0)),1,1,"")</f>
        <v>5</v>
      </c>
      <c r="BC241" s="78" t="str">
        <f>REPLACE(INDEX(GroupVertices[Group],MATCH(Edges25[[#This Row],[Vertex 2]],GroupVertices[Vertex],0)),1,1,"")</f>
        <v>3</v>
      </c>
      <c r="BD241" s="48"/>
      <c r="BE241" s="49"/>
      <c r="BF241" s="48"/>
      <c r="BG241" s="49"/>
      <c r="BH241" s="48"/>
      <c r="BI241" s="49"/>
      <c r="BJ241" s="48"/>
      <c r="BK241" s="49"/>
      <c r="BL241" s="48"/>
    </row>
    <row r="242" spans="1:64" ht="15">
      <c r="A242" s="64" t="s">
        <v>340</v>
      </c>
      <c r="B242" s="64" t="s">
        <v>349</v>
      </c>
      <c r="C242" s="65"/>
      <c r="D242" s="66"/>
      <c r="E242" s="67"/>
      <c r="F242" s="68"/>
      <c r="G242" s="65"/>
      <c r="H242" s="69"/>
      <c r="I242" s="70"/>
      <c r="J242" s="70"/>
      <c r="K242" s="34" t="s">
        <v>66</v>
      </c>
      <c r="L242" s="77">
        <v>542</v>
      </c>
      <c r="M242" s="77"/>
      <c r="N242" s="72"/>
      <c r="O242" s="79" t="s">
        <v>503</v>
      </c>
      <c r="P242" s="81">
        <v>43727.00709490741</v>
      </c>
      <c r="Q242" s="79" t="s">
        <v>639</v>
      </c>
      <c r="R242" s="82" t="s">
        <v>692</v>
      </c>
      <c r="S242" s="79" t="s">
        <v>712</v>
      </c>
      <c r="T242" s="79"/>
      <c r="U242" s="82" t="s">
        <v>738</v>
      </c>
      <c r="V242" s="82" t="s">
        <v>738</v>
      </c>
      <c r="W242" s="81">
        <v>43727.00709490741</v>
      </c>
      <c r="X242" s="82" t="s">
        <v>1205</v>
      </c>
      <c r="Y242" s="79"/>
      <c r="Z242" s="79"/>
      <c r="AA242" s="85" t="s">
        <v>1512</v>
      </c>
      <c r="AB242" s="79"/>
      <c r="AC242" s="79" t="b">
        <v>0</v>
      </c>
      <c r="AD242" s="79">
        <v>5</v>
      </c>
      <c r="AE242" s="85" t="s">
        <v>1603</v>
      </c>
      <c r="AF242" s="79" t="b">
        <v>0</v>
      </c>
      <c r="AG242" s="79" t="s">
        <v>1625</v>
      </c>
      <c r="AH242" s="79"/>
      <c r="AI242" s="85" t="s">
        <v>1603</v>
      </c>
      <c r="AJ242" s="79" t="b">
        <v>0</v>
      </c>
      <c r="AK242" s="79">
        <v>1</v>
      </c>
      <c r="AL242" s="85" t="s">
        <v>1603</v>
      </c>
      <c r="AM242" s="79" t="s">
        <v>1635</v>
      </c>
      <c r="AN242" s="79" t="b">
        <v>0</v>
      </c>
      <c r="AO242" s="85" t="s">
        <v>1512</v>
      </c>
      <c r="AP242" s="79" t="s">
        <v>176</v>
      </c>
      <c r="AQ242" s="79">
        <v>0</v>
      </c>
      <c r="AR242" s="79">
        <v>0</v>
      </c>
      <c r="AS242" s="79"/>
      <c r="AT242" s="79"/>
      <c r="AU242" s="79"/>
      <c r="AV242" s="79"/>
      <c r="AW242" s="79"/>
      <c r="AX242" s="79"/>
      <c r="AY242" s="79"/>
      <c r="AZ242" s="79"/>
      <c r="BA242">
        <v>8</v>
      </c>
      <c r="BB242" s="78" t="str">
        <f>REPLACE(INDEX(GroupVertices[Group],MATCH(Edges25[[#This Row],[Vertex 1]],GroupVertices[Vertex],0)),1,1,"")</f>
        <v>3</v>
      </c>
      <c r="BC242" s="78" t="str">
        <f>REPLACE(INDEX(GroupVertices[Group],MATCH(Edges25[[#This Row],[Vertex 2]],GroupVertices[Vertex],0)),1,1,"")</f>
        <v>3</v>
      </c>
      <c r="BD242" s="48"/>
      <c r="BE242" s="49"/>
      <c r="BF242" s="48"/>
      <c r="BG242" s="49"/>
      <c r="BH242" s="48"/>
      <c r="BI242" s="49"/>
      <c r="BJ242" s="48"/>
      <c r="BK242" s="49"/>
      <c r="BL242" s="48"/>
    </row>
    <row r="243" spans="1:64" ht="15">
      <c r="A243" s="64" t="s">
        <v>340</v>
      </c>
      <c r="B243" s="64" t="s">
        <v>349</v>
      </c>
      <c r="C243" s="65"/>
      <c r="D243" s="66"/>
      <c r="E243" s="67"/>
      <c r="F243" s="68"/>
      <c r="G243" s="65"/>
      <c r="H243" s="69"/>
      <c r="I243" s="70"/>
      <c r="J243" s="70"/>
      <c r="K243" s="34" t="s">
        <v>66</v>
      </c>
      <c r="L243" s="77">
        <v>544</v>
      </c>
      <c r="M243" s="77"/>
      <c r="N243" s="72"/>
      <c r="O243" s="79" t="s">
        <v>503</v>
      </c>
      <c r="P243" s="81">
        <v>43741.572071759256</v>
      </c>
      <c r="Q243" s="79" t="s">
        <v>640</v>
      </c>
      <c r="R243" s="82" t="s">
        <v>692</v>
      </c>
      <c r="S243" s="79" t="s">
        <v>712</v>
      </c>
      <c r="T243" s="79"/>
      <c r="U243" s="82" t="s">
        <v>739</v>
      </c>
      <c r="V243" s="82" t="s">
        <v>739</v>
      </c>
      <c r="W243" s="81">
        <v>43741.572071759256</v>
      </c>
      <c r="X243" s="82" t="s">
        <v>1206</v>
      </c>
      <c r="Y243" s="79"/>
      <c r="Z243" s="79"/>
      <c r="AA243" s="85" t="s">
        <v>1513</v>
      </c>
      <c r="AB243" s="79"/>
      <c r="AC243" s="79" t="b">
        <v>0</v>
      </c>
      <c r="AD243" s="79">
        <v>5</v>
      </c>
      <c r="AE243" s="85" t="s">
        <v>1603</v>
      </c>
      <c r="AF243" s="79" t="b">
        <v>0</v>
      </c>
      <c r="AG243" s="79" t="s">
        <v>1625</v>
      </c>
      <c r="AH243" s="79"/>
      <c r="AI243" s="85" t="s">
        <v>1603</v>
      </c>
      <c r="AJ243" s="79" t="b">
        <v>0</v>
      </c>
      <c r="AK243" s="79">
        <v>2</v>
      </c>
      <c r="AL243" s="85" t="s">
        <v>1603</v>
      </c>
      <c r="AM243" s="79" t="s">
        <v>1645</v>
      </c>
      <c r="AN243" s="79" t="b">
        <v>0</v>
      </c>
      <c r="AO243" s="85" t="s">
        <v>1513</v>
      </c>
      <c r="AP243" s="79" t="s">
        <v>176</v>
      </c>
      <c r="AQ243" s="79">
        <v>0</v>
      </c>
      <c r="AR243" s="79">
        <v>0</v>
      </c>
      <c r="AS243" s="79"/>
      <c r="AT243" s="79"/>
      <c r="AU243" s="79"/>
      <c r="AV243" s="79"/>
      <c r="AW243" s="79"/>
      <c r="AX243" s="79"/>
      <c r="AY243" s="79"/>
      <c r="AZ243" s="79"/>
      <c r="BA243">
        <v>8</v>
      </c>
      <c r="BB243" s="78" t="str">
        <f>REPLACE(INDEX(GroupVertices[Group],MATCH(Edges25[[#This Row],[Vertex 1]],GroupVertices[Vertex],0)),1,1,"")</f>
        <v>3</v>
      </c>
      <c r="BC243" s="78" t="str">
        <f>REPLACE(INDEX(GroupVertices[Group],MATCH(Edges25[[#This Row],[Vertex 2]],GroupVertices[Vertex],0)),1,1,"")</f>
        <v>3</v>
      </c>
      <c r="BD243" s="48"/>
      <c r="BE243" s="49"/>
      <c r="BF243" s="48"/>
      <c r="BG243" s="49"/>
      <c r="BH243" s="48"/>
      <c r="BI243" s="49"/>
      <c r="BJ243" s="48"/>
      <c r="BK243" s="49"/>
      <c r="BL243" s="48"/>
    </row>
    <row r="244" spans="1:64" ht="15">
      <c r="A244" s="64" t="s">
        <v>349</v>
      </c>
      <c r="B244" s="64" t="s">
        <v>449</v>
      </c>
      <c r="C244" s="65"/>
      <c r="D244" s="66"/>
      <c r="E244" s="67"/>
      <c r="F244" s="68"/>
      <c r="G244" s="65"/>
      <c r="H244" s="69"/>
      <c r="I244" s="70"/>
      <c r="J244" s="70"/>
      <c r="K244" s="34" t="s">
        <v>65</v>
      </c>
      <c r="L244" s="77">
        <v>547</v>
      </c>
      <c r="M244" s="77"/>
      <c r="N244" s="72"/>
      <c r="O244" s="79" t="s">
        <v>503</v>
      </c>
      <c r="P244" s="81">
        <v>43712.75037037037</v>
      </c>
      <c r="Q244" s="79" t="s">
        <v>641</v>
      </c>
      <c r="R244" s="82" t="s">
        <v>662</v>
      </c>
      <c r="S244" s="79" t="s">
        <v>703</v>
      </c>
      <c r="T244" s="79"/>
      <c r="U244" s="79"/>
      <c r="V244" s="82" t="s">
        <v>876</v>
      </c>
      <c r="W244" s="81">
        <v>43712.75037037037</v>
      </c>
      <c r="X244" s="82" t="s">
        <v>1207</v>
      </c>
      <c r="Y244" s="79"/>
      <c r="Z244" s="79"/>
      <c r="AA244" s="85" t="s">
        <v>1514</v>
      </c>
      <c r="AB244" s="79"/>
      <c r="AC244" s="79" t="b">
        <v>0</v>
      </c>
      <c r="AD244" s="79">
        <v>3</v>
      </c>
      <c r="AE244" s="85" t="s">
        <v>1603</v>
      </c>
      <c r="AF244" s="79" t="b">
        <v>1</v>
      </c>
      <c r="AG244" s="79" t="s">
        <v>1625</v>
      </c>
      <c r="AH244" s="79"/>
      <c r="AI244" s="85" t="s">
        <v>1591</v>
      </c>
      <c r="AJ244" s="79" t="b">
        <v>0</v>
      </c>
      <c r="AK244" s="79">
        <v>1</v>
      </c>
      <c r="AL244" s="85" t="s">
        <v>1603</v>
      </c>
      <c r="AM244" s="79" t="s">
        <v>1635</v>
      </c>
      <c r="AN244" s="79" t="b">
        <v>0</v>
      </c>
      <c r="AO244" s="85" t="s">
        <v>1514</v>
      </c>
      <c r="AP244" s="79" t="s">
        <v>176</v>
      </c>
      <c r="AQ244" s="79">
        <v>0</v>
      </c>
      <c r="AR244" s="79">
        <v>0</v>
      </c>
      <c r="AS244" s="79"/>
      <c r="AT244" s="79"/>
      <c r="AU244" s="79"/>
      <c r="AV244" s="79"/>
      <c r="AW244" s="79"/>
      <c r="AX244" s="79"/>
      <c r="AY244" s="79"/>
      <c r="AZ244" s="79"/>
      <c r="BA244">
        <v>11</v>
      </c>
      <c r="BB244" s="78" t="str">
        <f>REPLACE(INDEX(GroupVertices[Group],MATCH(Edges25[[#This Row],[Vertex 1]],GroupVertices[Vertex],0)),1,1,"")</f>
        <v>3</v>
      </c>
      <c r="BC244" s="78" t="str">
        <f>REPLACE(INDEX(GroupVertices[Group],MATCH(Edges25[[#This Row],[Vertex 2]],GroupVertices[Vertex],0)),1,1,"")</f>
        <v>4</v>
      </c>
      <c r="BD244" s="48">
        <v>2</v>
      </c>
      <c r="BE244" s="49">
        <v>4.878048780487805</v>
      </c>
      <c r="BF244" s="48">
        <v>1</v>
      </c>
      <c r="BG244" s="49">
        <v>2.4390243902439024</v>
      </c>
      <c r="BH244" s="48">
        <v>0</v>
      </c>
      <c r="BI244" s="49">
        <v>0</v>
      </c>
      <c r="BJ244" s="48">
        <v>38</v>
      </c>
      <c r="BK244" s="49">
        <v>92.6829268292683</v>
      </c>
      <c r="BL244" s="48">
        <v>41</v>
      </c>
    </row>
    <row r="245" spans="1:64" ht="15">
      <c r="A245" s="64" t="s">
        <v>349</v>
      </c>
      <c r="B245" s="64" t="s">
        <v>340</v>
      </c>
      <c r="C245" s="65"/>
      <c r="D245" s="66"/>
      <c r="E245" s="67"/>
      <c r="F245" s="68"/>
      <c r="G245" s="65"/>
      <c r="H245" s="69"/>
      <c r="I245" s="70"/>
      <c r="J245" s="70"/>
      <c r="K245" s="34" t="s">
        <v>66</v>
      </c>
      <c r="L245" s="77">
        <v>557</v>
      </c>
      <c r="M245" s="77"/>
      <c r="N245" s="72"/>
      <c r="O245" s="79" t="s">
        <v>503</v>
      </c>
      <c r="P245" s="81">
        <v>43727.00743055555</v>
      </c>
      <c r="Q245" s="79" t="s">
        <v>642</v>
      </c>
      <c r="R245" s="79"/>
      <c r="S245" s="79"/>
      <c r="T245" s="79"/>
      <c r="U245" s="79"/>
      <c r="V245" s="82" t="s">
        <v>876</v>
      </c>
      <c r="W245" s="81">
        <v>43727.00743055555</v>
      </c>
      <c r="X245" s="82" t="s">
        <v>1208</v>
      </c>
      <c r="Y245" s="79"/>
      <c r="Z245" s="79"/>
      <c r="AA245" s="85" t="s">
        <v>1515</v>
      </c>
      <c r="AB245" s="79"/>
      <c r="AC245" s="79" t="b">
        <v>0</v>
      </c>
      <c r="AD245" s="79">
        <v>0</v>
      </c>
      <c r="AE245" s="85" t="s">
        <v>1603</v>
      </c>
      <c r="AF245" s="79" t="b">
        <v>0</v>
      </c>
      <c r="AG245" s="79" t="s">
        <v>1625</v>
      </c>
      <c r="AH245" s="79"/>
      <c r="AI245" s="85" t="s">
        <v>1603</v>
      </c>
      <c r="AJ245" s="79" t="b">
        <v>0</v>
      </c>
      <c r="AK245" s="79">
        <v>1</v>
      </c>
      <c r="AL245" s="85" t="s">
        <v>1512</v>
      </c>
      <c r="AM245" s="79" t="s">
        <v>1635</v>
      </c>
      <c r="AN245" s="79" t="b">
        <v>0</v>
      </c>
      <c r="AO245" s="85" t="s">
        <v>1512</v>
      </c>
      <c r="AP245" s="79" t="s">
        <v>176</v>
      </c>
      <c r="AQ245" s="79">
        <v>0</v>
      </c>
      <c r="AR245" s="79">
        <v>0</v>
      </c>
      <c r="AS245" s="79"/>
      <c r="AT245" s="79"/>
      <c r="AU245" s="79"/>
      <c r="AV245" s="79"/>
      <c r="AW245" s="79"/>
      <c r="AX245" s="79"/>
      <c r="AY245" s="79"/>
      <c r="AZ245" s="79"/>
      <c r="BA245">
        <v>7</v>
      </c>
      <c r="BB245" s="78" t="str">
        <f>REPLACE(INDEX(GroupVertices[Group],MATCH(Edges25[[#This Row],[Vertex 1]],GroupVertices[Vertex],0)),1,1,"")</f>
        <v>3</v>
      </c>
      <c r="BC245" s="78" t="str">
        <f>REPLACE(INDEX(GroupVertices[Group],MATCH(Edges25[[#This Row],[Vertex 2]],GroupVertices[Vertex],0)),1,1,"")</f>
        <v>3</v>
      </c>
      <c r="BD245" s="48">
        <v>2</v>
      </c>
      <c r="BE245" s="49">
        <v>9.523809523809524</v>
      </c>
      <c r="BF245" s="48">
        <v>1</v>
      </c>
      <c r="BG245" s="49">
        <v>4.761904761904762</v>
      </c>
      <c r="BH245" s="48">
        <v>0</v>
      </c>
      <c r="BI245" s="49">
        <v>0</v>
      </c>
      <c r="BJ245" s="48">
        <v>18</v>
      </c>
      <c r="BK245" s="49">
        <v>85.71428571428571</v>
      </c>
      <c r="BL245" s="48">
        <v>21</v>
      </c>
    </row>
    <row r="246" spans="1:64" ht="15">
      <c r="A246" s="64" t="s">
        <v>349</v>
      </c>
      <c r="B246" s="64" t="s">
        <v>449</v>
      </c>
      <c r="C246" s="65"/>
      <c r="D246" s="66"/>
      <c r="E246" s="67"/>
      <c r="F246" s="68"/>
      <c r="G246" s="65"/>
      <c r="H246" s="69"/>
      <c r="I246" s="70"/>
      <c r="J246" s="70"/>
      <c r="K246" s="34" t="s">
        <v>65</v>
      </c>
      <c r="L246" s="77">
        <v>560</v>
      </c>
      <c r="M246" s="77"/>
      <c r="N246" s="72"/>
      <c r="O246" s="79" t="s">
        <v>503</v>
      </c>
      <c r="P246" s="81">
        <v>43733.16868055556</v>
      </c>
      <c r="Q246" s="79" t="s">
        <v>643</v>
      </c>
      <c r="R246" s="82" t="s">
        <v>699</v>
      </c>
      <c r="S246" s="79" t="s">
        <v>703</v>
      </c>
      <c r="T246" s="79"/>
      <c r="U246" s="79"/>
      <c r="V246" s="82" t="s">
        <v>876</v>
      </c>
      <c r="W246" s="81">
        <v>43733.16868055556</v>
      </c>
      <c r="X246" s="82" t="s">
        <v>1209</v>
      </c>
      <c r="Y246" s="79"/>
      <c r="Z246" s="79"/>
      <c r="AA246" s="85" t="s">
        <v>1516</v>
      </c>
      <c r="AB246" s="79"/>
      <c r="AC246" s="79" t="b">
        <v>0</v>
      </c>
      <c r="AD246" s="79">
        <v>0</v>
      </c>
      <c r="AE246" s="85" t="s">
        <v>1603</v>
      </c>
      <c r="AF246" s="79" t="b">
        <v>0</v>
      </c>
      <c r="AG246" s="79" t="s">
        <v>1625</v>
      </c>
      <c r="AH246" s="79"/>
      <c r="AI246" s="85" t="s">
        <v>1603</v>
      </c>
      <c r="AJ246" s="79" t="b">
        <v>0</v>
      </c>
      <c r="AK246" s="79">
        <v>0</v>
      </c>
      <c r="AL246" s="85" t="s">
        <v>1603</v>
      </c>
      <c r="AM246" s="79" t="s">
        <v>1635</v>
      </c>
      <c r="AN246" s="79" t="b">
        <v>1</v>
      </c>
      <c r="AO246" s="85" t="s">
        <v>1516</v>
      </c>
      <c r="AP246" s="79" t="s">
        <v>176</v>
      </c>
      <c r="AQ246" s="79">
        <v>0</v>
      </c>
      <c r="AR246" s="79">
        <v>0</v>
      </c>
      <c r="AS246" s="79"/>
      <c r="AT246" s="79"/>
      <c r="AU246" s="79"/>
      <c r="AV246" s="79"/>
      <c r="AW246" s="79"/>
      <c r="AX246" s="79"/>
      <c r="AY246" s="79"/>
      <c r="AZ246" s="79"/>
      <c r="BA246">
        <v>11</v>
      </c>
      <c r="BB246" s="78" t="str">
        <f>REPLACE(INDEX(GroupVertices[Group],MATCH(Edges25[[#This Row],[Vertex 1]],GroupVertices[Vertex],0)),1,1,"")</f>
        <v>3</v>
      </c>
      <c r="BC246" s="78" t="str">
        <f>REPLACE(INDEX(GroupVertices[Group],MATCH(Edges25[[#This Row],[Vertex 2]],GroupVertices[Vertex],0)),1,1,"")</f>
        <v>4</v>
      </c>
      <c r="BD246" s="48">
        <v>1</v>
      </c>
      <c r="BE246" s="49">
        <v>6.25</v>
      </c>
      <c r="BF246" s="48">
        <v>1</v>
      </c>
      <c r="BG246" s="49">
        <v>6.25</v>
      </c>
      <c r="BH246" s="48">
        <v>0</v>
      </c>
      <c r="BI246" s="49">
        <v>0</v>
      </c>
      <c r="BJ246" s="48">
        <v>14</v>
      </c>
      <c r="BK246" s="49">
        <v>87.5</v>
      </c>
      <c r="BL246" s="48">
        <v>16</v>
      </c>
    </row>
    <row r="247" spans="1:64" ht="15">
      <c r="A247" s="64" t="s">
        <v>349</v>
      </c>
      <c r="B247" s="64" t="s">
        <v>340</v>
      </c>
      <c r="C247" s="65"/>
      <c r="D247" s="66"/>
      <c r="E247" s="67"/>
      <c r="F247" s="68"/>
      <c r="G247" s="65"/>
      <c r="H247" s="69"/>
      <c r="I247" s="70"/>
      <c r="J247" s="70"/>
      <c r="K247" s="34" t="s">
        <v>66</v>
      </c>
      <c r="L247" s="77">
        <v>561</v>
      </c>
      <c r="M247" s="77"/>
      <c r="N247" s="72"/>
      <c r="O247" s="79" t="s">
        <v>503</v>
      </c>
      <c r="P247" s="81">
        <v>43741.62663194445</v>
      </c>
      <c r="Q247" s="79" t="s">
        <v>613</v>
      </c>
      <c r="R247" s="79"/>
      <c r="S247" s="79"/>
      <c r="T247" s="79"/>
      <c r="U247" s="79"/>
      <c r="V247" s="82" t="s">
        <v>876</v>
      </c>
      <c r="W247" s="81">
        <v>43741.62663194445</v>
      </c>
      <c r="X247" s="82" t="s">
        <v>1210</v>
      </c>
      <c r="Y247" s="79"/>
      <c r="Z247" s="79"/>
      <c r="AA247" s="85" t="s">
        <v>1517</v>
      </c>
      <c r="AB247" s="79"/>
      <c r="AC247" s="79" t="b">
        <v>0</v>
      </c>
      <c r="AD247" s="79">
        <v>0</v>
      </c>
      <c r="AE247" s="85" t="s">
        <v>1603</v>
      </c>
      <c r="AF247" s="79" t="b">
        <v>0</v>
      </c>
      <c r="AG247" s="79" t="s">
        <v>1625</v>
      </c>
      <c r="AH247" s="79"/>
      <c r="AI247" s="85" t="s">
        <v>1603</v>
      </c>
      <c r="AJ247" s="79" t="b">
        <v>0</v>
      </c>
      <c r="AK247" s="79">
        <v>2</v>
      </c>
      <c r="AL247" s="85" t="s">
        <v>1513</v>
      </c>
      <c r="AM247" s="79" t="s">
        <v>1635</v>
      </c>
      <c r="AN247" s="79" t="b">
        <v>0</v>
      </c>
      <c r="AO247" s="85" t="s">
        <v>1513</v>
      </c>
      <c r="AP247" s="79" t="s">
        <v>176</v>
      </c>
      <c r="AQ247" s="79">
        <v>0</v>
      </c>
      <c r="AR247" s="79">
        <v>0</v>
      </c>
      <c r="AS247" s="79"/>
      <c r="AT247" s="79"/>
      <c r="AU247" s="79"/>
      <c r="AV247" s="79"/>
      <c r="AW247" s="79"/>
      <c r="AX247" s="79"/>
      <c r="AY247" s="79"/>
      <c r="AZ247" s="79"/>
      <c r="BA247">
        <v>7</v>
      </c>
      <c r="BB247" s="78" t="str">
        <f>REPLACE(INDEX(GroupVertices[Group],MATCH(Edges25[[#This Row],[Vertex 1]],GroupVertices[Vertex],0)),1,1,"")</f>
        <v>3</v>
      </c>
      <c r="BC247" s="78" t="str">
        <f>REPLACE(INDEX(GroupVertices[Group],MATCH(Edges25[[#This Row],[Vertex 2]],GroupVertices[Vertex],0)),1,1,"")</f>
        <v>3</v>
      </c>
      <c r="BD247" s="48">
        <v>0</v>
      </c>
      <c r="BE247" s="49">
        <v>0</v>
      </c>
      <c r="BF247" s="48">
        <v>0</v>
      </c>
      <c r="BG247" s="49">
        <v>0</v>
      </c>
      <c r="BH247" s="48">
        <v>0</v>
      </c>
      <c r="BI247" s="49">
        <v>0</v>
      </c>
      <c r="BJ247" s="48">
        <v>24</v>
      </c>
      <c r="BK247" s="49">
        <v>100</v>
      </c>
      <c r="BL247" s="48">
        <v>24</v>
      </c>
    </row>
    <row r="248" spans="1:64" ht="15">
      <c r="A248" s="64" t="s">
        <v>396</v>
      </c>
      <c r="B248" s="64" t="s">
        <v>349</v>
      </c>
      <c r="C248" s="65"/>
      <c r="D248" s="66"/>
      <c r="E248" s="67"/>
      <c r="F248" s="68"/>
      <c r="G248" s="65"/>
      <c r="H248" s="69"/>
      <c r="I248" s="70"/>
      <c r="J248" s="70"/>
      <c r="K248" s="34" t="s">
        <v>65</v>
      </c>
      <c r="L248" s="77">
        <v>568</v>
      </c>
      <c r="M248" s="77"/>
      <c r="N248" s="72"/>
      <c r="O248" s="79" t="s">
        <v>503</v>
      </c>
      <c r="P248" s="81">
        <v>43769.74207175926</v>
      </c>
      <c r="Q248" s="79" t="s">
        <v>644</v>
      </c>
      <c r="R248" s="82" t="s">
        <v>700</v>
      </c>
      <c r="S248" s="79" t="s">
        <v>703</v>
      </c>
      <c r="T248" s="79"/>
      <c r="U248" s="79"/>
      <c r="V248" s="82" t="s">
        <v>917</v>
      </c>
      <c r="W248" s="81">
        <v>43769.74207175926</v>
      </c>
      <c r="X248" s="82" t="s">
        <v>1211</v>
      </c>
      <c r="Y248" s="79"/>
      <c r="Z248" s="79"/>
      <c r="AA248" s="85" t="s">
        <v>1518</v>
      </c>
      <c r="AB248" s="79"/>
      <c r="AC248" s="79" t="b">
        <v>0</v>
      </c>
      <c r="AD248" s="79">
        <v>0</v>
      </c>
      <c r="AE248" s="85" t="s">
        <v>1603</v>
      </c>
      <c r="AF248" s="79" t="b">
        <v>1</v>
      </c>
      <c r="AG248" s="79" t="s">
        <v>1625</v>
      </c>
      <c r="AH248" s="79"/>
      <c r="AI248" s="85" t="s">
        <v>1598</v>
      </c>
      <c r="AJ248" s="79" t="b">
        <v>0</v>
      </c>
      <c r="AK248" s="79">
        <v>0</v>
      </c>
      <c r="AL248" s="85" t="s">
        <v>1603</v>
      </c>
      <c r="AM248" s="79" t="s">
        <v>1634</v>
      </c>
      <c r="AN248" s="79" t="b">
        <v>0</v>
      </c>
      <c r="AO248" s="85" t="s">
        <v>1518</v>
      </c>
      <c r="AP248" s="79" t="s">
        <v>176</v>
      </c>
      <c r="AQ248" s="79">
        <v>0</v>
      </c>
      <c r="AR248" s="79">
        <v>0</v>
      </c>
      <c r="AS248" s="79"/>
      <c r="AT248" s="79"/>
      <c r="AU248" s="79"/>
      <c r="AV248" s="79"/>
      <c r="AW248" s="79"/>
      <c r="AX248" s="79"/>
      <c r="AY248" s="79"/>
      <c r="AZ248" s="79"/>
      <c r="BA248">
        <v>6</v>
      </c>
      <c r="BB248" s="78" t="str">
        <f>REPLACE(INDEX(GroupVertices[Group],MATCH(Edges25[[#This Row],[Vertex 1]],GroupVertices[Vertex],0)),1,1,"")</f>
        <v>5</v>
      </c>
      <c r="BC248" s="78" t="str">
        <f>REPLACE(INDEX(GroupVertices[Group],MATCH(Edges25[[#This Row],[Vertex 2]],GroupVertices[Vertex],0)),1,1,"")</f>
        <v>3</v>
      </c>
      <c r="BD248" s="48"/>
      <c r="BE248" s="49"/>
      <c r="BF248" s="48"/>
      <c r="BG248" s="49"/>
      <c r="BH248" s="48"/>
      <c r="BI248" s="49"/>
      <c r="BJ248" s="48"/>
      <c r="BK248" s="49"/>
      <c r="BL248" s="48"/>
    </row>
    <row r="249" spans="1:64" ht="15">
      <c r="A249" s="64" t="s">
        <v>397</v>
      </c>
      <c r="B249" s="64" t="s">
        <v>449</v>
      </c>
      <c r="C249" s="65"/>
      <c r="D249" s="66"/>
      <c r="E249" s="67"/>
      <c r="F249" s="68"/>
      <c r="G249" s="65"/>
      <c r="H249" s="69"/>
      <c r="I249" s="70"/>
      <c r="J249" s="70"/>
      <c r="K249" s="34" t="s">
        <v>65</v>
      </c>
      <c r="L249" s="77">
        <v>589</v>
      </c>
      <c r="M249" s="77"/>
      <c r="N249" s="72"/>
      <c r="O249" s="79" t="s">
        <v>503</v>
      </c>
      <c r="P249" s="81">
        <v>42725.79174768519</v>
      </c>
      <c r="Q249" s="79" t="s">
        <v>645</v>
      </c>
      <c r="R249" s="79"/>
      <c r="S249" s="79"/>
      <c r="T249" s="79"/>
      <c r="U249" s="82" t="s">
        <v>740</v>
      </c>
      <c r="V249" s="82" t="s">
        <v>740</v>
      </c>
      <c r="W249" s="81">
        <v>42725.79174768519</v>
      </c>
      <c r="X249" s="82" t="s">
        <v>1212</v>
      </c>
      <c r="Y249" s="79"/>
      <c r="Z249" s="79"/>
      <c r="AA249" s="85" t="s">
        <v>1519</v>
      </c>
      <c r="AB249" s="79"/>
      <c r="AC249" s="79" t="b">
        <v>0</v>
      </c>
      <c r="AD249" s="79">
        <v>316</v>
      </c>
      <c r="AE249" s="85" t="s">
        <v>1603</v>
      </c>
      <c r="AF249" s="79" t="b">
        <v>0</v>
      </c>
      <c r="AG249" s="79" t="s">
        <v>1625</v>
      </c>
      <c r="AH249" s="79"/>
      <c r="AI249" s="85" t="s">
        <v>1603</v>
      </c>
      <c r="AJ249" s="79" t="b">
        <v>0</v>
      </c>
      <c r="AK249" s="79">
        <v>128</v>
      </c>
      <c r="AL249" s="85" t="s">
        <v>1603</v>
      </c>
      <c r="AM249" s="79" t="s">
        <v>1646</v>
      </c>
      <c r="AN249" s="79" t="b">
        <v>0</v>
      </c>
      <c r="AO249" s="85" t="s">
        <v>1519</v>
      </c>
      <c r="AP249" s="79" t="s">
        <v>1649</v>
      </c>
      <c r="AQ249" s="79">
        <v>0</v>
      </c>
      <c r="AR249" s="79">
        <v>0</v>
      </c>
      <c r="AS249" s="79"/>
      <c r="AT249" s="79"/>
      <c r="AU249" s="79"/>
      <c r="AV249" s="79"/>
      <c r="AW249" s="79"/>
      <c r="AX249" s="79"/>
      <c r="AY249" s="79"/>
      <c r="AZ249" s="79"/>
      <c r="BA249">
        <v>1</v>
      </c>
      <c r="BB249" s="78" t="str">
        <f>REPLACE(INDEX(GroupVertices[Group],MATCH(Edges25[[#This Row],[Vertex 1]],GroupVertices[Vertex],0)),1,1,"")</f>
        <v>4</v>
      </c>
      <c r="BC249" s="78" t="str">
        <f>REPLACE(INDEX(GroupVertices[Group],MATCH(Edges25[[#This Row],[Vertex 2]],GroupVertices[Vertex],0)),1,1,"")</f>
        <v>4</v>
      </c>
      <c r="BD249" s="48">
        <v>0</v>
      </c>
      <c r="BE249" s="49">
        <v>0</v>
      </c>
      <c r="BF249" s="48">
        <v>0</v>
      </c>
      <c r="BG249" s="49">
        <v>0</v>
      </c>
      <c r="BH249" s="48">
        <v>0</v>
      </c>
      <c r="BI249" s="49">
        <v>0</v>
      </c>
      <c r="BJ249" s="48">
        <v>7</v>
      </c>
      <c r="BK249" s="49">
        <v>100</v>
      </c>
      <c r="BL249" s="48">
        <v>7</v>
      </c>
    </row>
    <row r="250" spans="1:64" ht="15">
      <c r="A250" s="64" t="s">
        <v>398</v>
      </c>
      <c r="B250" s="64" t="s">
        <v>397</v>
      </c>
      <c r="C250" s="65"/>
      <c r="D250" s="66"/>
      <c r="E250" s="67"/>
      <c r="F250" s="68"/>
      <c r="G250" s="65"/>
      <c r="H250" s="69"/>
      <c r="I250" s="70"/>
      <c r="J250" s="70"/>
      <c r="K250" s="34" t="s">
        <v>65</v>
      </c>
      <c r="L250" s="77">
        <v>590</v>
      </c>
      <c r="M250" s="77"/>
      <c r="N250" s="72"/>
      <c r="O250" s="79" t="s">
        <v>503</v>
      </c>
      <c r="P250" s="81">
        <v>43770.01055555556</v>
      </c>
      <c r="Q250" s="79" t="s">
        <v>646</v>
      </c>
      <c r="R250" s="79"/>
      <c r="S250" s="79"/>
      <c r="T250" s="79"/>
      <c r="U250" s="82" t="s">
        <v>740</v>
      </c>
      <c r="V250" s="82" t="s">
        <v>740</v>
      </c>
      <c r="W250" s="81">
        <v>43770.01055555556</v>
      </c>
      <c r="X250" s="82" t="s">
        <v>1213</v>
      </c>
      <c r="Y250" s="79"/>
      <c r="Z250" s="79"/>
      <c r="AA250" s="85" t="s">
        <v>1520</v>
      </c>
      <c r="AB250" s="79"/>
      <c r="AC250" s="79" t="b">
        <v>0</v>
      </c>
      <c r="AD250" s="79">
        <v>0</v>
      </c>
      <c r="AE250" s="85" t="s">
        <v>1603</v>
      </c>
      <c r="AF250" s="79" t="b">
        <v>0</v>
      </c>
      <c r="AG250" s="79" t="s">
        <v>1625</v>
      </c>
      <c r="AH250" s="79"/>
      <c r="AI250" s="85" t="s">
        <v>1603</v>
      </c>
      <c r="AJ250" s="79" t="b">
        <v>0</v>
      </c>
      <c r="AK250" s="79">
        <v>0</v>
      </c>
      <c r="AL250" s="85" t="s">
        <v>1519</v>
      </c>
      <c r="AM250" s="79" t="s">
        <v>1634</v>
      </c>
      <c r="AN250" s="79" t="b">
        <v>0</v>
      </c>
      <c r="AO250" s="85" t="s">
        <v>1519</v>
      </c>
      <c r="AP250" s="79" t="s">
        <v>176</v>
      </c>
      <c r="AQ250" s="79">
        <v>0</v>
      </c>
      <c r="AR250" s="79">
        <v>0</v>
      </c>
      <c r="AS250" s="79"/>
      <c r="AT250" s="79"/>
      <c r="AU250" s="79"/>
      <c r="AV250" s="79"/>
      <c r="AW250" s="79"/>
      <c r="AX250" s="79"/>
      <c r="AY250" s="79"/>
      <c r="AZ250" s="79"/>
      <c r="BA250">
        <v>1</v>
      </c>
      <c r="BB250" s="78" t="str">
        <f>REPLACE(INDEX(GroupVertices[Group],MATCH(Edges25[[#This Row],[Vertex 1]],GroupVertices[Vertex],0)),1,1,"")</f>
        <v>4</v>
      </c>
      <c r="BC250" s="78" t="str">
        <f>REPLACE(INDEX(GroupVertices[Group],MATCH(Edges25[[#This Row],[Vertex 2]],GroupVertices[Vertex],0)),1,1,"")</f>
        <v>4</v>
      </c>
      <c r="BD250" s="48"/>
      <c r="BE250" s="49"/>
      <c r="BF250" s="48"/>
      <c r="BG250" s="49"/>
      <c r="BH250" s="48"/>
      <c r="BI250" s="49"/>
      <c r="BJ250" s="48"/>
      <c r="BK250" s="49"/>
      <c r="BL250" s="48"/>
    </row>
    <row r="251" spans="1:64" ht="15">
      <c r="A251" s="64" t="s">
        <v>399</v>
      </c>
      <c r="B251" s="64" t="s">
        <v>444</v>
      </c>
      <c r="C251" s="65"/>
      <c r="D251" s="66"/>
      <c r="E251" s="67"/>
      <c r="F251" s="68"/>
      <c r="G251" s="65"/>
      <c r="H251" s="69"/>
      <c r="I251" s="70"/>
      <c r="J251" s="70"/>
      <c r="K251" s="34" t="s">
        <v>65</v>
      </c>
      <c r="L251" s="77">
        <v>592</v>
      </c>
      <c r="M251" s="77"/>
      <c r="N251" s="72"/>
      <c r="O251" s="79" t="s">
        <v>503</v>
      </c>
      <c r="P251" s="81">
        <v>43770.48726851852</v>
      </c>
      <c r="Q251" s="79" t="s">
        <v>534</v>
      </c>
      <c r="R251" s="79"/>
      <c r="S251" s="79"/>
      <c r="T251" s="79"/>
      <c r="U251" s="79"/>
      <c r="V251" s="82" t="s">
        <v>918</v>
      </c>
      <c r="W251" s="81">
        <v>43770.48726851852</v>
      </c>
      <c r="X251" s="82" t="s">
        <v>1214</v>
      </c>
      <c r="Y251" s="79"/>
      <c r="Z251" s="79"/>
      <c r="AA251" s="85" t="s">
        <v>1521</v>
      </c>
      <c r="AB251" s="79"/>
      <c r="AC251" s="79" t="b">
        <v>0</v>
      </c>
      <c r="AD251" s="79">
        <v>0</v>
      </c>
      <c r="AE251" s="85" t="s">
        <v>1603</v>
      </c>
      <c r="AF251" s="79" t="b">
        <v>0</v>
      </c>
      <c r="AG251" s="79" t="s">
        <v>1625</v>
      </c>
      <c r="AH251" s="79"/>
      <c r="AI251" s="85" t="s">
        <v>1603</v>
      </c>
      <c r="AJ251" s="79" t="b">
        <v>0</v>
      </c>
      <c r="AK251" s="79">
        <v>104</v>
      </c>
      <c r="AL251" s="85" t="s">
        <v>1572</v>
      </c>
      <c r="AM251" s="79" t="s">
        <v>1634</v>
      </c>
      <c r="AN251" s="79" t="b">
        <v>0</v>
      </c>
      <c r="AO251" s="85" t="s">
        <v>1572</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1</v>
      </c>
      <c r="BC251" s="78" t="str">
        <f>REPLACE(INDEX(GroupVertices[Group],MATCH(Edges25[[#This Row],[Vertex 2]],GroupVertices[Vertex],0)),1,1,"")</f>
        <v>1</v>
      </c>
      <c r="BD251" s="48">
        <v>1</v>
      </c>
      <c r="BE251" s="49">
        <v>4</v>
      </c>
      <c r="BF251" s="48">
        <v>1</v>
      </c>
      <c r="BG251" s="49">
        <v>4</v>
      </c>
      <c r="BH251" s="48">
        <v>0</v>
      </c>
      <c r="BI251" s="49">
        <v>0</v>
      </c>
      <c r="BJ251" s="48">
        <v>23</v>
      </c>
      <c r="BK251" s="49">
        <v>92</v>
      </c>
      <c r="BL251" s="48">
        <v>25</v>
      </c>
    </row>
    <row r="252" spans="1:64" ht="15">
      <c r="A252" s="64" t="s">
        <v>400</v>
      </c>
      <c r="B252" s="64" t="s">
        <v>445</v>
      </c>
      <c r="C252" s="65"/>
      <c r="D252" s="66"/>
      <c r="E252" s="67"/>
      <c r="F252" s="68"/>
      <c r="G252" s="65"/>
      <c r="H252" s="69"/>
      <c r="I252" s="70"/>
      <c r="J252" s="70"/>
      <c r="K252" s="34" t="s">
        <v>65</v>
      </c>
      <c r="L252" s="77">
        <v>593</v>
      </c>
      <c r="M252" s="77"/>
      <c r="N252" s="72"/>
      <c r="O252" s="79" t="s">
        <v>503</v>
      </c>
      <c r="P252" s="81">
        <v>43770.71525462963</v>
      </c>
      <c r="Q252" s="79" t="s">
        <v>647</v>
      </c>
      <c r="R252" s="79"/>
      <c r="S252" s="79"/>
      <c r="T252" s="79"/>
      <c r="U252" s="79"/>
      <c r="V252" s="82" t="s">
        <v>919</v>
      </c>
      <c r="W252" s="81">
        <v>43770.71525462963</v>
      </c>
      <c r="X252" s="82" t="s">
        <v>1215</v>
      </c>
      <c r="Y252" s="79"/>
      <c r="Z252" s="79"/>
      <c r="AA252" s="85" t="s">
        <v>1522</v>
      </c>
      <c r="AB252" s="79"/>
      <c r="AC252" s="79" t="b">
        <v>0</v>
      </c>
      <c r="AD252" s="79">
        <v>0</v>
      </c>
      <c r="AE252" s="85" t="s">
        <v>1603</v>
      </c>
      <c r="AF252" s="79" t="b">
        <v>0</v>
      </c>
      <c r="AG252" s="79" t="s">
        <v>1625</v>
      </c>
      <c r="AH252" s="79"/>
      <c r="AI252" s="85" t="s">
        <v>1603</v>
      </c>
      <c r="AJ252" s="79" t="b">
        <v>0</v>
      </c>
      <c r="AK252" s="79">
        <v>14</v>
      </c>
      <c r="AL252" s="85" t="s">
        <v>1575</v>
      </c>
      <c r="AM252" s="79" t="s">
        <v>1634</v>
      </c>
      <c r="AN252" s="79" t="b">
        <v>0</v>
      </c>
      <c r="AO252" s="85" t="s">
        <v>1575</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2</v>
      </c>
      <c r="BC252" s="78" t="str">
        <f>REPLACE(INDEX(GroupVertices[Group],MATCH(Edges25[[#This Row],[Vertex 2]],GroupVertices[Vertex],0)),1,1,"")</f>
        <v>2</v>
      </c>
      <c r="BD252" s="48">
        <v>0</v>
      </c>
      <c r="BE252" s="49">
        <v>0</v>
      </c>
      <c r="BF252" s="48">
        <v>1</v>
      </c>
      <c r="BG252" s="49">
        <v>4.166666666666667</v>
      </c>
      <c r="BH252" s="48">
        <v>0</v>
      </c>
      <c r="BI252" s="49">
        <v>0</v>
      </c>
      <c r="BJ252" s="48">
        <v>23</v>
      </c>
      <c r="BK252" s="49">
        <v>95.83333333333333</v>
      </c>
      <c r="BL252" s="48">
        <v>24</v>
      </c>
    </row>
    <row r="253" spans="1:64" ht="15">
      <c r="A253" s="64" t="s">
        <v>401</v>
      </c>
      <c r="B253" s="64" t="s">
        <v>445</v>
      </c>
      <c r="C253" s="65"/>
      <c r="D253" s="66"/>
      <c r="E253" s="67"/>
      <c r="F253" s="68"/>
      <c r="G253" s="65"/>
      <c r="H253" s="69"/>
      <c r="I253" s="70"/>
      <c r="J253" s="70"/>
      <c r="K253" s="34" t="s">
        <v>65</v>
      </c>
      <c r="L253" s="77">
        <v>594</v>
      </c>
      <c r="M253" s="77"/>
      <c r="N253" s="72"/>
      <c r="O253" s="79" t="s">
        <v>503</v>
      </c>
      <c r="P253" s="81">
        <v>43770.756585648145</v>
      </c>
      <c r="Q253" s="79" t="s">
        <v>647</v>
      </c>
      <c r="R253" s="79"/>
      <c r="S253" s="79"/>
      <c r="T253" s="79"/>
      <c r="U253" s="79"/>
      <c r="V253" s="82" t="s">
        <v>920</v>
      </c>
      <c r="W253" s="81">
        <v>43770.756585648145</v>
      </c>
      <c r="X253" s="82" t="s">
        <v>1216</v>
      </c>
      <c r="Y253" s="79"/>
      <c r="Z253" s="79"/>
      <c r="AA253" s="85" t="s">
        <v>1523</v>
      </c>
      <c r="AB253" s="79"/>
      <c r="AC253" s="79" t="b">
        <v>0</v>
      </c>
      <c r="AD253" s="79">
        <v>0</v>
      </c>
      <c r="AE253" s="85" t="s">
        <v>1603</v>
      </c>
      <c r="AF253" s="79" t="b">
        <v>0</v>
      </c>
      <c r="AG253" s="79" t="s">
        <v>1625</v>
      </c>
      <c r="AH253" s="79"/>
      <c r="AI253" s="85" t="s">
        <v>1603</v>
      </c>
      <c r="AJ253" s="79" t="b">
        <v>0</v>
      </c>
      <c r="AK253" s="79">
        <v>14</v>
      </c>
      <c r="AL253" s="85" t="s">
        <v>1575</v>
      </c>
      <c r="AM253" s="79" t="s">
        <v>1635</v>
      </c>
      <c r="AN253" s="79" t="b">
        <v>0</v>
      </c>
      <c r="AO253" s="85" t="s">
        <v>1575</v>
      </c>
      <c r="AP253" s="79" t="s">
        <v>176</v>
      </c>
      <c r="AQ253" s="79">
        <v>0</v>
      </c>
      <c r="AR253" s="79">
        <v>0</v>
      </c>
      <c r="AS253" s="79"/>
      <c r="AT253" s="79"/>
      <c r="AU253" s="79"/>
      <c r="AV253" s="79"/>
      <c r="AW253" s="79"/>
      <c r="AX253" s="79"/>
      <c r="AY253" s="79"/>
      <c r="AZ253" s="79"/>
      <c r="BA253">
        <v>1</v>
      </c>
      <c r="BB253" s="78" t="str">
        <f>REPLACE(INDEX(GroupVertices[Group],MATCH(Edges25[[#This Row],[Vertex 1]],GroupVertices[Vertex],0)),1,1,"")</f>
        <v>2</v>
      </c>
      <c r="BC253" s="78" t="str">
        <f>REPLACE(INDEX(GroupVertices[Group],MATCH(Edges25[[#This Row],[Vertex 2]],GroupVertices[Vertex],0)),1,1,"")</f>
        <v>2</v>
      </c>
      <c r="BD253" s="48">
        <v>0</v>
      </c>
      <c r="BE253" s="49">
        <v>0</v>
      </c>
      <c r="BF253" s="48">
        <v>1</v>
      </c>
      <c r="BG253" s="49">
        <v>4.166666666666667</v>
      </c>
      <c r="BH253" s="48">
        <v>0</v>
      </c>
      <c r="BI253" s="49">
        <v>0</v>
      </c>
      <c r="BJ253" s="48">
        <v>23</v>
      </c>
      <c r="BK253" s="49">
        <v>95.83333333333333</v>
      </c>
      <c r="BL253" s="48">
        <v>24</v>
      </c>
    </row>
    <row r="254" spans="1:64" ht="15">
      <c r="A254" s="64" t="s">
        <v>402</v>
      </c>
      <c r="B254" s="64" t="s">
        <v>445</v>
      </c>
      <c r="C254" s="65"/>
      <c r="D254" s="66"/>
      <c r="E254" s="67"/>
      <c r="F254" s="68"/>
      <c r="G254" s="65"/>
      <c r="H254" s="69"/>
      <c r="I254" s="70"/>
      <c r="J254" s="70"/>
      <c r="K254" s="34" t="s">
        <v>65</v>
      </c>
      <c r="L254" s="77">
        <v>595</v>
      </c>
      <c r="M254" s="77"/>
      <c r="N254" s="72"/>
      <c r="O254" s="79" t="s">
        <v>503</v>
      </c>
      <c r="P254" s="81">
        <v>43770.78113425926</v>
      </c>
      <c r="Q254" s="79" t="s">
        <v>647</v>
      </c>
      <c r="R254" s="79"/>
      <c r="S254" s="79"/>
      <c r="T254" s="79"/>
      <c r="U254" s="79"/>
      <c r="V254" s="82" t="s">
        <v>921</v>
      </c>
      <c r="W254" s="81">
        <v>43770.78113425926</v>
      </c>
      <c r="X254" s="82" t="s">
        <v>1217</v>
      </c>
      <c r="Y254" s="79"/>
      <c r="Z254" s="79"/>
      <c r="AA254" s="85" t="s">
        <v>1524</v>
      </c>
      <c r="AB254" s="79"/>
      <c r="AC254" s="79" t="b">
        <v>0</v>
      </c>
      <c r="AD254" s="79">
        <v>0</v>
      </c>
      <c r="AE254" s="85" t="s">
        <v>1603</v>
      </c>
      <c r="AF254" s="79" t="b">
        <v>0</v>
      </c>
      <c r="AG254" s="79" t="s">
        <v>1625</v>
      </c>
      <c r="AH254" s="79"/>
      <c r="AI254" s="85" t="s">
        <v>1603</v>
      </c>
      <c r="AJ254" s="79" t="b">
        <v>0</v>
      </c>
      <c r="AK254" s="79">
        <v>14</v>
      </c>
      <c r="AL254" s="85" t="s">
        <v>1575</v>
      </c>
      <c r="AM254" s="79" t="s">
        <v>1644</v>
      </c>
      <c r="AN254" s="79" t="b">
        <v>0</v>
      </c>
      <c r="AO254" s="85" t="s">
        <v>1575</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2</v>
      </c>
      <c r="BC254" s="78" t="str">
        <f>REPLACE(INDEX(GroupVertices[Group],MATCH(Edges25[[#This Row],[Vertex 2]],GroupVertices[Vertex],0)),1,1,"")</f>
        <v>2</v>
      </c>
      <c r="BD254" s="48">
        <v>0</v>
      </c>
      <c r="BE254" s="49">
        <v>0</v>
      </c>
      <c r="BF254" s="48">
        <v>1</v>
      </c>
      <c r="BG254" s="49">
        <v>4.166666666666667</v>
      </c>
      <c r="BH254" s="48">
        <v>0</v>
      </c>
      <c r="BI254" s="49">
        <v>0</v>
      </c>
      <c r="BJ254" s="48">
        <v>23</v>
      </c>
      <c r="BK254" s="49">
        <v>95.83333333333333</v>
      </c>
      <c r="BL254" s="48">
        <v>24</v>
      </c>
    </row>
    <row r="255" spans="1:64" ht="15">
      <c r="A255" s="64" t="s">
        <v>403</v>
      </c>
      <c r="B255" s="64" t="s">
        <v>445</v>
      </c>
      <c r="C255" s="65"/>
      <c r="D255" s="66"/>
      <c r="E255" s="67"/>
      <c r="F255" s="68"/>
      <c r="G255" s="65"/>
      <c r="H255" s="69"/>
      <c r="I255" s="70"/>
      <c r="J255" s="70"/>
      <c r="K255" s="34" t="s">
        <v>65</v>
      </c>
      <c r="L255" s="77">
        <v>596</v>
      </c>
      <c r="M255" s="77"/>
      <c r="N255" s="72"/>
      <c r="O255" s="79" t="s">
        <v>503</v>
      </c>
      <c r="P255" s="81">
        <v>43770.78380787037</v>
      </c>
      <c r="Q255" s="79" t="s">
        <v>647</v>
      </c>
      <c r="R255" s="79"/>
      <c r="S255" s="79"/>
      <c r="T255" s="79"/>
      <c r="U255" s="79"/>
      <c r="V255" s="82" t="s">
        <v>922</v>
      </c>
      <c r="W255" s="81">
        <v>43770.78380787037</v>
      </c>
      <c r="X255" s="82" t="s">
        <v>1218</v>
      </c>
      <c r="Y255" s="79"/>
      <c r="Z255" s="79"/>
      <c r="AA255" s="85" t="s">
        <v>1525</v>
      </c>
      <c r="AB255" s="79"/>
      <c r="AC255" s="79" t="b">
        <v>0</v>
      </c>
      <c r="AD255" s="79">
        <v>0</v>
      </c>
      <c r="AE255" s="85" t="s">
        <v>1603</v>
      </c>
      <c r="AF255" s="79" t="b">
        <v>0</v>
      </c>
      <c r="AG255" s="79" t="s">
        <v>1625</v>
      </c>
      <c r="AH255" s="79"/>
      <c r="AI255" s="85" t="s">
        <v>1603</v>
      </c>
      <c r="AJ255" s="79" t="b">
        <v>0</v>
      </c>
      <c r="AK255" s="79">
        <v>14</v>
      </c>
      <c r="AL255" s="85" t="s">
        <v>1575</v>
      </c>
      <c r="AM255" s="79" t="s">
        <v>1635</v>
      </c>
      <c r="AN255" s="79" t="b">
        <v>0</v>
      </c>
      <c r="AO255" s="85" t="s">
        <v>1575</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2</v>
      </c>
      <c r="BC255" s="78" t="str">
        <f>REPLACE(INDEX(GroupVertices[Group],MATCH(Edges25[[#This Row],[Vertex 2]],GroupVertices[Vertex],0)),1,1,"")</f>
        <v>2</v>
      </c>
      <c r="BD255" s="48">
        <v>0</v>
      </c>
      <c r="BE255" s="49">
        <v>0</v>
      </c>
      <c r="BF255" s="48">
        <v>1</v>
      </c>
      <c r="BG255" s="49">
        <v>4.166666666666667</v>
      </c>
      <c r="BH255" s="48">
        <v>0</v>
      </c>
      <c r="BI255" s="49">
        <v>0</v>
      </c>
      <c r="BJ255" s="48">
        <v>23</v>
      </c>
      <c r="BK255" s="49">
        <v>95.83333333333333</v>
      </c>
      <c r="BL255" s="48">
        <v>24</v>
      </c>
    </row>
    <row r="256" spans="1:64" ht="15">
      <c r="A256" s="64" t="s">
        <v>404</v>
      </c>
      <c r="B256" s="64" t="s">
        <v>445</v>
      </c>
      <c r="C256" s="65"/>
      <c r="D256" s="66"/>
      <c r="E256" s="67"/>
      <c r="F256" s="68"/>
      <c r="G256" s="65"/>
      <c r="H256" s="69"/>
      <c r="I256" s="70"/>
      <c r="J256" s="70"/>
      <c r="K256" s="34" t="s">
        <v>65</v>
      </c>
      <c r="L256" s="77">
        <v>597</v>
      </c>
      <c r="M256" s="77"/>
      <c r="N256" s="72"/>
      <c r="O256" s="79" t="s">
        <v>503</v>
      </c>
      <c r="P256" s="81">
        <v>43770.81216435185</v>
      </c>
      <c r="Q256" s="79" t="s">
        <v>647</v>
      </c>
      <c r="R256" s="79"/>
      <c r="S256" s="79"/>
      <c r="T256" s="79"/>
      <c r="U256" s="79"/>
      <c r="V256" s="82" t="s">
        <v>923</v>
      </c>
      <c r="W256" s="81">
        <v>43770.81216435185</v>
      </c>
      <c r="X256" s="82" t="s">
        <v>1219</v>
      </c>
      <c r="Y256" s="79"/>
      <c r="Z256" s="79"/>
      <c r="AA256" s="85" t="s">
        <v>1526</v>
      </c>
      <c r="AB256" s="79"/>
      <c r="AC256" s="79" t="b">
        <v>0</v>
      </c>
      <c r="AD256" s="79">
        <v>0</v>
      </c>
      <c r="AE256" s="85" t="s">
        <v>1603</v>
      </c>
      <c r="AF256" s="79" t="b">
        <v>0</v>
      </c>
      <c r="AG256" s="79" t="s">
        <v>1625</v>
      </c>
      <c r="AH256" s="79"/>
      <c r="AI256" s="85" t="s">
        <v>1603</v>
      </c>
      <c r="AJ256" s="79" t="b">
        <v>0</v>
      </c>
      <c r="AK256" s="79">
        <v>14</v>
      </c>
      <c r="AL256" s="85" t="s">
        <v>1575</v>
      </c>
      <c r="AM256" s="79" t="s">
        <v>1634</v>
      </c>
      <c r="AN256" s="79" t="b">
        <v>0</v>
      </c>
      <c r="AO256" s="85" t="s">
        <v>1575</v>
      </c>
      <c r="AP256" s="79" t="s">
        <v>176</v>
      </c>
      <c r="AQ256" s="79">
        <v>0</v>
      </c>
      <c r="AR256" s="79">
        <v>0</v>
      </c>
      <c r="AS256" s="79"/>
      <c r="AT256" s="79"/>
      <c r="AU256" s="79"/>
      <c r="AV256" s="79"/>
      <c r="AW256" s="79"/>
      <c r="AX256" s="79"/>
      <c r="AY256" s="79"/>
      <c r="AZ256" s="79"/>
      <c r="BA256">
        <v>1</v>
      </c>
      <c r="BB256" s="78" t="str">
        <f>REPLACE(INDEX(GroupVertices[Group],MATCH(Edges25[[#This Row],[Vertex 1]],GroupVertices[Vertex],0)),1,1,"")</f>
        <v>2</v>
      </c>
      <c r="BC256" s="78" t="str">
        <f>REPLACE(INDEX(GroupVertices[Group],MATCH(Edges25[[#This Row],[Vertex 2]],GroupVertices[Vertex],0)),1,1,"")</f>
        <v>2</v>
      </c>
      <c r="BD256" s="48">
        <v>0</v>
      </c>
      <c r="BE256" s="49">
        <v>0</v>
      </c>
      <c r="BF256" s="48">
        <v>1</v>
      </c>
      <c r="BG256" s="49">
        <v>4.166666666666667</v>
      </c>
      <c r="BH256" s="48">
        <v>0</v>
      </c>
      <c r="BI256" s="49">
        <v>0</v>
      </c>
      <c r="BJ256" s="48">
        <v>23</v>
      </c>
      <c r="BK256" s="49">
        <v>95.83333333333333</v>
      </c>
      <c r="BL256" s="48">
        <v>24</v>
      </c>
    </row>
    <row r="257" spans="1:64" ht="15">
      <c r="A257" s="64" t="s">
        <v>405</v>
      </c>
      <c r="B257" s="64" t="s">
        <v>444</v>
      </c>
      <c r="C257" s="65"/>
      <c r="D257" s="66"/>
      <c r="E257" s="67"/>
      <c r="F257" s="68"/>
      <c r="G257" s="65"/>
      <c r="H257" s="69"/>
      <c r="I257" s="70"/>
      <c r="J257" s="70"/>
      <c r="K257" s="34" t="s">
        <v>65</v>
      </c>
      <c r="L257" s="77">
        <v>598</v>
      </c>
      <c r="M257" s="77"/>
      <c r="N257" s="72"/>
      <c r="O257" s="79" t="s">
        <v>503</v>
      </c>
      <c r="P257" s="81">
        <v>43732.49527777778</v>
      </c>
      <c r="Q257" s="79" t="s">
        <v>534</v>
      </c>
      <c r="R257" s="79"/>
      <c r="S257" s="79"/>
      <c r="T257" s="79"/>
      <c r="U257" s="79"/>
      <c r="V257" s="82" t="s">
        <v>924</v>
      </c>
      <c r="W257" s="81">
        <v>43732.49527777778</v>
      </c>
      <c r="X257" s="82" t="s">
        <v>1220</v>
      </c>
      <c r="Y257" s="79"/>
      <c r="Z257" s="79"/>
      <c r="AA257" s="85" t="s">
        <v>1527</v>
      </c>
      <c r="AB257" s="79"/>
      <c r="AC257" s="79" t="b">
        <v>0</v>
      </c>
      <c r="AD257" s="79">
        <v>0</v>
      </c>
      <c r="AE257" s="85" t="s">
        <v>1603</v>
      </c>
      <c r="AF257" s="79" t="b">
        <v>0</v>
      </c>
      <c r="AG257" s="79" t="s">
        <v>1625</v>
      </c>
      <c r="AH257" s="79"/>
      <c r="AI257" s="85" t="s">
        <v>1603</v>
      </c>
      <c r="AJ257" s="79" t="b">
        <v>0</v>
      </c>
      <c r="AK257" s="79">
        <v>86</v>
      </c>
      <c r="AL257" s="85" t="s">
        <v>1572</v>
      </c>
      <c r="AM257" s="79" t="s">
        <v>1638</v>
      </c>
      <c r="AN257" s="79" t="b">
        <v>0</v>
      </c>
      <c r="AO257" s="85" t="s">
        <v>1572</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2</v>
      </c>
      <c r="BC257" s="78" t="str">
        <f>REPLACE(INDEX(GroupVertices[Group],MATCH(Edges25[[#This Row],[Vertex 2]],GroupVertices[Vertex],0)),1,1,"")</f>
        <v>1</v>
      </c>
      <c r="BD257" s="48">
        <v>1</v>
      </c>
      <c r="BE257" s="49">
        <v>4</v>
      </c>
      <c r="BF257" s="48">
        <v>1</v>
      </c>
      <c r="BG257" s="49">
        <v>4</v>
      </c>
      <c r="BH257" s="48">
        <v>0</v>
      </c>
      <c r="BI257" s="49">
        <v>0</v>
      </c>
      <c r="BJ257" s="48">
        <v>23</v>
      </c>
      <c r="BK257" s="49">
        <v>92</v>
      </c>
      <c r="BL257" s="48">
        <v>25</v>
      </c>
    </row>
    <row r="258" spans="1:64" ht="15">
      <c r="A258" s="64" t="s">
        <v>405</v>
      </c>
      <c r="B258" s="64" t="s">
        <v>445</v>
      </c>
      <c r="C258" s="65"/>
      <c r="D258" s="66"/>
      <c r="E258" s="67"/>
      <c r="F258" s="68"/>
      <c r="G258" s="65"/>
      <c r="H258" s="69"/>
      <c r="I258" s="70"/>
      <c r="J258" s="70"/>
      <c r="K258" s="34" t="s">
        <v>65</v>
      </c>
      <c r="L258" s="77">
        <v>599</v>
      </c>
      <c r="M258" s="77"/>
      <c r="N258" s="72"/>
      <c r="O258" s="79" t="s">
        <v>503</v>
      </c>
      <c r="P258" s="81">
        <v>43732.49534722222</v>
      </c>
      <c r="Q258" s="79" t="s">
        <v>542</v>
      </c>
      <c r="R258" s="79"/>
      <c r="S258" s="79"/>
      <c r="T258" s="79"/>
      <c r="U258" s="79"/>
      <c r="V258" s="82" t="s">
        <v>924</v>
      </c>
      <c r="W258" s="81">
        <v>43732.49534722222</v>
      </c>
      <c r="X258" s="82" t="s">
        <v>1221</v>
      </c>
      <c r="Y258" s="79"/>
      <c r="Z258" s="79"/>
      <c r="AA258" s="85" t="s">
        <v>1528</v>
      </c>
      <c r="AB258" s="79"/>
      <c r="AC258" s="79" t="b">
        <v>0</v>
      </c>
      <c r="AD258" s="79">
        <v>0</v>
      </c>
      <c r="AE258" s="85" t="s">
        <v>1603</v>
      </c>
      <c r="AF258" s="79" t="b">
        <v>0</v>
      </c>
      <c r="AG258" s="79" t="s">
        <v>1625</v>
      </c>
      <c r="AH258" s="79"/>
      <c r="AI258" s="85" t="s">
        <v>1603</v>
      </c>
      <c r="AJ258" s="79" t="b">
        <v>0</v>
      </c>
      <c r="AK258" s="79">
        <v>3</v>
      </c>
      <c r="AL258" s="85" t="s">
        <v>1573</v>
      </c>
      <c r="AM258" s="79" t="s">
        <v>1638</v>
      </c>
      <c r="AN258" s="79" t="b">
        <v>0</v>
      </c>
      <c r="AO258" s="85" t="s">
        <v>1573</v>
      </c>
      <c r="AP258" s="79" t="s">
        <v>176</v>
      </c>
      <c r="AQ258" s="79">
        <v>0</v>
      </c>
      <c r="AR258" s="79">
        <v>0</v>
      </c>
      <c r="AS258" s="79"/>
      <c r="AT258" s="79"/>
      <c r="AU258" s="79"/>
      <c r="AV258" s="79"/>
      <c r="AW258" s="79"/>
      <c r="AX258" s="79"/>
      <c r="AY258" s="79"/>
      <c r="AZ258" s="79"/>
      <c r="BA258">
        <v>2</v>
      </c>
      <c r="BB258" s="78" t="str">
        <f>REPLACE(INDEX(GroupVertices[Group],MATCH(Edges25[[#This Row],[Vertex 1]],GroupVertices[Vertex],0)),1,1,"")</f>
        <v>2</v>
      </c>
      <c r="BC258" s="78" t="str">
        <f>REPLACE(INDEX(GroupVertices[Group],MATCH(Edges25[[#This Row],[Vertex 2]],GroupVertices[Vertex],0)),1,1,"")</f>
        <v>2</v>
      </c>
      <c r="BD258" s="48">
        <v>0</v>
      </c>
      <c r="BE258" s="49">
        <v>0</v>
      </c>
      <c r="BF258" s="48">
        <v>1</v>
      </c>
      <c r="BG258" s="49">
        <v>3.7037037037037037</v>
      </c>
      <c r="BH258" s="48">
        <v>0</v>
      </c>
      <c r="BI258" s="49">
        <v>0</v>
      </c>
      <c r="BJ258" s="48">
        <v>26</v>
      </c>
      <c r="BK258" s="49">
        <v>96.29629629629629</v>
      </c>
      <c r="BL258" s="48">
        <v>27</v>
      </c>
    </row>
    <row r="259" spans="1:64" ht="15">
      <c r="A259" s="64" t="s">
        <v>405</v>
      </c>
      <c r="B259" s="64" t="s">
        <v>445</v>
      </c>
      <c r="C259" s="65"/>
      <c r="D259" s="66"/>
      <c r="E259" s="67"/>
      <c r="F259" s="68"/>
      <c r="G259" s="65"/>
      <c r="H259" s="69"/>
      <c r="I259" s="70"/>
      <c r="J259" s="70"/>
      <c r="K259" s="34" t="s">
        <v>65</v>
      </c>
      <c r="L259" s="77">
        <v>600</v>
      </c>
      <c r="M259" s="77"/>
      <c r="N259" s="72"/>
      <c r="O259" s="79" t="s">
        <v>503</v>
      </c>
      <c r="P259" s="81">
        <v>43770.816296296296</v>
      </c>
      <c r="Q259" s="79" t="s">
        <v>647</v>
      </c>
      <c r="R259" s="79"/>
      <c r="S259" s="79"/>
      <c r="T259" s="79"/>
      <c r="U259" s="79"/>
      <c r="V259" s="82" t="s">
        <v>924</v>
      </c>
      <c r="W259" s="81">
        <v>43770.816296296296</v>
      </c>
      <c r="X259" s="82" t="s">
        <v>1222</v>
      </c>
      <c r="Y259" s="79"/>
      <c r="Z259" s="79"/>
      <c r="AA259" s="85" t="s">
        <v>1529</v>
      </c>
      <c r="AB259" s="79"/>
      <c r="AC259" s="79" t="b">
        <v>0</v>
      </c>
      <c r="AD259" s="79">
        <v>0</v>
      </c>
      <c r="AE259" s="85" t="s">
        <v>1603</v>
      </c>
      <c r="AF259" s="79" t="b">
        <v>0</v>
      </c>
      <c r="AG259" s="79" t="s">
        <v>1625</v>
      </c>
      <c r="AH259" s="79"/>
      <c r="AI259" s="85" t="s">
        <v>1603</v>
      </c>
      <c r="AJ259" s="79" t="b">
        <v>0</v>
      </c>
      <c r="AK259" s="79">
        <v>14</v>
      </c>
      <c r="AL259" s="85" t="s">
        <v>1575</v>
      </c>
      <c r="AM259" s="79" t="s">
        <v>1638</v>
      </c>
      <c r="AN259" s="79" t="b">
        <v>0</v>
      </c>
      <c r="AO259" s="85" t="s">
        <v>1575</v>
      </c>
      <c r="AP259" s="79" t="s">
        <v>176</v>
      </c>
      <c r="AQ259" s="79">
        <v>0</v>
      </c>
      <c r="AR259" s="79">
        <v>0</v>
      </c>
      <c r="AS259" s="79"/>
      <c r="AT259" s="79"/>
      <c r="AU259" s="79"/>
      <c r="AV259" s="79"/>
      <c r="AW259" s="79"/>
      <c r="AX259" s="79"/>
      <c r="AY259" s="79"/>
      <c r="AZ259" s="79"/>
      <c r="BA259">
        <v>2</v>
      </c>
      <c r="BB259" s="78" t="str">
        <f>REPLACE(INDEX(GroupVertices[Group],MATCH(Edges25[[#This Row],[Vertex 1]],GroupVertices[Vertex],0)),1,1,"")</f>
        <v>2</v>
      </c>
      <c r="BC259" s="78" t="str">
        <f>REPLACE(INDEX(GroupVertices[Group],MATCH(Edges25[[#This Row],[Vertex 2]],GroupVertices[Vertex],0)),1,1,"")</f>
        <v>2</v>
      </c>
      <c r="BD259" s="48">
        <v>0</v>
      </c>
      <c r="BE259" s="49">
        <v>0</v>
      </c>
      <c r="BF259" s="48">
        <v>1</v>
      </c>
      <c r="BG259" s="49">
        <v>4.166666666666667</v>
      </c>
      <c r="BH259" s="48">
        <v>0</v>
      </c>
      <c r="BI259" s="49">
        <v>0</v>
      </c>
      <c r="BJ259" s="48">
        <v>23</v>
      </c>
      <c r="BK259" s="49">
        <v>95.83333333333333</v>
      </c>
      <c r="BL259" s="48">
        <v>24</v>
      </c>
    </row>
    <row r="260" spans="1:64" ht="15">
      <c r="A260" s="64" t="s">
        <v>406</v>
      </c>
      <c r="B260" s="64" t="s">
        <v>445</v>
      </c>
      <c r="C260" s="65"/>
      <c r="D260" s="66"/>
      <c r="E260" s="67"/>
      <c r="F260" s="68"/>
      <c r="G260" s="65"/>
      <c r="H260" s="69"/>
      <c r="I260" s="70"/>
      <c r="J260" s="70"/>
      <c r="K260" s="34" t="s">
        <v>65</v>
      </c>
      <c r="L260" s="77">
        <v>601</v>
      </c>
      <c r="M260" s="77"/>
      <c r="N260" s="72"/>
      <c r="O260" s="79" t="s">
        <v>503</v>
      </c>
      <c r="P260" s="81">
        <v>43770.83519675926</v>
      </c>
      <c r="Q260" s="79" t="s">
        <v>647</v>
      </c>
      <c r="R260" s="79"/>
      <c r="S260" s="79"/>
      <c r="T260" s="79"/>
      <c r="U260" s="79"/>
      <c r="V260" s="82" t="s">
        <v>925</v>
      </c>
      <c r="W260" s="81">
        <v>43770.83519675926</v>
      </c>
      <c r="X260" s="82" t="s">
        <v>1223</v>
      </c>
      <c r="Y260" s="79"/>
      <c r="Z260" s="79"/>
      <c r="AA260" s="85" t="s">
        <v>1530</v>
      </c>
      <c r="AB260" s="79"/>
      <c r="AC260" s="79" t="b">
        <v>0</v>
      </c>
      <c r="AD260" s="79">
        <v>0</v>
      </c>
      <c r="AE260" s="85" t="s">
        <v>1603</v>
      </c>
      <c r="AF260" s="79" t="b">
        <v>0</v>
      </c>
      <c r="AG260" s="79" t="s">
        <v>1625</v>
      </c>
      <c r="AH260" s="79"/>
      <c r="AI260" s="85" t="s">
        <v>1603</v>
      </c>
      <c r="AJ260" s="79" t="b">
        <v>0</v>
      </c>
      <c r="AK260" s="79">
        <v>14</v>
      </c>
      <c r="AL260" s="85" t="s">
        <v>1575</v>
      </c>
      <c r="AM260" s="79" t="s">
        <v>1638</v>
      </c>
      <c r="AN260" s="79" t="b">
        <v>0</v>
      </c>
      <c r="AO260" s="85" t="s">
        <v>1575</v>
      </c>
      <c r="AP260" s="79" t="s">
        <v>176</v>
      </c>
      <c r="AQ260" s="79">
        <v>0</v>
      </c>
      <c r="AR260" s="79">
        <v>0</v>
      </c>
      <c r="AS260" s="79"/>
      <c r="AT260" s="79"/>
      <c r="AU260" s="79"/>
      <c r="AV260" s="79"/>
      <c r="AW260" s="79"/>
      <c r="AX260" s="79"/>
      <c r="AY260" s="79"/>
      <c r="AZ260" s="79"/>
      <c r="BA260">
        <v>1</v>
      </c>
      <c r="BB260" s="78" t="str">
        <f>REPLACE(INDEX(GroupVertices[Group],MATCH(Edges25[[#This Row],[Vertex 1]],GroupVertices[Vertex],0)),1,1,"")</f>
        <v>2</v>
      </c>
      <c r="BC260" s="78" t="str">
        <f>REPLACE(INDEX(GroupVertices[Group],MATCH(Edges25[[#This Row],[Vertex 2]],GroupVertices[Vertex],0)),1,1,"")</f>
        <v>2</v>
      </c>
      <c r="BD260" s="48">
        <v>0</v>
      </c>
      <c r="BE260" s="49">
        <v>0</v>
      </c>
      <c r="BF260" s="48">
        <v>1</v>
      </c>
      <c r="BG260" s="49">
        <v>4.166666666666667</v>
      </c>
      <c r="BH260" s="48">
        <v>0</v>
      </c>
      <c r="BI260" s="49">
        <v>0</v>
      </c>
      <c r="BJ260" s="48">
        <v>23</v>
      </c>
      <c r="BK260" s="49">
        <v>95.83333333333333</v>
      </c>
      <c r="BL260" s="48">
        <v>24</v>
      </c>
    </row>
    <row r="261" spans="1:64" ht="15">
      <c r="A261" s="64" t="s">
        <v>407</v>
      </c>
      <c r="B261" s="64" t="s">
        <v>445</v>
      </c>
      <c r="C261" s="65"/>
      <c r="D261" s="66"/>
      <c r="E261" s="67"/>
      <c r="F261" s="68"/>
      <c r="G261" s="65"/>
      <c r="H261" s="69"/>
      <c r="I261" s="70"/>
      <c r="J261" s="70"/>
      <c r="K261" s="34" t="s">
        <v>65</v>
      </c>
      <c r="L261" s="77">
        <v>602</v>
      </c>
      <c r="M261" s="77"/>
      <c r="N261" s="72"/>
      <c r="O261" s="79" t="s">
        <v>503</v>
      </c>
      <c r="P261" s="81">
        <v>43770.93597222222</v>
      </c>
      <c r="Q261" s="79" t="s">
        <v>647</v>
      </c>
      <c r="R261" s="79"/>
      <c r="S261" s="79"/>
      <c r="T261" s="79"/>
      <c r="U261" s="79"/>
      <c r="V261" s="82" t="s">
        <v>926</v>
      </c>
      <c r="W261" s="81">
        <v>43770.93597222222</v>
      </c>
      <c r="X261" s="82" t="s">
        <v>1224</v>
      </c>
      <c r="Y261" s="79"/>
      <c r="Z261" s="79"/>
      <c r="AA261" s="85" t="s">
        <v>1531</v>
      </c>
      <c r="AB261" s="79"/>
      <c r="AC261" s="79" t="b">
        <v>0</v>
      </c>
      <c r="AD261" s="79">
        <v>0</v>
      </c>
      <c r="AE261" s="85" t="s">
        <v>1603</v>
      </c>
      <c r="AF261" s="79" t="b">
        <v>0</v>
      </c>
      <c r="AG261" s="79" t="s">
        <v>1625</v>
      </c>
      <c r="AH261" s="79"/>
      <c r="AI261" s="85" t="s">
        <v>1603</v>
      </c>
      <c r="AJ261" s="79" t="b">
        <v>0</v>
      </c>
      <c r="AK261" s="79">
        <v>14</v>
      </c>
      <c r="AL261" s="85" t="s">
        <v>1575</v>
      </c>
      <c r="AM261" s="79" t="s">
        <v>1634</v>
      </c>
      <c r="AN261" s="79" t="b">
        <v>0</v>
      </c>
      <c r="AO261" s="85" t="s">
        <v>1575</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2</v>
      </c>
      <c r="BC261" s="78" t="str">
        <f>REPLACE(INDEX(GroupVertices[Group],MATCH(Edges25[[#This Row],[Vertex 2]],GroupVertices[Vertex],0)),1,1,"")</f>
        <v>2</v>
      </c>
      <c r="BD261" s="48">
        <v>0</v>
      </c>
      <c r="BE261" s="49">
        <v>0</v>
      </c>
      <c r="BF261" s="48">
        <v>1</v>
      </c>
      <c r="BG261" s="49">
        <v>4.166666666666667</v>
      </c>
      <c r="BH261" s="48">
        <v>0</v>
      </c>
      <c r="BI261" s="49">
        <v>0</v>
      </c>
      <c r="BJ261" s="48">
        <v>23</v>
      </c>
      <c r="BK261" s="49">
        <v>95.83333333333333</v>
      </c>
      <c r="BL261" s="48">
        <v>24</v>
      </c>
    </row>
    <row r="262" spans="1:64" ht="15">
      <c r="A262" s="64" t="s">
        <v>408</v>
      </c>
      <c r="B262" s="64" t="s">
        <v>445</v>
      </c>
      <c r="C262" s="65"/>
      <c r="D262" s="66"/>
      <c r="E262" s="67"/>
      <c r="F262" s="68"/>
      <c r="G262" s="65"/>
      <c r="H262" s="69"/>
      <c r="I262" s="70"/>
      <c r="J262" s="70"/>
      <c r="K262" s="34" t="s">
        <v>65</v>
      </c>
      <c r="L262" s="77">
        <v>603</v>
      </c>
      <c r="M262" s="77"/>
      <c r="N262" s="72"/>
      <c r="O262" s="79" t="s">
        <v>503</v>
      </c>
      <c r="P262" s="81">
        <v>43771.08446759259</v>
      </c>
      <c r="Q262" s="79" t="s">
        <v>647</v>
      </c>
      <c r="R262" s="79"/>
      <c r="S262" s="79"/>
      <c r="T262" s="79"/>
      <c r="U262" s="79"/>
      <c r="V262" s="82" t="s">
        <v>927</v>
      </c>
      <c r="W262" s="81">
        <v>43771.08446759259</v>
      </c>
      <c r="X262" s="82" t="s">
        <v>1225</v>
      </c>
      <c r="Y262" s="79"/>
      <c r="Z262" s="79"/>
      <c r="AA262" s="85" t="s">
        <v>1532</v>
      </c>
      <c r="AB262" s="79"/>
      <c r="AC262" s="79" t="b">
        <v>0</v>
      </c>
      <c r="AD262" s="79">
        <v>0</v>
      </c>
      <c r="AE262" s="85" t="s">
        <v>1603</v>
      </c>
      <c r="AF262" s="79" t="b">
        <v>0</v>
      </c>
      <c r="AG262" s="79" t="s">
        <v>1625</v>
      </c>
      <c r="AH262" s="79"/>
      <c r="AI262" s="85" t="s">
        <v>1603</v>
      </c>
      <c r="AJ262" s="79" t="b">
        <v>0</v>
      </c>
      <c r="AK262" s="79">
        <v>14</v>
      </c>
      <c r="AL262" s="85" t="s">
        <v>1575</v>
      </c>
      <c r="AM262" s="79" t="s">
        <v>1634</v>
      </c>
      <c r="AN262" s="79" t="b">
        <v>0</v>
      </c>
      <c r="AO262" s="85" t="s">
        <v>1575</v>
      </c>
      <c r="AP262" s="79" t="s">
        <v>176</v>
      </c>
      <c r="AQ262" s="79">
        <v>0</v>
      </c>
      <c r="AR262" s="79">
        <v>0</v>
      </c>
      <c r="AS262" s="79"/>
      <c r="AT262" s="79"/>
      <c r="AU262" s="79"/>
      <c r="AV262" s="79"/>
      <c r="AW262" s="79"/>
      <c r="AX262" s="79"/>
      <c r="AY262" s="79"/>
      <c r="AZ262" s="79"/>
      <c r="BA262">
        <v>1</v>
      </c>
      <c r="BB262" s="78" t="str">
        <f>REPLACE(INDEX(GroupVertices[Group],MATCH(Edges25[[#This Row],[Vertex 1]],GroupVertices[Vertex],0)),1,1,"")</f>
        <v>2</v>
      </c>
      <c r="BC262" s="78" t="str">
        <f>REPLACE(INDEX(GroupVertices[Group],MATCH(Edges25[[#This Row],[Vertex 2]],GroupVertices[Vertex],0)),1,1,"")</f>
        <v>2</v>
      </c>
      <c r="BD262" s="48">
        <v>0</v>
      </c>
      <c r="BE262" s="49">
        <v>0</v>
      </c>
      <c r="BF262" s="48">
        <v>1</v>
      </c>
      <c r="BG262" s="49">
        <v>4.166666666666667</v>
      </c>
      <c r="BH262" s="48">
        <v>0</v>
      </c>
      <c r="BI262" s="49">
        <v>0</v>
      </c>
      <c r="BJ262" s="48">
        <v>23</v>
      </c>
      <c r="BK262" s="49">
        <v>95.83333333333333</v>
      </c>
      <c r="BL262" s="48">
        <v>24</v>
      </c>
    </row>
    <row r="263" spans="1:64" ht="15">
      <c r="A263" s="64" t="s">
        <v>409</v>
      </c>
      <c r="B263" s="64" t="s">
        <v>445</v>
      </c>
      <c r="C263" s="65"/>
      <c r="D263" s="66"/>
      <c r="E263" s="67"/>
      <c r="F263" s="68"/>
      <c r="G263" s="65"/>
      <c r="H263" s="69"/>
      <c r="I263" s="70"/>
      <c r="J263" s="70"/>
      <c r="K263" s="34" t="s">
        <v>65</v>
      </c>
      <c r="L263" s="77">
        <v>604</v>
      </c>
      <c r="M263" s="77"/>
      <c r="N263" s="72"/>
      <c r="O263" s="79" t="s">
        <v>503</v>
      </c>
      <c r="P263" s="81">
        <v>43771.11189814815</v>
      </c>
      <c r="Q263" s="79" t="s">
        <v>648</v>
      </c>
      <c r="R263" s="82" t="s">
        <v>701</v>
      </c>
      <c r="S263" s="79" t="s">
        <v>703</v>
      </c>
      <c r="T263" s="79"/>
      <c r="U263" s="79"/>
      <c r="V263" s="82" t="s">
        <v>928</v>
      </c>
      <c r="W263" s="81">
        <v>43771.11189814815</v>
      </c>
      <c r="X263" s="82" t="s">
        <v>1226</v>
      </c>
      <c r="Y263" s="79"/>
      <c r="Z263" s="79"/>
      <c r="AA263" s="85" t="s">
        <v>1533</v>
      </c>
      <c r="AB263" s="85" t="s">
        <v>1599</v>
      </c>
      <c r="AC263" s="79" t="b">
        <v>0</v>
      </c>
      <c r="AD263" s="79">
        <v>0</v>
      </c>
      <c r="AE263" s="85" t="s">
        <v>1602</v>
      </c>
      <c r="AF263" s="79" t="b">
        <v>0</v>
      </c>
      <c r="AG263" s="79" t="s">
        <v>1625</v>
      </c>
      <c r="AH263" s="79"/>
      <c r="AI263" s="85" t="s">
        <v>1603</v>
      </c>
      <c r="AJ263" s="79" t="b">
        <v>0</v>
      </c>
      <c r="AK263" s="79">
        <v>0</v>
      </c>
      <c r="AL263" s="85" t="s">
        <v>1603</v>
      </c>
      <c r="AM263" s="79" t="s">
        <v>1635</v>
      </c>
      <c r="AN263" s="79" t="b">
        <v>1</v>
      </c>
      <c r="AO263" s="85" t="s">
        <v>1599</v>
      </c>
      <c r="AP263" s="79" t="s">
        <v>176</v>
      </c>
      <c r="AQ263" s="79">
        <v>0</v>
      </c>
      <c r="AR263" s="79">
        <v>0</v>
      </c>
      <c r="AS263" s="79"/>
      <c r="AT263" s="79"/>
      <c r="AU263" s="79"/>
      <c r="AV263" s="79"/>
      <c r="AW263" s="79"/>
      <c r="AX263" s="79"/>
      <c r="AY263" s="79"/>
      <c r="AZ263" s="79"/>
      <c r="BA263">
        <v>1</v>
      </c>
      <c r="BB263" s="78" t="str">
        <f>REPLACE(INDEX(GroupVertices[Group],MATCH(Edges25[[#This Row],[Vertex 1]],GroupVertices[Vertex],0)),1,1,"")</f>
        <v>2</v>
      </c>
      <c r="BC263" s="78" t="str">
        <f>REPLACE(INDEX(GroupVertices[Group],MATCH(Edges25[[#This Row],[Vertex 2]],GroupVertices[Vertex],0)),1,1,"")</f>
        <v>2</v>
      </c>
      <c r="BD263" s="48"/>
      <c r="BE263" s="49"/>
      <c r="BF263" s="48"/>
      <c r="BG263" s="49"/>
      <c r="BH263" s="48"/>
      <c r="BI263" s="49"/>
      <c r="BJ263" s="48"/>
      <c r="BK263" s="49"/>
      <c r="BL263" s="48"/>
    </row>
    <row r="264" spans="1:64" ht="15">
      <c r="A264" s="64" t="s">
        <v>410</v>
      </c>
      <c r="B264" s="64" t="s">
        <v>445</v>
      </c>
      <c r="C264" s="65"/>
      <c r="D264" s="66"/>
      <c r="E264" s="67"/>
      <c r="F264" s="68"/>
      <c r="G264" s="65"/>
      <c r="H264" s="69"/>
      <c r="I264" s="70"/>
      <c r="J264" s="70"/>
      <c r="K264" s="34" t="s">
        <v>65</v>
      </c>
      <c r="L264" s="77">
        <v>607</v>
      </c>
      <c r="M264" s="77"/>
      <c r="N264" s="72"/>
      <c r="O264" s="79" t="s">
        <v>503</v>
      </c>
      <c r="P264" s="81">
        <v>43771.11804398148</v>
      </c>
      <c r="Q264" s="79" t="s">
        <v>649</v>
      </c>
      <c r="R264" s="79"/>
      <c r="S264" s="79"/>
      <c r="T264" s="79"/>
      <c r="U264" s="79"/>
      <c r="V264" s="82" t="s">
        <v>929</v>
      </c>
      <c r="W264" s="81">
        <v>43771.11804398148</v>
      </c>
      <c r="X264" s="82" t="s">
        <v>1227</v>
      </c>
      <c r="Y264" s="79"/>
      <c r="Z264" s="79"/>
      <c r="AA264" s="85" t="s">
        <v>1534</v>
      </c>
      <c r="AB264" s="85" t="s">
        <v>1599</v>
      </c>
      <c r="AC264" s="79" t="b">
        <v>0</v>
      </c>
      <c r="AD264" s="79">
        <v>0</v>
      </c>
      <c r="AE264" s="85" t="s">
        <v>1602</v>
      </c>
      <c r="AF264" s="79" t="b">
        <v>0</v>
      </c>
      <c r="AG264" s="79" t="s">
        <v>1625</v>
      </c>
      <c r="AH264" s="79"/>
      <c r="AI264" s="85" t="s">
        <v>1603</v>
      </c>
      <c r="AJ264" s="79" t="b">
        <v>0</v>
      </c>
      <c r="AK264" s="79">
        <v>0</v>
      </c>
      <c r="AL264" s="85" t="s">
        <v>1603</v>
      </c>
      <c r="AM264" s="79" t="s">
        <v>1634</v>
      </c>
      <c r="AN264" s="79" t="b">
        <v>0</v>
      </c>
      <c r="AO264" s="85" t="s">
        <v>1599</v>
      </c>
      <c r="AP264" s="79" t="s">
        <v>176</v>
      </c>
      <c r="AQ264" s="79">
        <v>0</v>
      </c>
      <c r="AR264" s="79">
        <v>0</v>
      </c>
      <c r="AS264" s="79"/>
      <c r="AT264" s="79"/>
      <c r="AU264" s="79"/>
      <c r="AV264" s="79"/>
      <c r="AW264" s="79"/>
      <c r="AX264" s="79"/>
      <c r="AY264" s="79"/>
      <c r="AZ264" s="79"/>
      <c r="BA264">
        <v>1</v>
      </c>
      <c r="BB264" s="78" t="str">
        <f>REPLACE(INDEX(GroupVertices[Group],MATCH(Edges25[[#This Row],[Vertex 1]],GroupVertices[Vertex],0)),1,1,"")</f>
        <v>2</v>
      </c>
      <c r="BC264" s="78" t="str">
        <f>REPLACE(INDEX(GroupVertices[Group],MATCH(Edges25[[#This Row],[Vertex 2]],GroupVertices[Vertex],0)),1,1,"")</f>
        <v>2</v>
      </c>
      <c r="BD264" s="48"/>
      <c r="BE264" s="49"/>
      <c r="BF264" s="48"/>
      <c r="BG264" s="49"/>
      <c r="BH264" s="48"/>
      <c r="BI264" s="49"/>
      <c r="BJ264" s="48"/>
      <c r="BK264" s="49"/>
      <c r="BL264" s="48"/>
    </row>
    <row r="265" spans="1:64" ht="15">
      <c r="A265" s="64" t="s">
        <v>411</v>
      </c>
      <c r="B265" s="64" t="s">
        <v>445</v>
      </c>
      <c r="C265" s="65"/>
      <c r="D265" s="66"/>
      <c r="E265" s="67"/>
      <c r="F265" s="68"/>
      <c r="G265" s="65"/>
      <c r="H265" s="69"/>
      <c r="I265" s="70"/>
      <c r="J265" s="70"/>
      <c r="K265" s="34" t="s">
        <v>65</v>
      </c>
      <c r="L265" s="77">
        <v>610</v>
      </c>
      <c r="M265" s="77"/>
      <c r="N265" s="72"/>
      <c r="O265" s="79" t="s">
        <v>503</v>
      </c>
      <c r="P265" s="81">
        <v>43771.119988425926</v>
      </c>
      <c r="Q265" s="79" t="s">
        <v>647</v>
      </c>
      <c r="R265" s="79"/>
      <c r="S265" s="79"/>
      <c r="T265" s="79"/>
      <c r="U265" s="79"/>
      <c r="V265" s="82" t="s">
        <v>930</v>
      </c>
      <c r="W265" s="81">
        <v>43771.119988425926</v>
      </c>
      <c r="X265" s="82" t="s">
        <v>1228</v>
      </c>
      <c r="Y265" s="79"/>
      <c r="Z265" s="79"/>
      <c r="AA265" s="85" t="s">
        <v>1535</v>
      </c>
      <c r="AB265" s="79"/>
      <c r="AC265" s="79" t="b">
        <v>0</v>
      </c>
      <c r="AD265" s="79">
        <v>0</v>
      </c>
      <c r="AE265" s="85" t="s">
        <v>1603</v>
      </c>
      <c r="AF265" s="79" t="b">
        <v>0</v>
      </c>
      <c r="AG265" s="79" t="s">
        <v>1625</v>
      </c>
      <c r="AH265" s="79"/>
      <c r="AI265" s="85" t="s">
        <v>1603</v>
      </c>
      <c r="AJ265" s="79" t="b">
        <v>0</v>
      </c>
      <c r="AK265" s="79">
        <v>14</v>
      </c>
      <c r="AL265" s="85" t="s">
        <v>1575</v>
      </c>
      <c r="AM265" s="79" t="s">
        <v>1634</v>
      </c>
      <c r="AN265" s="79" t="b">
        <v>0</v>
      </c>
      <c r="AO265" s="85" t="s">
        <v>1575</v>
      </c>
      <c r="AP265" s="79" t="s">
        <v>176</v>
      </c>
      <c r="AQ265" s="79">
        <v>0</v>
      </c>
      <c r="AR265" s="79">
        <v>0</v>
      </c>
      <c r="AS265" s="79"/>
      <c r="AT265" s="79"/>
      <c r="AU265" s="79"/>
      <c r="AV265" s="79"/>
      <c r="AW265" s="79"/>
      <c r="AX265" s="79"/>
      <c r="AY265" s="79"/>
      <c r="AZ265" s="79"/>
      <c r="BA265">
        <v>1</v>
      </c>
      <c r="BB265" s="78" t="str">
        <f>REPLACE(INDEX(GroupVertices[Group],MATCH(Edges25[[#This Row],[Vertex 1]],GroupVertices[Vertex],0)),1,1,"")</f>
        <v>2</v>
      </c>
      <c r="BC265" s="78" t="str">
        <f>REPLACE(INDEX(GroupVertices[Group],MATCH(Edges25[[#This Row],[Vertex 2]],GroupVertices[Vertex],0)),1,1,"")</f>
        <v>2</v>
      </c>
      <c r="BD265" s="48">
        <v>0</v>
      </c>
      <c r="BE265" s="49">
        <v>0</v>
      </c>
      <c r="BF265" s="48">
        <v>1</v>
      </c>
      <c r="BG265" s="49">
        <v>4.166666666666667</v>
      </c>
      <c r="BH265" s="48">
        <v>0</v>
      </c>
      <c r="BI265" s="49">
        <v>0</v>
      </c>
      <c r="BJ265" s="48">
        <v>23</v>
      </c>
      <c r="BK265" s="49">
        <v>95.83333333333333</v>
      </c>
      <c r="BL265" s="48">
        <v>24</v>
      </c>
    </row>
    <row r="266" spans="1:64" ht="15">
      <c r="A266" s="64" t="s">
        <v>412</v>
      </c>
      <c r="B266" s="64" t="s">
        <v>445</v>
      </c>
      <c r="C266" s="65"/>
      <c r="D266" s="66"/>
      <c r="E266" s="67"/>
      <c r="F266" s="68"/>
      <c r="G266" s="65"/>
      <c r="H266" s="69"/>
      <c r="I266" s="70"/>
      <c r="J266" s="70"/>
      <c r="K266" s="34" t="s">
        <v>65</v>
      </c>
      <c r="L266" s="77">
        <v>611</v>
      </c>
      <c r="M266" s="77"/>
      <c r="N266" s="72"/>
      <c r="O266" s="79" t="s">
        <v>503</v>
      </c>
      <c r="P266" s="81">
        <v>43771.13045138889</v>
      </c>
      <c r="Q266" s="79" t="s">
        <v>647</v>
      </c>
      <c r="R266" s="79"/>
      <c r="S266" s="79"/>
      <c r="T266" s="79"/>
      <c r="U266" s="79"/>
      <c r="V266" s="82" t="s">
        <v>931</v>
      </c>
      <c r="W266" s="81">
        <v>43771.13045138889</v>
      </c>
      <c r="X266" s="82" t="s">
        <v>1229</v>
      </c>
      <c r="Y266" s="79"/>
      <c r="Z266" s="79"/>
      <c r="AA266" s="85" t="s">
        <v>1536</v>
      </c>
      <c r="AB266" s="79"/>
      <c r="AC266" s="79" t="b">
        <v>0</v>
      </c>
      <c r="AD266" s="79">
        <v>0</v>
      </c>
      <c r="AE266" s="85" t="s">
        <v>1603</v>
      </c>
      <c r="AF266" s="79" t="b">
        <v>0</v>
      </c>
      <c r="AG266" s="79" t="s">
        <v>1625</v>
      </c>
      <c r="AH266" s="79"/>
      <c r="AI266" s="85" t="s">
        <v>1603</v>
      </c>
      <c r="AJ266" s="79" t="b">
        <v>0</v>
      </c>
      <c r="AK266" s="79">
        <v>14</v>
      </c>
      <c r="AL266" s="85" t="s">
        <v>1575</v>
      </c>
      <c r="AM266" s="79" t="s">
        <v>1634</v>
      </c>
      <c r="AN266" s="79" t="b">
        <v>0</v>
      </c>
      <c r="AO266" s="85" t="s">
        <v>1575</v>
      </c>
      <c r="AP266" s="79" t="s">
        <v>176</v>
      </c>
      <c r="AQ266" s="79">
        <v>0</v>
      </c>
      <c r="AR266" s="79">
        <v>0</v>
      </c>
      <c r="AS266" s="79"/>
      <c r="AT266" s="79"/>
      <c r="AU266" s="79"/>
      <c r="AV266" s="79"/>
      <c r="AW266" s="79"/>
      <c r="AX266" s="79"/>
      <c r="AY266" s="79"/>
      <c r="AZ266" s="79"/>
      <c r="BA266">
        <v>1</v>
      </c>
      <c r="BB266" s="78" t="str">
        <f>REPLACE(INDEX(GroupVertices[Group],MATCH(Edges25[[#This Row],[Vertex 1]],GroupVertices[Vertex],0)),1,1,"")</f>
        <v>2</v>
      </c>
      <c r="BC266" s="78" t="str">
        <f>REPLACE(INDEX(GroupVertices[Group],MATCH(Edges25[[#This Row],[Vertex 2]],GroupVertices[Vertex],0)),1,1,"")</f>
        <v>2</v>
      </c>
      <c r="BD266" s="48">
        <v>0</v>
      </c>
      <c r="BE266" s="49">
        <v>0</v>
      </c>
      <c r="BF266" s="48">
        <v>1</v>
      </c>
      <c r="BG266" s="49">
        <v>4.166666666666667</v>
      </c>
      <c r="BH266" s="48">
        <v>0</v>
      </c>
      <c r="BI266" s="49">
        <v>0</v>
      </c>
      <c r="BJ266" s="48">
        <v>23</v>
      </c>
      <c r="BK266" s="49">
        <v>95.83333333333333</v>
      </c>
      <c r="BL266" s="48">
        <v>24</v>
      </c>
    </row>
    <row r="267" spans="1:64" ht="15">
      <c r="A267" s="64" t="s">
        <v>413</v>
      </c>
      <c r="B267" s="64" t="s">
        <v>445</v>
      </c>
      <c r="C267" s="65"/>
      <c r="D267" s="66"/>
      <c r="E267" s="67"/>
      <c r="F267" s="68"/>
      <c r="G267" s="65"/>
      <c r="H267" s="69"/>
      <c r="I267" s="70"/>
      <c r="J267" s="70"/>
      <c r="K267" s="34" t="s">
        <v>65</v>
      </c>
      <c r="L267" s="77">
        <v>612</v>
      </c>
      <c r="M267" s="77"/>
      <c r="N267" s="72"/>
      <c r="O267" s="79" t="s">
        <v>503</v>
      </c>
      <c r="P267" s="81">
        <v>43771.61707175926</v>
      </c>
      <c r="Q267" s="79" t="s">
        <v>650</v>
      </c>
      <c r="R267" s="79"/>
      <c r="S267" s="79"/>
      <c r="T267" s="79"/>
      <c r="U267" s="79"/>
      <c r="V267" s="82" t="s">
        <v>932</v>
      </c>
      <c r="W267" s="81">
        <v>43771.61707175926</v>
      </c>
      <c r="X267" s="82" t="s">
        <v>1230</v>
      </c>
      <c r="Y267" s="79"/>
      <c r="Z267" s="79"/>
      <c r="AA267" s="85" t="s">
        <v>1537</v>
      </c>
      <c r="AB267" s="79"/>
      <c r="AC267" s="79" t="b">
        <v>0</v>
      </c>
      <c r="AD267" s="79">
        <v>0</v>
      </c>
      <c r="AE267" s="85" t="s">
        <v>1603</v>
      </c>
      <c r="AF267" s="79" t="b">
        <v>0</v>
      </c>
      <c r="AG267" s="79" t="s">
        <v>1625</v>
      </c>
      <c r="AH267" s="79"/>
      <c r="AI267" s="85" t="s">
        <v>1603</v>
      </c>
      <c r="AJ267" s="79" t="b">
        <v>0</v>
      </c>
      <c r="AK267" s="79">
        <v>17</v>
      </c>
      <c r="AL267" s="85" t="s">
        <v>1575</v>
      </c>
      <c r="AM267" s="79" t="s">
        <v>1638</v>
      </c>
      <c r="AN267" s="79" t="b">
        <v>0</v>
      </c>
      <c r="AO267" s="85" t="s">
        <v>1575</v>
      </c>
      <c r="AP267" s="79" t="s">
        <v>176</v>
      </c>
      <c r="AQ267" s="79">
        <v>0</v>
      </c>
      <c r="AR267" s="79">
        <v>0</v>
      </c>
      <c r="AS267" s="79"/>
      <c r="AT267" s="79"/>
      <c r="AU267" s="79"/>
      <c r="AV267" s="79"/>
      <c r="AW267" s="79"/>
      <c r="AX267" s="79"/>
      <c r="AY267" s="79"/>
      <c r="AZ267" s="79"/>
      <c r="BA267">
        <v>1</v>
      </c>
      <c r="BB267" s="78" t="str">
        <f>REPLACE(INDEX(GroupVertices[Group],MATCH(Edges25[[#This Row],[Vertex 1]],GroupVertices[Vertex],0)),1,1,"")</f>
        <v>2</v>
      </c>
      <c r="BC267" s="78" t="str">
        <f>REPLACE(INDEX(GroupVertices[Group],MATCH(Edges25[[#This Row],[Vertex 2]],GroupVertices[Vertex],0)),1,1,"")</f>
        <v>2</v>
      </c>
      <c r="BD267" s="48">
        <v>0</v>
      </c>
      <c r="BE267" s="49">
        <v>0</v>
      </c>
      <c r="BF267" s="48">
        <v>1</v>
      </c>
      <c r="BG267" s="49">
        <v>4.166666666666667</v>
      </c>
      <c r="BH267" s="48">
        <v>0</v>
      </c>
      <c r="BI267" s="49">
        <v>0</v>
      </c>
      <c r="BJ267" s="48">
        <v>23</v>
      </c>
      <c r="BK267" s="49">
        <v>95.83333333333333</v>
      </c>
      <c r="BL267" s="48">
        <v>24</v>
      </c>
    </row>
    <row r="268" spans="1:64" ht="15">
      <c r="A268" s="64" t="s">
        <v>414</v>
      </c>
      <c r="B268" s="64" t="s">
        <v>445</v>
      </c>
      <c r="C268" s="65"/>
      <c r="D268" s="66"/>
      <c r="E268" s="67"/>
      <c r="F268" s="68"/>
      <c r="G268" s="65"/>
      <c r="H268" s="69"/>
      <c r="I268" s="70"/>
      <c r="J268" s="70"/>
      <c r="K268" s="34" t="s">
        <v>65</v>
      </c>
      <c r="L268" s="77">
        <v>613</v>
      </c>
      <c r="M268" s="77"/>
      <c r="N268" s="72"/>
      <c r="O268" s="79" t="s">
        <v>503</v>
      </c>
      <c r="P268" s="81">
        <v>43771.70454861111</v>
      </c>
      <c r="Q268" s="79" t="s">
        <v>650</v>
      </c>
      <c r="R268" s="79"/>
      <c r="S268" s="79"/>
      <c r="T268" s="79"/>
      <c r="U268" s="79"/>
      <c r="V268" s="82" t="s">
        <v>933</v>
      </c>
      <c r="W268" s="81">
        <v>43771.70454861111</v>
      </c>
      <c r="X268" s="82" t="s">
        <v>1231</v>
      </c>
      <c r="Y268" s="79"/>
      <c r="Z268" s="79"/>
      <c r="AA268" s="85" t="s">
        <v>1538</v>
      </c>
      <c r="AB268" s="79"/>
      <c r="AC268" s="79" t="b">
        <v>0</v>
      </c>
      <c r="AD268" s="79">
        <v>0</v>
      </c>
      <c r="AE268" s="85" t="s">
        <v>1603</v>
      </c>
      <c r="AF268" s="79" t="b">
        <v>0</v>
      </c>
      <c r="AG268" s="79" t="s">
        <v>1625</v>
      </c>
      <c r="AH268" s="79"/>
      <c r="AI268" s="85" t="s">
        <v>1603</v>
      </c>
      <c r="AJ268" s="79" t="b">
        <v>0</v>
      </c>
      <c r="AK268" s="79">
        <v>17</v>
      </c>
      <c r="AL268" s="85" t="s">
        <v>1575</v>
      </c>
      <c r="AM268" s="79" t="s">
        <v>1634</v>
      </c>
      <c r="AN268" s="79" t="b">
        <v>0</v>
      </c>
      <c r="AO268" s="85" t="s">
        <v>1575</v>
      </c>
      <c r="AP268" s="79" t="s">
        <v>176</v>
      </c>
      <c r="AQ268" s="79">
        <v>0</v>
      </c>
      <c r="AR268" s="79">
        <v>0</v>
      </c>
      <c r="AS268" s="79"/>
      <c r="AT268" s="79"/>
      <c r="AU268" s="79"/>
      <c r="AV268" s="79"/>
      <c r="AW268" s="79"/>
      <c r="AX268" s="79"/>
      <c r="AY268" s="79"/>
      <c r="AZ268" s="79"/>
      <c r="BA268">
        <v>1</v>
      </c>
      <c r="BB268" s="78" t="str">
        <f>REPLACE(INDEX(GroupVertices[Group],MATCH(Edges25[[#This Row],[Vertex 1]],GroupVertices[Vertex],0)),1,1,"")</f>
        <v>2</v>
      </c>
      <c r="BC268" s="78" t="str">
        <f>REPLACE(INDEX(GroupVertices[Group],MATCH(Edges25[[#This Row],[Vertex 2]],GroupVertices[Vertex],0)),1,1,"")</f>
        <v>2</v>
      </c>
      <c r="BD268" s="48">
        <v>0</v>
      </c>
      <c r="BE268" s="49">
        <v>0</v>
      </c>
      <c r="BF268" s="48">
        <v>1</v>
      </c>
      <c r="BG268" s="49">
        <v>4.166666666666667</v>
      </c>
      <c r="BH268" s="48">
        <v>0</v>
      </c>
      <c r="BI268" s="49">
        <v>0</v>
      </c>
      <c r="BJ268" s="48">
        <v>23</v>
      </c>
      <c r="BK268" s="49">
        <v>95.83333333333333</v>
      </c>
      <c r="BL268" s="48">
        <v>24</v>
      </c>
    </row>
    <row r="269" spans="1:64" ht="15">
      <c r="A269" s="64" t="s">
        <v>415</v>
      </c>
      <c r="B269" s="64" t="s">
        <v>445</v>
      </c>
      <c r="C269" s="65"/>
      <c r="D269" s="66"/>
      <c r="E269" s="67"/>
      <c r="F269" s="68"/>
      <c r="G269" s="65"/>
      <c r="H269" s="69"/>
      <c r="I269" s="70"/>
      <c r="J269" s="70"/>
      <c r="K269" s="34" t="s">
        <v>65</v>
      </c>
      <c r="L269" s="77">
        <v>614</v>
      </c>
      <c r="M269" s="77"/>
      <c r="N269" s="72"/>
      <c r="O269" s="79" t="s">
        <v>503</v>
      </c>
      <c r="P269" s="81">
        <v>43772.684386574074</v>
      </c>
      <c r="Q269" s="79" t="s">
        <v>650</v>
      </c>
      <c r="R269" s="79"/>
      <c r="S269" s="79"/>
      <c r="T269" s="79"/>
      <c r="U269" s="79"/>
      <c r="V269" s="82" t="s">
        <v>934</v>
      </c>
      <c r="W269" s="81">
        <v>43772.684386574074</v>
      </c>
      <c r="X269" s="82" t="s">
        <v>1232</v>
      </c>
      <c r="Y269" s="79"/>
      <c r="Z269" s="79"/>
      <c r="AA269" s="85" t="s">
        <v>1539</v>
      </c>
      <c r="AB269" s="79"/>
      <c r="AC269" s="79" t="b">
        <v>0</v>
      </c>
      <c r="AD269" s="79">
        <v>0</v>
      </c>
      <c r="AE269" s="85" t="s">
        <v>1603</v>
      </c>
      <c r="AF269" s="79" t="b">
        <v>0</v>
      </c>
      <c r="AG269" s="79" t="s">
        <v>1625</v>
      </c>
      <c r="AH269" s="79"/>
      <c r="AI269" s="85" t="s">
        <v>1603</v>
      </c>
      <c r="AJ269" s="79" t="b">
        <v>0</v>
      </c>
      <c r="AK269" s="79">
        <v>46</v>
      </c>
      <c r="AL269" s="85" t="s">
        <v>1575</v>
      </c>
      <c r="AM269" s="79" t="s">
        <v>1634</v>
      </c>
      <c r="AN269" s="79" t="b">
        <v>0</v>
      </c>
      <c r="AO269" s="85" t="s">
        <v>1575</v>
      </c>
      <c r="AP269" s="79" t="s">
        <v>176</v>
      </c>
      <c r="AQ269" s="79">
        <v>0</v>
      </c>
      <c r="AR269" s="79">
        <v>0</v>
      </c>
      <c r="AS269" s="79"/>
      <c r="AT269" s="79"/>
      <c r="AU269" s="79"/>
      <c r="AV269" s="79"/>
      <c r="AW269" s="79"/>
      <c r="AX269" s="79"/>
      <c r="AY269" s="79"/>
      <c r="AZ269" s="79"/>
      <c r="BA269">
        <v>1</v>
      </c>
      <c r="BB269" s="78" t="str">
        <f>REPLACE(INDEX(GroupVertices[Group],MATCH(Edges25[[#This Row],[Vertex 1]],GroupVertices[Vertex],0)),1,1,"")</f>
        <v>2</v>
      </c>
      <c r="BC269" s="78" t="str">
        <f>REPLACE(INDEX(GroupVertices[Group],MATCH(Edges25[[#This Row],[Vertex 2]],GroupVertices[Vertex],0)),1,1,"")</f>
        <v>2</v>
      </c>
      <c r="BD269" s="48">
        <v>0</v>
      </c>
      <c r="BE269" s="49">
        <v>0</v>
      </c>
      <c r="BF269" s="48">
        <v>1</v>
      </c>
      <c r="BG269" s="49">
        <v>4.166666666666667</v>
      </c>
      <c r="BH269" s="48">
        <v>0</v>
      </c>
      <c r="BI269" s="49">
        <v>0</v>
      </c>
      <c r="BJ269" s="48">
        <v>23</v>
      </c>
      <c r="BK269" s="49">
        <v>95.83333333333333</v>
      </c>
      <c r="BL269" s="48">
        <v>24</v>
      </c>
    </row>
    <row r="270" spans="1:64" ht="15">
      <c r="A270" s="64" t="s">
        <v>416</v>
      </c>
      <c r="B270" s="64" t="s">
        <v>445</v>
      </c>
      <c r="C270" s="65"/>
      <c r="D270" s="66"/>
      <c r="E270" s="67"/>
      <c r="F270" s="68"/>
      <c r="G270" s="65"/>
      <c r="H270" s="69"/>
      <c r="I270" s="70"/>
      <c r="J270" s="70"/>
      <c r="K270" s="34" t="s">
        <v>65</v>
      </c>
      <c r="L270" s="77">
        <v>615</v>
      </c>
      <c r="M270" s="77"/>
      <c r="N270" s="72"/>
      <c r="O270" s="79" t="s">
        <v>503</v>
      </c>
      <c r="P270" s="81">
        <v>43772.72819444445</v>
      </c>
      <c r="Q270" s="79" t="s">
        <v>650</v>
      </c>
      <c r="R270" s="79"/>
      <c r="S270" s="79"/>
      <c r="T270" s="79"/>
      <c r="U270" s="79"/>
      <c r="V270" s="82" t="s">
        <v>935</v>
      </c>
      <c r="W270" s="81">
        <v>43772.72819444445</v>
      </c>
      <c r="X270" s="82" t="s">
        <v>1233</v>
      </c>
      <c r="Y270" s="79"/>
      <c r="Z270" s="79"/>
      <c r="AA270" s="85" t="s">
        <v>1540</v>
      </c>
      <c r="AB270" s="79"/>
      <c r="AC270" s="79" t="b">
        <v>0</v>
      </c>
      <c r="AD270" s="79">
        <v>0</v>
      </c>
      <c r="AE270" s="85" t="s">
        <v>1603</v>
      </c>
      <c r="AF270" s="79" t="b">
        <v>0</v>
      </c>
      <c r="AG270" s="79" t="s">
        <v>1625</v>
      </c>
      <c r="AH270" s="79"/>
      <c r="AI270" s="85" t="s">
        <v>1603</v>
      </c>
      <c r="AJ270" s="79" t="b">
        <v>0</v>
      </c>
      <c r="AK270" s="79">
        <v>46</v>
      </c>
      <c r="AL270" s="85" t="s">
        <v>1575</v>
      </c>
      <c r="AM270" s="79" t="s">
        <v>1638</v>
      </c>
      <c r="AN270" s="79" t="b">
        <v>0</v>
      </c>
      <c r="AO270" s="85" t="s">
        <v>1575</v>
      </c>
      <c r="AP270" s="79" t="s">
        <v>176</v>
      </c>
      <c r="AQ270" s="79">
        <v>0</v>
      </c>
      <c r="AR270" s="79">
        <v>0</v>
      </c>
      <c r="AS270" s="79"/>
      <c r="AT270" s="79"/>
      <c r="AU270" s="79"/>
      <c r="AV270" s="79"/>
      <c r="AW270" s="79"/>
      <c r="AX270" s="79"/>
      <c r="AY270" s="79"/>
      <c r="AZ270" s="79"/>
      <c r="BA270">
        <v>1</v>
      </c>
      <c r="BB270" s="78" t="str">
        <f>REPLACE(INDEX(GroupVertices[Group],MATCH(Edges25[[#This Row],[Vertex 1]],GroupVertices[Vertex],0)),1,1,"")</f>
        <v>2</v>
      </c>
      <c r="BC270" s="78" t="str">
        <f>REPLACE(INDEX(GroupVertices[Group],MATCH(Edges25[[#This Row],[Vertex 2]],GroupVertices[Vertex],0)),1,1,"")</f>
        <v>2</v>
      </c>
      <c r="BD270" s="48">
        <v>0</v>
      </c>
      <c r="BE270" s="49">
        <v>0</v>
      </c>
      <c r="BF270" s="48">
        <v>1</v>
      </c>
      <c r="BG270" s="49">
        <v>4.166666666666667</v>
      </c>
      <c r="BH270" s="48">
        <v>0</v>
      </c>
      <c r="BI270" s="49">
        <v>0</v>
      </c>
      <c r="BJ270" s="48">
        <v>23</v>
      </c>
      <c r="BK270" s="49">
        <v>95.83333333333333</v>
      </c>
      <c r="BL270" s="48">
        <v>24</v>
      </c>
    </row>
    <row r="271" spans="1:64" ht="15">
      <c r="A271" s="64" t="s">
        <v>417</v>
      </c>
      <c r="B271" s="64" t="s">
        <v>445</v>
      </c>
      <c r="C271" s="65"/>
      <c r="D271" s="66"/>
      <c r="E271" s="67"/>
      <c r="F271" s="68"/>
      <c r="G271" s="65"/>
      <c r="H271" s="69"/>
      <c r="I271" s="70"/>
      <c r="J271" s="70"/>
      <c r="K271" s="34" t="s">
        <v>65</v>
      </c>
      <c r="L271" s="77">
        <v>616</v>
      </c>
      <c r="M271" s="77"/>
      <c r="N271" s="72"/>
      <c r="O271" s="79" t="s">
        <v>503</v>
      </c>
      <c r="P271" s="81">
        <v>43772.72820601852</v>
      </c>
      <c r="Q271" s="79" t="s">
        <v>650</v>
      </c>
      <c r="R271" s="79"/>
      <c r="S271" s="79"/>
      <c r="T271" s="79"/>
      <c r="U271" s="79"/>
      <c r="V271" s="82" t="s">
        <v>936</v>
      </c>
      <c r="W271" s="81">
        <v>43772.72820601852</v>
      </c>
      <c r="X271" s="82" t="s">
        <v>1234</v>
      </c>
      <c r="Y271" s="79"/>
      <c r="Z271" s="79"/>
      <c r="AA271" s="85" t="s">
        <v>1541</v>
      </c>
      <c r="AB271" s="79"/>
      <c r="AC271" s="79" t="b">
        <v>0</v>
      </c>
      <c r="AD271" s="79">
        <v>0</v>
      </c>
      <c r="AE271" s="85" t="s">
        <v>1603</v>
      </c>
      <c r="AF271" s="79" t="b">
        <v>0</v>
      </c>
      <c r="AG271" s="79" t="s">
        <v>1625</v>
      </c>
      <c r="AH271" s="79"/>
      <c r="AI271" s="85" t="s">
        <v>1603</v>
      </c>
      <c r="AJ271" s="79" t="b">
        <v>0</v>
      </c>
      <c r="AK271" s="79">
        <v>46</v>
      </c>
      <c r="AL271" s="85" t="s">
        <v>1575</v>
      </c>
      <c r="AM271" s="79" t="s">
        <v>1634</v>
      </c>
      <c r="AN271" s="79" t="b">
        <v>0</v>
      </c>
      <c r="AO271" s="85" t="s">
        <v>1575</v>
      </c>
      <c r="AP271" s="79" t="s">
        <v>176</v>
      </c>
      <c r="AQ271" s="79">
        <v>0</v>
      </c>
      <c r="AR271" s="79">
        <v>0</v>
      </c>
      <c r="AS271" s="79"/>
      <c r="AT271" s="79"/>
      <c r="AU271" s="79"/>
      <c r="AV271" s="79"/>
      <c r="AW271" s="79"/>
      <c r="AX271" s="79"/>
      <c r="AY271" s="79"/>
      <c r="AZ271" s="79"/>
      <c r="BA271">
        <v>1</v>
      </c>
      <c r="BB271" s="78" t="str">
        <f>REPLACE(INDEX(GroupVertices[Group],MATCH(Edges25[[#This Row],[Vertex 1]],GroupVertices[Vertex],0)),1,1,"")</f>
        <v>2</v>
      </c>
      <c r="BC271" s="78" t="str">
        <f>REPLACE(INDEX(GroupVertices[Group],MATCH(Edges25[[#This Row],[Vertex 2]],GroupVertices[Vertex],0)),1,1,"")</f>
        <v>2</v>
      </c>
      <c r="BD271" s="48">
        <v>0</v>
      </c>
      <c r="BE271" s="49">
        <v>0</v>
      </c>
      <c r="BF271" s="48">
        <v>1</v>
      </c>
      <c r="BG271" s="49">
        <v>4.166666666666667</v>
      </c>
      <c r="BH271" s="48">
        <v>0</v>
      </c>
      <c r="BI271" s="49">
        <v>0</v>
      </c>
      <c r="BJ271" s="48">
        <v>23</v>
      </c>
      <c r="BK271" s="49">
        <v>95.83333333333333</v>
      </c>
      <c r="BL271" s="48">
        <v>24</v>
      </c>
    </row>
    <row r="272" spans="1:64" ht="15">
      <c r="A272" s="64" t="s">
        <v>418</v>
      </c>
      <c r="B272" s="64" t="s">
        <v>445</v>
      </c>
      <c r="C272" s="65"/>
      <c r="D272" s="66"/>
      <c r="E272" s="67"/>
      <c r="F272" s="68"/>
      <c r="G272" s="65"/>
      <c r="H272" s="69"/>
      <c r="I272" s="70"/>
      <c r="J272" s="70"/>
      <c r="K272" s="34" t="s">
        <v>65</v>
      </c>
      <c r="L272" s="77">
        <v>617</v>
      </c>
      <c r="M272" s="77"/>
      <c r="N272" s="72"/>
      <c r="O272" s="79" t="s">
        <v>503</v>
      </c>
      <c r="P272" s="81">
        <v>43772.72960648148</v>
      </c>
      <c r="Q272" s="79" t="s">
        <v>650</v>
      </c>
      <c r="R272" s="79"/>
      <c r="S272" s="79"/>
      <c r="T272" s="79"/>
      <c r="U272" s="79"/>
      <c r="V272" s="82" t="s">
        <v>937</v>
      </c>
      <c r="W272" s="81">
        <v>43772.72960648148</v>
      </c>
      <c r="X272" s="82" t="s">
        <v>1235</v>
      </c>
      <c r="Y272" s="79"/>
      <c r="Z272" s="79"/>
      <c r="AA272" s="85" t="s">
        <v>1542</v>
      </c>
      <c r="AB272" s="79"/>
      <c r="AC272" s="79" t="b">
        <v>0</v>
      </c>
      <c r="AD272" s="79">
        <v>0</v>
      </c>
      <c r="AE272" s="85" t="s">
        <v>1603</v>
      </c>
      <c r="AF272" s="79" t="b">
        <v>0</v>
      </c>
      <c r="AG272" s="79" t="s">
        <v>1625</v>
      </c>
      <c r="AH272" s="79"/>
      <c r="AI272" s="85" t="s">
        <v>1603</v>
      </c>
      <c r="AJ272" s="79" t="b">
        <v>0</v>
      </c>
      <c r="AK272" s="79">
        <v>46</v>
      </c>
      <c r="AL272" s="85" t="s">
        <v>1575</v>
      </c>
      <c r="AM272" s="79" t="s">
        <v>1638</v>
      </c>
      <c r="AN272" s="79" t="b">
        <v>0</v>
      </c>
      <c r="AO272" s="85" t="s">
        <v>1575</v>
      </c>
      <c r="AP272" s="79" t="s">
        <v>176</v>
      </c>
      <c r="AQ272" s="79">
        <v>0</v>
      </c>
      <c r="AR272" s="79">
        <v>0</v>
      </c>
      <c r="AS272" s="79"/>
      <c r="AT272" s="79"/>
      <c r="AU272" s="79"/>
      <c r="AV272" s="79"/>
      <c r="AW272" s="79"/>
      <c r="AX272" s="79"/>
      <c r="AY272" s="79"/>
      <c r="AZ272" s="79"/>
      <c r="BA272">
        <v>1</v>
      </c>
      <c r="BB272" s="78" t="str">
        <f>REPLACE(INDEX(GroupVertices[Group],MATCH(Edges25[[#This Row],[Vertex 1]],GroupVertices[Vertex],0)),1,1,"")</f>
        <v>2</v>
      </c>
      <c r="BC272" s="78" t="str">
        <f>REPLACE(INDEX(GroupVertices[Group],MATCH(Edges25[[#This Row],[Vertex 2]],GroupVertices[Vertex],0)),1,1,"")</f>
        <v>2</v>
      </c>
      <c r="BD272" s="48">
        <v>0</v>
      </c>
      <c r="BE272" s="49">
        <v>0</v>
      </c>
      <c r="BF272" s="48">
        <v>1</v>
      </c>
      <c r="BG272" s="49">
        <v>4.166666666666667</v>
      </c>
      <c r="BH272" s="48">
        <v>0</v>
      </c>
      <c r="BI272" s="49">
        <v>0</v>
      </c>
      <c r="BJ272" s="48">
        <v>23</v>
      </c>
      <c r="BK272" s="49">
        <v>95.83333333333333</v>
      </c>
      <c r="BL272" s="48">
        <v>24</v>
      </c>
    </row>
    <row r="273" spans="1:64" ht="15">
      <c r="A273" s="64" t="s">
        <v>419</v>
      </c>
      <c r="B273" s="64" t="s">
        <v>445</v>
      </c>
      <c r="C273" s="65"/>
      <c r="D273" s="66"/>
      <c r="E273" s="67"/>
      <c r="F273" s="68"/>
      <c r="G273" s="65"/>
      <c r="H273" s="69"/>
      <c r="I273" s="70"/>
      <c r="J273" s="70"/>
      <c r="K273" s="34" t="s">
        <v>65</v>
      </c>
      <c r="L273" s="77">
        <v>618</v>
      </c>
      <c r="M273" s="77"/>
      <c r="N273" s="72"/>
      <c r="O273" s="79" t="s">
        <v>503</v>
      </c>
      <c r="P273" s="81">
        <v>43772.736226851855</v>
      </c>
      <c r="Q273" s="79" t="s">
        <v>650</v>
      </c>
      <c r="R273" s="79"/>
      <c r="S273" s="79"/>
      <c r="T273" s="79"/>
      <c r="U273" s="79"/>
      <c r="V273" s="82" t="s">
        <v>938</v>
      </c>
      <c r="W273" s="81">
        <v>43772.736226851855</v>
      </c>
      <c r="X273" s="82" t="s">
        <v>1236</v>
      </c>
      <c r="Y273" s="79"/>
      <c r="Z273" s="79"/>
      <c r="AA273" s="85" t="s">
        <v>1543</v>
      </c>
      <c r="AB273" s="79"/>
      <c r="AC273" s="79" t="b">
        <v>0</v>
      </c>
      <c r="AD273" s="79">
        <v>0</v>
      </c>
      <c r="AE273" s="85" t="s">
        <v>1603</v>
      </c>
      <c r="AF273" s="79" t="b">
        <v>0</v>
      </c>
      <c r="AG273" s="79" t="s">
        <v>1625</v>
      </c>
      <c r="AH273" s="79"/>
      <c r="AI273" s="85" t="s">
        <v>1603</v>
      </c>
      <c r="AJ273" s="79" t="b">
        <v>0</v>
      </c>
      <c r="AK273" s="79">
        <v>46</v>
      </c>
      <c r="AL273" s="85" t="s">
        <v>1575</v>
      </c>
      <c r="AM273" s="79" t="s">
        <v>1634</v>
      </c>
      <c r="AN273" s="79" t="b">
        <v>0</v>
      </c>
      <c r="AO273" s="85" t="s">
        <v>1575</v>
      </c>
      <c r="AP273" s="79" t="s">
        <v>176</v>
      </c>
      <c r="AQ273" s="79">
        <v>0</v>
      </c>
      <c r="AR273" s="79">
        <v>0</v>
      </c>
      <c r="AS273" s="79"/>
      <c r="AT273" s="79"/>
      <c r="AU273" s="79"/>
      <c r="AV273" s="79"/>
      <c r="AW273" s="79"/>
      <c r="AX273" s="79"/>
      <c r="AY273" s="79"/>
      <c r="AZ273" s="79"/>
      <c r="BA273">
        <v>1</v>
      </c>
      <c r="BB273" s="78" t="str">
        <f>REPLACE(INDEX(GroupVertices[Group],MATCH(Edges25[[#This Row],[Vertex 1]],GroupVertices[Vertex],0)),1,1,"")</f>
        <v>2</v>
      </c>
      <c r="BC273" s="78" t="str">
        <f>REPLACE(INDEX(GroupVertices[Group],MATCH(Edges25[[#This Row],[Vertex 2]],GroupVertices[Vertex],0)),1,1,"")</f>
        <v>2</v>
      </c>
      <c r="BD273" s="48">
        <v>0</v>
      </c>
      <c r="BE273" s="49">
        <v>0</v>
      </c>
      <c r="BF273" s="48">
        <v>1</v>
      </c>
      <c r="BG273" s="49">
        <v>4.166666666666667</v>
      </c>
      <c r="BH273" s="48">
        <v>0</v>
      </c>
      <c r="BI273" s="49">
        <v>0</v>
      </c>
      <c r="BJ273" s="48">
        <v>23</v>
      </c>
      <c r="BK273" s="49">
        <v>95.83333333333333</v>
      </c>
      <c r="BL273" s="48">
        <v>24</v>
      </c>
    </row>
    <row r="274" spans="1:64" ht="15">
      <c r="A274" s="64" t="s">
        <v>420</v>
      </c>
      <c r="B274" s="64" t="s">
        <v>444</v>
      </c>
      <c r="C274" s="65"/>
      <c r="D274" s="66"/>
      <c r="E274" s="67"/>
      <c r="F274" s="68"/>
      <c r="G274" s="65"/>
      <c r="H274" s="69"/>
      <c r="I274" s="70"/>
      <c r="J274" s="70"/>
      <c r="K274" s="34" t="s">
        <v>65</v>
      </c>
      <c r="L274" s="77">
        <v>619</v>
      </c>
      <c r="M274" s="77"/>
      <c r="N274" s="72"/>
      <c r="O274" s="79" t="s">
        <v>503</v>
      </c>
      <c r="P274" s="81">
        <v>43733.33368055556</v>
      </c>
      <c r="Q274" s="79" t="s">
        <v>534</v>
      </c>
      <c r="R274" s="79"/>
      <c r="S274" s="79"/>
      <c r="T274" s="79"/>
      <c r="U274" s="79"/>
      <c r="V274" s="82" t="s">
        <v>939</v>
      </c>
      <c r="W274" s="81">
        <v>43733.33368055556</v>
      </c>
      <c r="X274" s="82" t="s">
        <v>1237</v>
      </c>
      <c r="Y274" s="79"/>
      <c r="Z274" s="79"/>
      <c r="AA274" s="85" t="s">
        <v>1544</v>
      </c>
      <c r="AB274" s="79"/>
      <c r="AC274" s="79" t="b">
        <v>0</v>
      </c>
      <c r="AD274" s="79">
        <v>0</v>
      </c>
      <c r="AE274" s="85" t="s">
        <v>1603</v>
      </c>
      <c r="AF274" s="79" t="b">
        <v>0</v>
      </c>
      <c r="AG274" s="79" t="s">
        <v>1625</v>
      </c>
      <c r="AH274" s="79"/>
      <c r="AI274" s="85" t="s">
        <v>1603</v>
      </c>
      <c r="AJ274" s="79" t="b">
        <v>0</v>
      </c>
      <c r="AK274" s="79">
        <v>86</v>
      </c>
      <c r="AL274" s="85" t="s">
        <v>1572</v>
      </c>
      <c r="AM274" s="79" t="s">
        <v>1635</v>
      </c>
      <c r="AN274" s="79" t="b">
        <v>0</v>
      </c>
      <c r="AO274" s="85" t="s">
        <v>1572</v>
      </c>
      <c r="AP274" s="79" t="s">
        <v>176</v>
      </c>
      <c r="AQ274" s="79">
        <v>0</v>
      </c>
      <c r="AR274" s="79">
        <v>0</v>
      </c>
      <c r="AS274" s="79"/>
      <c r="AT274" s="79"/>
      <c r="AU274" s="79"/>
      <c r="AV274" s="79"/>
      <c r="AW274" s="79"/>
      <c r="AX274" s="79"/>
      <c r="AY274" s="79"/>
      <c r="AZ274" s="79"/>
      <c r="BA274">
        <v>1</v>
      </c>
      <c r="BB274" s="78" t="str">
        <f>REPLACE(INDEX(GroupVertices[Group],MATCH(Edges25[[#This Row],[Vertex 1]],GroupVertices[Vertex],0)),1,1,"")</f>
        <v>2</v>
      </c>
      <c r="BC274" s="78" t="str">
        <f>REPLACE(INDEX(GroupVertices[Group],MATCH(Edges25[[#This Row],[Vertex 2]],GroupVertices[Vertex],0)),1,1,"")</f>
        <v>1</v>
      </c>
      <c r="BD274" s="48">
        <v>1</v>
      </c>
      <c r="BE274" s="49">
        <v>4</v>
      </c>
      <c r="BF274" s="48">
        <v>1</v>
      </c>
      <c r="BG274" s="49">
        <v>4</v>
      </c>
      <c r="BH274" s="48">
        <v>0</v>
      </c>
      <c r="BI274" s="49">
        <v>0</v>
      </c>
      <c r="BJ274" s="48">
        <v>23</v>
      </c>
      <c r="BK274" s="49">
        <v>92</v>
      </c>
      <c r="BL274" s="48">
        <v>25</v>
      </c>
    </row>
    <row r="275" spans="1:64" ht="15">
      <c r="A275" s="64" t="s">
        <v>420</v>
      </c>
      <c r="B275" s="64" t="s">
        <v>445</v>
      </c>
      <c r="C275" s="65"/>
      <c r="D275" s="66"/>
      <c r="E275" s="67"/>
      <c r="F275" s="68"/>
      <c r="G275" s="65"/>
      <c r="H275" s="69"/>
      <c r="I275" s="70"/>
      <c r="J275" s="70"/>
      <c r="K275" s="34" t="s">
        <v>65</v>
      </c>
      <c r="L275" s="77">
        <v>620</v>
      </c>
      <c r="M275" s="77"/>
      <c r="N275" s="72"/>
      <c r="O275" s="79" t="s">
        <v>503</v>
      </c>
      <c r="P275" s="81">
        <v>43772.75923611111</v>
      </c>
      <c r="Q275" s="79" t="s">
        <v>650</v>
      </c>
      <c r="R275" s="79"/>
      <c r="S275" s="79"/>
      <c r="T275" s="79"/>
      <c r="U275" s="79"/>
      <c r="V275" s="82" t="s">
        <v>939</v>
      </c>
      <c r="W275" s="81">
        <v>43772.75923611111</v>
      </c>
      <c r="X275" s="82" t="s">
        <v>1238</v>
      </c>
      <c r="Y275" s="79"/>
      <c r="Z275" s="79"/>
      <c r="AA275" s="85" t="s">
        <v>1545</v>
      </c>
      <c r="AB275" s="79"/>
      <c r="AC275" s="79" t="b">
        <v>0</v>
      </c>
      <c r="AD275" s="79">
        <v>0</v>
      </c>
      <c r="AE275" s="85" t="s">
        <v>1603</v>
      </c>
      <c r="AF275" s="79" t="b">
        <v>0</v>
      </c>
      <c r="AG275" s="79" t="s">
        <v>1625</v>
      </c>
      <c r="AH275" s="79"/>
      <c r="AI275" s="85" t="s">
        <v>1603</v>
      </c>
      <c r="AJ275" s="79" t="b">
        <v>0</v>
      </c>
      <c r="AK275" s="79">
        <v>46</v>
      </c>
      <c r="AL275" s="85" t="s">
        <v>1575</v>
      </c>
      <c r="AM275" s="79" t="s">
        <v>1635</v>
      </c>
      <c r="AN275" s="79" t="b">
        <v>0</v>
      </c>
      <c r="AO275" s="85" t="s">
        <v>1575</v>
      </c>
      <c r="AP275" s="79" t="s">
        <v>176</v>
      </c>
      <c r="AQ275" s="79">
        <v>0</v>
      </c>
      <c r="AR275" s="79">
        <v>0</v>
      </c>
      <c r="AS275" s="79"/>
      <c r="AT275" s="79"/>
      <c r="AU275" s="79"/>
      <c r="AV275" s="79"/>
      <c r="AW275" s="79"/>
      <c r="AX275" s="79"/>
      <c r="AY275" s="79"/>
      <c r="AZ275" s="79"/>
      <c r="BA275">
        <v>1</v>
      </c>
      <c r="BB275" s="78" t="str">
        <f>REPLACE(INDEX(GroupVertices[Group],MATCH(Edges25[[#This Row],[Vertex 1]],GroupVertices[Vertex],0)),1,1,"")</f>
        <v>2</v>
      </c>
      <c r="BC275" s="78" t="str">
        <f>REPLACE(INDEX(GroupVertices[Group],MATCH(Edges25[[#This Row],[Vertex 2]],GroupVertices[Vertex],0)),1,1,"")</f>
        <v>2</v>
      </c>
      <c r="BD275" s="48">
        <v>0</v>
      </c>
      <c r="BE275" s="49">
        <v>0</v>
      </c>
      <c r="BF275" s="48">
        <v>1</v>
      </c>
      <c r="BG275" s="49">
        <v>4.166666666666667</v>
      </c>
      <c r="BH275" s="48">
        <v>0</v>
      </c>
      <c r="BI275" s="49">
        <v>0</v>
      </c>
      <c r="BJ275" s="48">
        <v>23</v>
      </c>
      <c r="BK275" s="49">
        <v>95.83333333333333</v>
      </c>
      <c r="BL275" s="48">
        <v>24</v>
      </c>
    </row>
    <row r="276" spans="1:64" ht="15">
      <c r="A276" s="64" t="s">
        <v>421</v>
      </c>
      <c r="B276" s="64" t="s">
        <v>445</v>
      </c>
      <c r="C276" s="65"/>
      <c r="D276" s="66"/>
      <c r="E276" s="67"/>
      <c r="F276" s="68"/>
      <c r="G276" s="65"/>
      <c r="H276" s="69"/>
      <c r="I276" s="70"/>
      <c r="J276" s="70"/>
      <c r="K276" s="34" t="s">
        <v>65</v>
      </c>
      <c r="L276" s="77">
        <v>621</v>
      </c>
      <c r="M276" s="77"/>
      <c r="N276" s="72"/>
      <c r="O276" s="79" t="s">
        <v>503</v>
      </c>
      <c r="P276" s="81">
        <v>43772.76761574074</v>
      </c>
      <c r="Q276" s="79" t="s">
        <v>650</v>
      </c>
      <c r="R276" s="79"/>
      <c r="S276" s="79"/>
      <c r="T276" s="79"/>
      <c r="U276" s="79"/>
      <c r="V276" s="82" t="s">
        <v>940</v>
      </c>
      <c r="W276" s="81">
        <v>43772.76761574074</v>
      </c>
      <c r="X276" s="82" t="s">
        <v>1239</v>
      </c>
      <c r="Y276" s="79"/>
      <c r="Z276" s="79"/>
      <c r="AA276" s="85" t="s">
        <v>1546</v>
      </c>
      <c r="AB276" s="79"/>
      <c r="AC276" s="79" t="b">
        <v>0</v>
      </c>
      <c r="AD276" s="79">
        <v>0</v>
      </c>
      <c r="AE276" s="85" t="s">
        <v>1603</v>
      </c>
      <c r="AF276" s="79" t="b">
        <v>0</v>
      </c>
      <c r="AG276" s="79" t="s">
        <v>1625</v>
      </c>
      <c r="AH276" s="79"/>
      <c r="AI276" s="85" t="s">
        <v>1603</v>
      </c>
      <c r="AJ276" s="79" t="b">
        <v>0</v>
      </c>
      <c r="AK276" s="79">
        <v>46</v>
      </c>
      <c r="AL276" s="85" t="s">
        <v>1575</v>
      </c>
      <c r="AM276" s="79" t="s">
        <v>1634</v>
      </c>
      <c r="AN276" s="79" t="b">
        <v>0</v>
      </c>
      <c r="AO276" s="85" t="s">
        <v>1575</v>
      </c>
      <c r="AP276" s="79" t="s">
        <v>176</v>
      </c>
      <c r="AQ276" s="79">
        <v>0</v>
      </c>
      <c r="AR276" s="79">
        <v>0</v>
      </c>
      <c r="AS276" s="79"/>
      <c r="AT276" s="79"/>
      <c r="AU276" s="79"/>
      <c r="AV276" s="79"/>
      <c r="AW276" s="79"/>
      <c r="AX276" s="79"/>
      <c r="AY276" s="79"/>
      <c r="AZ276" s="79"/>
      <c r="BA276">
        <v>1</v>
      </c>
      <c r="BB276" s="78" t="str">
        <f>REPLACE(INDEX(GroupVertices[Group],MATCH(Edges25[[#This Row],[Vertex 1]],GroupVertices[Vertex],0)),1,1,"")</f>
        <v>2</v>
      </c>
      <c r="BC276" s="78" t="str">
        <f>REPLACE(INDEX(GroupVertices[Group],MATCH(Edges25[[#This Row],[Vertex 2]],GroupVertices[Vertex],0)),1,1,"")</f>
        <v>2</v>
      </c>
      <c r="BD276" s="48">
        <v>0</v>
      </c>
      <c r="BE276" s="49">
        <v>0</v>
      </c>
      <c r="BF276" s="48">
        <v>1</v>
      </c>
      <c r="BG276" s="49">
        <v>4.166666666666667</v>
      </c>
      <c r="BH276" s="48">
        <v>0</v>
      </c>
      <c r="BI276" s="49">
        <v>0</v>
      </c>
      <c r="BJ276" s="48">
        <v>23</v>
      </c>
      <c r="BK276" s="49">
        <v>95.83333333333333</v>
      </c>
      <c r="BL276" s="48">
        <v>24</v>
      </c>
    </row>
    <row r="277" spans="1:64" ht="15">
      <c r="A277" s="64" t="s">
        <v>422</v>
      </c>
      <c r="B277" s="64" t="s">
        <v>445</v>
      </c>
      <c r="C277" s="65"/>
      <c r="D277" s="66"/>
      <c r="E277" s="67"/>
      <c r="F277" s="68"/>
      <c r="G277" s="65"/>
      <c r="H277" s="69"/>
      <c r="I277" s="70"/>
      <c r="J277" s="70"/>
      <c r="K277" s="34" t="s">
        <v>65</v>
      </c>
      <c r="L277" s="77">
        <v>622</v>
      </c>
      <c r="M277" s="77"/>
      <c r="N277" s="72"/>
      <c r="O277" s="79" t="s">
        <v>503</v>
      </c>
      <c r="P277" s="81">
        <v>43772.78123842592</v>
      </c>
      <c r="Q277" s="79" t="s">
        <v>650</v>
      </c>
      <c r="R277" s="79"/>
      <c r="S277" s="79"/>
      <c r="T277" s="79"/>
      <c r="U277" s="79"/>
      <c r="V277" s="82" t="s">
        <v>941</v>
      </c>
      <c r="W277" s="81">
        <v>43772.78123842592</v>
      </c>
      <c r="X277" s="82" t="s">
        <v>1240</v>
      </c>
      <c r="Y277" s="79"/>
      <c r="Z277" s="79"/>
      <c r="AA277" s="85" t="s">
        <v>1547</v>
      </c>
      <c r="AB277" s="79"/>
      <c r="AC277" s="79" t="b">
        <v>0</v>
      </c>
      <c r="AD277" s="79">
        <v>0</v>
      </c>
      <c r="AE277" s="85" t="s">
        <v>1603</v>
      </c>
      <c r="AF277" s="79" t="b">
        <v>0</v>
      </c>
      <c r="AG277" s="79" t="s">
        <v>1625</v>
      </c>
      <c r="AH277" s="79"/>
      <c r="AI277" s="85" t="s">
        <v>1603</v>
      </c>
      <c r="AJ277" s="79" t="b">
        <v>0</v>
      </c>
      <c r="AK277" s="79">
        <v>46</v>
      </c>
      <c r="AL277" s="85" t="s">
        <v>1575</v>
      </c>
      <c r="AM277" s="79" t="s">
        <v>1638</v>
      </c>
      <c r="AN277" s="79" t="b">
        <v>0</v>
      </c>
      <c r="AO277" s="85" t="s">
        <v>1575</v>
      </c>
      <c r="AP277" s="79" t="s">
        <v>176</v>
      </c>
      <c r="AQ277" s="79">
        <v>0</v>
      </c>
      <c r="AR277" s="79">
        <v>0</v>
      </c>
      <c r="AS277" s="79"/>
      <c r="AT277" s="79"/>
      <c r="AU277" s="79"/>
      <c r="AV277" s="79"/>
      <c r="AW277" s="79"/>
      <c r="AX277" s="79"/>
      <c r="AY277" s="79"/>
      <c r="AZ277" s="79"/>
      <c r="BA277">
        <v>1</v>
      </c>
      <c r="BB277" s="78" t="str">
        <f>REPLACE(INDEX(GroupVertices[Group],MATCH(Edges25[[#This Row],[Vertex 1]],GroupVertices[Vertex],0)),1,1,"")</f>
        <v>2</v>
      </c>
      <c r="BC277" s="78" t="str">
        <f>REPLACE(INDEX(GroupVertices[Group],MATCH(Edges25[[#This Row],[Vertex 2]],GroupVertices[Vertex],0)),1,1,"")</f>
        <v>2</v>
      </c>
      <c r="BD277" s="48">
        <v>0</v>
      </c>
      <c r="BE277" s="49">
        <v>0</v>
      </c>
      <c r="BF277" s="48">
        <v>1</v>
      </c>
      <c r="BG277" s="49">
        <v>4.166666666666667</v>
      </c>
      <c r="BH277" s="48">
        <v>0</v>
      </c>
      <c r="BI277" s="49">
        <v>0</v>
      </c>
      <c r="BJ277" s="48">
        <v>23</v>
      </c>
      <c r="BK277" s="49">
        <v>95.83333333333333</v>
      </c>
      <c r="BL277" s="48">
        <v>24</v>
      </c>
    </row>
    <row r="278" spans="1:64" ht="15">
      <c r="A278" s="64" t="s">
        <v>423</v>
      </c>
      <c r="B278" s="64" t="s">
        <v>445</v>
      </c>
      <c r="C278" s="65"/>
      <c r="D278" s="66"/>
      <c r="E278" s="67"/>
      <c r="F278" s="68"/>
      <c r="G278" s="65"/>
      <c r="H278" s="69"/>
      <c r="I278" s="70"/>
      <c r="J278" s="70"/>
      <c r="K278" s="34" t="s">
        <v>65</v>
      </c>
      <c r="L278" s="77">
        <v>623</v>
      </c>
      <c r="M278" s="77"/>
      <c r="N278" s="72"/>
      <c r="O278" s="79" t="s">
        <v>503</v>
      </c>
      <c r="P278" s="81">
        <v>43772.79021990741</v>
      </c>
      <c r="Q278" s="79" t="s">
        <v>650</v>
      </c>
      <c r="R278" s="79"/>
      <c r="S278" s="79"/>
      <c r="T278" s="79"/>
      <c r="U278" s="79"/>
      <c r="V278" s="82" t="s">
        <v>942</v>
      </c>
      <c r="W278" s="81">
        <v>43772.79021990741</v>
      </c>
      <c r="X278" s="82" t="s">
        <v>1241</v>
      </c>
      <c r="Y278" s="79"/>
      <c r="Z278" s="79"/>
      <c r="AA278" s="85" t="s">
        <v>1548</v>
      </c>
      <c r="AB278" s="79"/>
      <c r="AC278" s="79" t="b">
        <v>0</v>
      </c>
      <c r="AD278" s="79">
        <v>0</v>
      </c>
      <c r="AE278" s="85" t="s">
        <v>1603</v>
      </c>
      <c r="AF278" s="79" t="b">
        <v>0</v>
      </c>
      <c r="AG278" s="79" t="s">
        <v>1625</v>
      </c>
      <c r="AH278" s="79"/>
      <c r="AI278" s="85" t="s">
        <v>1603</v>
      </c>
      <c r="AJ278" s="79" t="b">
        <v>0</v>
      </c>
      <c r="AK278" s="79">
        <v>46</v>
      </c>
      <c r="AL278" s="85" t="s">
        <v>1575</v>
      </c>
      <c r="AM278" s="79" t="s">
        <v>1635</v>
      </c>
      <c r="AN278" s="79" t="b">
        <v>0</v>
      </c>
      <c r="AO278" s="85" t="s">
        <v>1575</v>
      </c>
      <c r="AP278" s="79" t="s">
        <v>176</v>
      </c>
      <c r="AQ278" s="79">
        <v>0</v>
      </c>
      <c r="AR278" s="79">
        <v>0</v>
      </c>
      <c r="AS278" s="79"/>
      <c r="AT278" s="79"/>
      <c r="AU278" s="79"/>
      <c r="AV278" s="79"/>
      <c r="AW278" s="79"/>
      <c r="AX278" s="79"/>
      <c r="AY278" s="79"/>
      <c r="AZ278" s="79"/>
      <c r="BA278">
        <v>1</v>
      </c>
      <c r="BB278" s="78" t="str">
        <f>REPLACE(INDEX(GroupVertices[Group],MATCH(Edges25[[#This Row],[Vertex 1]],GroupVertices[Vertex],0)),1,1,"")</f>
        <v>2</v>
      </c>
      <c r="BC278" s="78" t="str">
        <f>REPLACE(INDEX(GroupVertices[Group],MATCH(Edges25[[#This Row],[Vertex 2]],GroupVertices[Vertex],0)),1,1,"")</f>
        <v>2</v>
      </c>
      <c r="BD278" s="48">
        <v>0</v>
      </c>
      <c r="BE278" s="49">
        <v>0</v>
      </c>
      <c r="BF278" s="48">
        <v>1</v>
      </c>
      <c r="BG278" s="49">
        <v>4.166666666666667</v>
      </c>
      <c r="BH278" s="48">
        <v>0</v>
      </c>
      <c r="BI278" s="49">
        <v>0</v>
      </c>
      <c r="BJ278" s="48">
        <v>23</v>
      </c>
      <c r="BK278" s="49">
        <v>95.83333333333333</v>
      </c>
      <c r="BL278" s="48">
        <v>24</v>
      </c>
    </row>
    <row r="279" spans="1:64" ht="15">
      <c r="A279" s="64" t="s">
        <v>424</v>
      </c>
      <c r="B279" s="64" t="s">
        <v>445</v>
      </c>
      <c r="C279" s="65"/>
      <c r="D279" s="66"/>
      <c r="E279" s="67"/>
      <c r="F279" s="68"/>
      <c r="G279" s="65"/>
      <c r="H279" s="69"/>
      <c r="I279" s="70"/>
      <c r="J279" s="70"/>
      <c r="K279" s="34" t="s">
        <v>65</v>
      </c>
      <c r="L279" s="77">
        <v>624</v>
      </c>
      <c r="M279" s="77"/>
      <c r="N279" s="72"/>
      <c r="O279" s="79" t="s">
        <v>503</v>
      </c>
      <c r="P279" s="81">
        <v>43772.7547337963</v>
      </c>
      <c r="Q279" s="79" t="s">
        <v>650</v>
      </c>
      <c r="R279" s="79"/>
      <c r="S279" s="79"/>
      <c r="T279" s="79"/>
      <c r="U279" s="79"/>
      <c r="V279" s="82" t="s">
        <v>943</v>
      </c>
      <c r="W279" s="81">
        <v>43772.7547337963</v>
      </c>
      <c r="X279" s="82" t="s">
        <v>1242</v>
      </c>
      <c r="Y279" s="79"/>
      <c r="Z279" s="79"/>
      <c r="AA279" s="85" t="s">
        <v>1549</v>
      </c>
      <c r="AB279" s="79"/>
      <c r="AC279" s="79" t="b">
        <v>0</v>
      </c>
      <c r="AD279" s="79">
        <v>0</v>
      </c>
      <c r="AE279" s="85" t="s">
        <v>1603</v>
      </c>
      <c r="AF279" s="79" t="b">
        <v>0</v>
      </c>
      <c r="AG279" s="79" t="s">
        <v>1625</v>
      </c>
      <c r="AH279" s="79"/>
      <c r="AI279" s="85" t="s">
        <v>1603</v>
      </c>
      <c r="AJ279" s="79" t="b">
        <v>0</v>
      </c>
      <c r="AK279" s="79">
        <v>46</v>
      </c>
      <c r="AL279" s="85" t="s">
        <v>1575</v>
      </c>
      <c r="AM279" s="79" t="s">
        <v>1634</v>
      </c>
      <c r="AN279" s="79" t="b">
        <v>0</v>
      </c>
      <c r="AO279" s="85" t="s">
        <v>1575</v>
      </c>
      <c r="AP279" s="79" t="s">
        <v>176</v>
      </c>
      <c r="AQ279" s="79">
        <v>0</v>
      </c>
      <c r="AR279" s="79">
        <v>0</v>
      </c>
      <c r="AS279" s="79"/>
      <c r="AT279" s="79"/>
      <c r="AU279" s="79"/>
      <c r="AV279" s="79"/>
      <c r="AW279" s="79"/>
      <c r="AX279" s="79"/>
      <c r="AY279" s="79"/>
      <c r="AZ279" s="79"/>
      <c r="BA279">
        <v>1</v>
      </c>
      <c r="BB279" s="78" t="str">
        <f>REPLACE(INDEX(GroupVertices[Group],MATCH(Edges25[[#This Row],[Vertex 1]],GroupVertices[Vertex],0)),1,1,"")</f>
        <v>2</v>
      </c>
      <c r="BC279" s="78" t="str">
        <f>REPLACE(INDEX(GroupVertices[Group],MATCH(Edges25[[#This Row],[Vertex 2]],GroupVertices[Vertex],0)),1,1,"")</f>
        <v>2</v>
      </c>
      <c r="BD279" s="48">
        <v>0</v>
      </c>
      <c r="BE279" s="49">
        <v>0</v>
      </c>
      <c r="BF279" s="48">
        <v>1</v>
      </c>
      <c r="BG279" s="49">
        <v>4.166666666666667</v>
      </c>
      <c r="BH279" s="48">
        <v>0</v>
      </c>
      <c r="BI279" s="49">
        <v>0</v>
      </c>
      <c r="BJ279" s="48">
        <v>23</v>
      </c>
      <c r="BK279" s="49">
        <v>95.83333333333333</v>
      </c>
      <c r="BL279" s="48">
        <v>24</v>
      </c>
    </row>
    <row r="280" spans="1:64" ht="15">
      <c r="A280" s="64" t="s">
        <v>425</v>
      </c>
      <c r="B280" s="64" t="s">
        <v>424</v>
      </c>
      <c r="C280" s="65"/>
      <c r="D280" s="66"/>
      <c r="E280" s="67"/>
      <c r="F280" s="68"/>
      <c r="G280" s="65"/>
      <c r="H280" s="69"/>
      <c r="I280" s="70"/>
      <c r="J280" s="70"/>
      <c r="K280" s="34" t="s">
        <v>65</v>
      </c>
      <c r="L280" s="77">
        <v>625</v>
      </c>
      <c r="M280" s="77"/>
      <c r="N280" s="72"/>
      <c r="O280" s="79" t="s">
        <v>503</v>
      </c>
      <c r="P280" s="81">
        <v>43772.80045138889</v>
      </c>
      <c r="Q280" s="79" t="s">
        <v>651</v>
      </c>
      <c r="R280" s="79"/>
      <c r="S280" s="79"/>
      <c r="T280" s="79"/>
      <c r="U280" s="79"/>
      <c r="V280" s="82" t="s">
        <v>944</v>
      </c>
      <c r="W280" s="81">
        <v>43772.80045138889</v>
      </c>
      <c r="X280" s="82" t="s">
        <v>1243</v>
      </c>
      <c r="Y280" s="79"/>
      <c r="Z280" s="79"/>
      <c r="AA280" s="85" t="s">
        <v>1550</v>
      </c>
      <c r="AB280" s="85" t="s">
        <v>1575</v>
      </c>
      <c r="AC280" s="79" t="b">
        <v>0</v>
      </c>
      <c r="AD280" s="79">
        <v>0</v>
      </c>
      <c r="AE280" s="85" t="s">
        <v>1624</v>
      </c>
      <c r="AF280" s="79" t="b">
        <v>0</v>
      </c>
      <c r="AG280" s="79" t="s">
        <v>1625</v>
      </c>
      <c r="AH280" s="79"/>
      <c r="AI280" s="85" t="s">
        <v>1603</v>
      </c>
      <c r="AJ280" s="79" t="b">
        <v>0</v>
      </c>
      <c r="AK280" s="79">
        <v>0</v>
      </c>
      <c r="AL280" s="85" t="s">
        <v>1603</v>
      </c>
      <c r="AM280" s="79" t="s">
        <v>1647</v>
      </c>
      <c r="AN280" s="79" t="b">
        <v>0</v>
      </c>
      <c r="AO280" s="85" t="s">
        <v>1575</v>
      </c>
      <c r="AP280" s="79" t="s">
        <v>176</v>
      </c>
      <c r="AQ280" s="79">
        <v>0</v>
      </c>
      <c r="AR280" s="79">
        <v>0</v>
      </c>
      <c r="AS280" s="79"/>
      <c r="AT280" s="79"/>
      <c r="AU280" s="79"/>
      <c r="AV280" s="79"/>
      <c r="AW280" s="79"/>
      <c r="AX280" s="79"/>
      <c r="AY280" s="79"/>
      <c r="AZ280" s="79"/>
      <c r="BA280">
        <v>1</v>
      </c>
      <c r="BB280" s="78" t="str">
        <f>REPLACE(INDEX(GroupVertices[Group],MATCH(Edges25[[#This Row],[Vertex 1]],GroupVertices[Vertex],0)),1,1,"")</f>
        <v>2</v>
      </c>
      <c r="BC280" s="78" t="str">
        <f>REPLACE(INDEX(GroupVertices[Group],MATCH(Edges25[[#This Row],[Vertex 2]],GroupVertices[Vertex],0)),1,1,"")</f>
        <v>2</v>
      </c>
      <c r="BD280" s="48"/>
      <c r="BE280" s="49"/>
      <c r="BF280" s="48"/>
      <c r="BG280" s="49"/>
      <c r="BH280" s="48"/>
      <c r="BI280" s="49"/>
      <c r="BJ280" s="48"/>
      <c r="BK280" s="49"/>
      <c r="BL280" s="48"/>
    </row>
    <row r="281" spans="1:64" ht="15">
      <c r="A281" s="64" t="s">
        <v>426</v>
      </c>
      <c r="B281" s="64" t="s">
        <v>445</v>
      </c>
      <c r="C281" s="65"/>
      <c r="D281" s="66"/>
      <c r="E281" s="67"/>
      <c r="F281" s="68"/>
      <c r="G281" s="65"/>
      <c r="H281" s="69"/>
      <c r="I281" s="70"/>
      <c r="J281" s="70"/>
      <c r="K281" s="34" t="s">
        <v>65</v>
      </c>
      <c r="L281" s="77">
        <v>628</v>
      </c>
      <c r="M281" s="77"/>
      <c r="N281" s="72"/>
      <c r="O281" s="79" t="s">
        <v>503</v>
      </c>
      <c r="P281" s="81">
        <v>43772.80982638889</v>
      </c>
      <c r="Q281" s="79" t="s">
        <v>650</v>
      </c>
      <c r="R281" s="79"/>
      <c r="S281" s="79"/>
      <c r="T281" s="79"/>
      <c r="U281" s="79"/>
      <c r="V281" s="82" t="s">
        <v>945</v>
      </c>
      <c r="W281" s="81">
        <v>43772.80982638889</v>
      </c>
      <c r="X281" s="82" t="s">
        <v>1244</v>
      </c>
      <c r="Y281" s="79"/>
      <c r="Z281" s="79"/>
      <c r="AA281" s="85" t="s">
        <v>1551</v>
      </c>
      <c r="AB281" s="79"/>
      <c r="AC281" s="79" t="b">
        <v>0</v>
      </c>
      <c r="AD281" s="79">
        <v>0</v>
      </c>
      <c r="AE281" s="85" t="s">
        <v>1603</v>
      </c>
      <c r="AF281" s="79" t="b">
        <v>0</v>
      </c>
      <c r="AG281" s="79" t="s">
        <v>1625</v>
      </c>
      <c r="AH281" s="79"/>
      <c r="AI281" s="85" t="s">
        <v>1603</v>
      </c>
      <c r="AJ281" s="79" t="b">
        <v>0</v>
      </c>
      <c r="AK281" s="79">
        <v>46</v>
      </c>
      <c r="AL281" s="85" t="s">
        <v>1575</v>
      </c>
      <c r="AM281" s="79" t="s">
        <v>1635</v>
      </c>
      <c r="AN281" s="79" t="b">
        <v>0</v>
      </c>
      <c r="AO281" s="85" t="s">
        <v>1575</v>
      </c>
      <c r="AP281" s="79" t="s">
        <v>176</v>
      </c>
      <c r="AQ281" s="79">
        <v>0</v>
      </c>
      <c r="AR281" s="79">
        <v>0</v>
      </c>
      <c r="AS281" s="79"/>
      <c r="AT281" s="79"/>
      <c r="AU281" s="79"/>
      <c r="AV281" s="79"/>
      <c r="AW281" s="79"/>
      <c r="AX281" s="79"/>
      <c r="AY281" s="79"/>
      <c r="AZ281" s="79"/>
      <c r="BA281">
        <v>1</v>
      </c>
      <c r="BB281" s="78" t="str">
        <f>REPLACE(INDEX(GroupVertices[Group],MATCH(Edges25[[#This Row],[Vertex 1]],GroupVertices[Vertex],0)),1,1,"")</f>
        <v>2</v>
      </c>
      <c r="BC281" s="78" t="str">
        <f>REPLACE(INDEX(GroupVertices[Group],MATCH(Edges25[[#This Row],[Vertex 2]],GroupVertices[Vertex],0)),1,1,"")</f>
        <v>2</v>
      </c>
      <c r="BD281" s="48">
        <v>0</v>
      </c>
      <c r="BE281" s="49">
        <v>0</v>
      </c>
      <c r="BF281" s="48">
        <v>1</v>
      </c>
      <c r="BG281" s="49">
        <v>4.166666666666667</v>
      </c>
      <c r="BH281" s="48">
        <v>0</v>
      </c>
      <c r="BI281" s="49">
        <v>0</v>
      </c>
      <c r="BJ281" s="48">
        <v>23</v>
      </c>
      <c r="BK281" s="49">
        <v>95.83333333333333</v>
      </c>
      <c r="BL281" s="48">
        <v>24</v>
      </c>
    </row>
    <row r="282" spans="1:64" ht="15">
      <c r="A282" s="64" t="s">
        <v>427</v>
      </c>
      <c r="B282" s="64" t="s">
        <v>445</v>
      </c>
      <c r="C282" s="65"/>
      <c r="D282" s="66"/>
      <c r="E282" s="67"/>
      <c r="F282" s="68"/>
      <c r="G282" s="65"/>
      <c r="H282" s="69"/>
      <c r="I282" s="70"/>
      <c r="J282" s="70"/>
      <c r="K282" s="34" t="s">
        <v>65</v>
      </c>
      <c r="L282" s="77">
        <v>629</v>
      </c>
      <c r="M282" s="77"/>
      <c r="N282" s="72"/>
      <c r="O282" s="79" t="s">
        <v>503</v>
      </c>
      <c r="P282" s="81">
        <v>43772.81689814815</v>
      </c>
      <c r="Q282" s="79" t="s">
        <v>650</v>
      </c>
      <c r="R282" s="79"/>
      <c r="S282" s="79"/>
      <c r="T282" s="79"/>
      <c r="U282" s="79"/>
      <c r="V282" s="82" t="s">
        <v>946</v>
      </c>
      <c r="W282" s="81">
        <v>43772.81689814815</v>
      </c>
      <c r="X282" s="82" t="s">
        <v>1245</v>
      </c>
      <c r="Y282" s="79"/>
      <c r="Z282" s="79"/>
      <c r="AA282" s="85" t="s">
        <v>1552</v>
      </c>
      <c r="AB282" s="79"/>
      <c r="AC282" s="79" t="b">
        <v>0</v>
      </c>
      <c r="AD282" s="79">
        <v>0</v>
      </c>
      <c r="AE282" s="85" t="s">
        <v>1603</v>
      </c>
      <c r="AF282" s="79" t="b">
        <v>0</v>
      </c>
      <c r="AG282" s="79" t="s">
        <v>1625</v>
      </c>
      <c r="AH282" s="79"/>
      <c r="AI282" s="85" t="s">
        <v>1603</v>
      </c>
      <c r="AJ282" s="79" t="b">
        <v>0</v>
      </c>
      <c r="AK282" s="79">
        <v>46</v>
      </c>
      <c r="AL282" s="85" t="s">
        <v>1575</v>
      </c>
      <c r="AM282" s="79" t="s">
        <v>1634</v>
      </c>
      <c r="AN282" s="79" t="b">
        <v>0</v>
      </c>
      <c r="AO282" s="85" t="s">
        <v>1575</v>
      </c>
      <c r="AP282" s="79" t="s">
        <v>176</v>
      </c>
      <c r="AQ282" s="79">
        <v>0</v>
      </c>
      <c r="AR282" s="79">
        <v>0</v>
      </c>
      <c r="AS282" s="79"/>
      <c r="AT282" s="79"/>
      <c r="AU282" s="79"/>
      <c r="AV282" s="79"/>
      <c r="AW282" s="79"/>
      <c r="AX282" s="79"/>
      <c r="AY282" s="79"/>
      <c r="AZ282" s="79"/>
      <c r="BA282">
        <v>2</v>
      </c>
      <c r="BB282" s="78" t="str">
        <f>REPLACE(INDEX(GroupVertices[Group],MATCH(Edges25[[#This Row],[Vertex 1]],GroupVertices[Vertex],0)),1,1,"")</f>
        <v>2</v>
      </c>
      <c r="BC282" s="78" t="str">
        <f>REPLACE(INDEX(GroupVertices[Group],MATCH(Edges25[[#This Row],[Vertex 2]],GroupVertices[Vertex],0)),1,1,"")</f>
        <v>2</v>
      </c>
      <c r="BD282" s="48">
        <v>0</v>
      </c>
      <c r="BE282" s="49">
        <v>0</v>
      </c>
      <c r="BF282" s="48">
        <v>1</v>
      </c>
      <c r="BG282" s="49">
        <v>4.166666666666667</v>
      </c>
      <c r="BH282" s="48">
        <v>0</v>
      </c>
      <c r="BI282" s="49">
        <v>0</v>
      </c>
      <c r="BJ282" s="48">
        <v>23</v>
      </c>
      <c r="BK282" s="49">
        <v>95.83333333333333</v>
      </c>
      <c r="BL282" s="48">
        <v>24</v>
      </c>
    </row>
    <row r="283" spans="1:64" ht="15">
      <c r="A283" s="64" t="s">
        <v>427</v>
      </c>
      <c r="B283" s="64" t="s">
        <v>445</v>
      </c>
      <c r="C283" s="65"/>
      <c r="D283" s="66"/>
      <c r="E283" s="67"/>
      <c r="F283" s="68"/>
      <c r="G283" s="65"/>
      <c r="H283" s="69"/>
      <c r="I283" s="70"/>
      <c r="J283" s="70"/>
      <c r="K283" s="34" t="s">
        <v>65</v>
      </c>
      <c r="L283" s="77">
        <v>630</v>
      </c>
      <c r="M283" s="77"/>
      <c r="N283" s="72"/>
      <c r="O283" s="79" t="s">
        <v>503</v>
      </c>
      <c r="P283" s="81">
        <v>43772.817395833335</v>
      </c>
      <c r="Q283" s="79" t="s">
        <v>652</v>
      </c>
      <c r="R283" s="79"/>
      <c r="S283" s="79"/>
      <c r="T283" s="79"/>
      <c r="U283" s="79"/>
      <c r="V283" s="82" t="s">
        <v>946</v>
      </c>
      <c r="W283" s="81">
        <v>43772.817395833335</v>
      </c>
      <c r="X283" s="82" t="s">
        <v>1246</v>
      </c>
      <c r="Y283" s="79"/>
      <c r="Z283" s="79"/>
      <c r="AA283" s="85" t="s">
        <v>1553</v>
      </c>
      <c r="AB283" s="79"/>
      <c r="AC283" s="79" t="b">
        <v>0</v>
      </c>
      <c r="AD283" s="79">
        <v>0</v>
      </c>
      <c r="AE283" s="85" t="s">
        <v>1603</v>
      </c>
      <c r="AF283" s="79" t="b">
        <v>0</v>
      </c>
      <c r="AG283" s="79" t="s">
        <v>1625</v>
      </c>
      <c r="AH283" s="79"/>
      <c r="AI283" s="85" t="s">
        <v>1603</v>
      </c>
      <c r="AJ283" s="79" t="b">
        <v>0</v>
      </c>
      <c r="AK283" s="79">
        <v>6</v>
      </c>
      <c r="AL283" s="85" t="s">
        <v>1573</v>
      </c>
      <c r="AM283" s="79" t="s">
        <v>1634</v>
      </c>
      <c r="AN283" s="79" t="b">
        <v>0</v>
      </c>
      <c r="AO283" s="85" t="s">
        <v>1573</v>
      </c>
      <c r="AP283" s="79" t="s">
        <v>176</v>
      </c>
      <c r="AQ283" s="79">
        <v>0</v>
      </c>
      <c r="AR283" s="79">
        <v>0</v>
      </c>
      <c r="AS283" s="79"/>
      <c r="AT283" s="79"/>
      <c r="AU283" s="79"/>
      <c r="AV283" s="79"/>
      <c r="AW283" s="79"/>
      <c r="AX283" s="79"/>
      <c r="AY283" s="79"/>
      <c r="AZ283" s="79"/>
      <c r="BA283">
        <v>2</v>
      </c>
      <c r="BB283" s="78" t="str">
        <f>REPLACE(INDEX(GroupVertices[Group],MATCH(Edges25[[#This Row],[Vertex 1]],GroupVertices[Vertex],0)),1,1,"")</f>
        <v>2</v>
      </c>
      <c r="BC283" s="78" t="str">
        <f>REPLACE(INDEX(GroupVertices[Group],MATCH(Edges25[[#This Row],[Vertex 2]],GroupVertices[Vertex],0)),1,1,"")</f>
        <v>2</v>
      </c>
      <c r="BD283" s="48">
        <v>0</v>
      </c>
      <c r="BE283" s="49">
        <v>0</v>
      </c>
      <c r="BF283" s="48">
        <v>1</v>
      </c>
      <c r="BG283" s="49">
        <v>3.7037037037037037</v>
      </c>
      <c r="BH283" s="48">
        <v>0</v>
      </c>
      <c r="BI283" s="49">
        <v>0</v>
      </c>
      <c r="BJ283" s="48">
        <v>26</v>
      </c>
      <c r="BK283" s="49">
        <v>96.29629629629629</v>
      </c>
      <c r="BL283" s="48">
        <v>27</v>
      </c>
    </row>
    <row r="284" spans="1:64" ht="15">
      <c r="A284" s="64" t="s">
        <v>428</v>
      </c>
      <c r="B284" s="64" t="s">
        <v>445</v>
      </c>
      <c r="C284" s="65"/>
      <c r="D284" s="66"/>
      <c r="E284" s="67"/>
      <c r="F284" s="68"/>
      <c r="G284" s="65"/>
      <c r="H284" s="69"/>
      <c r="I284" s="70"/>
      <c r="J284" s="70"/>
      <c r="K284" s="34" t="s">
        <v>65</v>
      </c>
      <c r="L284" s="77">
        <v>631</v>
      </c>
      <c r="M284" s="77"/>
      <c r="N284" s="72"/>
      <c r="O284" s="79" t="s">
        <v>503</v>
      </c>
      <c r="P284" s="81">
        <v>43772.868310185186</v>
      </c>
      <c r="Q284" s="79" t="s">
        <v>650</v>
      </c>
      <c r="R284" s="79"/>
      <c r="S284" s="79"/>
      <c r="T284" s="79"/>
      <c r="U284" s="79"/>
      <c r="V284" s="82" t="s">
        <v>947</v>
      </c>
      <c r="W284" s="81">
        <v>43772.868310185186</v>
      </c>
      <c r="X284" s="82" t="s">
        <v>1247</v>
      </c>
      <c r="Y284" s="79"/>
      <c r="Z284" s="79"/>
      <c r="AA284" s="85" t="s">
        <v>1554</v>
      </c>
      <c r="AB284" s="79"/>
      <c r="AC284" s="79" t="b">
        <v>0</v>
      </c>
      <c r="AD284" s="79">
        <v>0</v>
      </c>
      <c r="AE284" s="85" t="s">
        <v>1603</v>
      </c>
      <c r="AF284" s="79" t="b">
        <v>0</v>
      </c>
      <c r="AG284" s="79" t="s">
        <v>1625</v>
      </c>
      <c r="AH284" s="79"/>
      <c r="AI284" s="85" t="s">
        <v>1603</v>
      </c>
      <c r="AJ284" s="79" t="b">
        <v>0</v>
      </c>
      <c r="AK284" s="79">
        <v>46</v>
      </c>
      <c r="AL284" s="85" t="s">
        <v>1575</v>
      </c>
      <c r="AM284" s="79" t="s">
        <v>1638</v>
      </c>
      <c r="AN284" s="79" t="b">
        <v>0</v>
      </c>
      <c r="AO284" s="85" t="s">
        <v>1575</v>
      </c>
      <c r="AP284" s="79" t="s">
        <v>176</v>
      </c>
      <c r="AQ284" s="79">
        <v>0</v>
      </c>
      <c r="AR284" s="79">
        <v>0</v>
      </c>
      <c r="AS284" s="79"/>
      <c r="AT284" s="79"/>
      <c r="AU284" s="79"/>
      <c r="AV284" s="79"/>
      <c r="AW284" s="79"/>
      <c r="AX284" s="79"/>
      <c r="AY284" s="79"/>
      <c r="AZ284" s="79"/>
      <c r="BA284">
        <v>1</v>
      </c>
      <c r="BB284" s="78" t="str">
        <f>REPLACE(INDEX(GroupVertices[Group],MATCH(Edges25[[#This Row],[Vertex 1]],GroupVertices[Vertex],0)),1,1,"")</f>
        <v>2</v>
      </c>
      <c r="BC284" s="78" t="str">
        <f>REPLACE(INDEX(GroupVertices[Group],MATCH(Edges25[[#This Row],[Vertex 2]],GroupVertices[Vertex],0)),1,1,"")</f>
        <v>2</v>
      </c>
      <c r="BD284" s="48">
        <v>0</v>
      </c>
      <c r="BE284" s="49">
        <v>0</v>
      </c>
      <c r="BF284" s="48">
        <v>1</v>
      </c>
      <c r="BG284" s="49">
        <v>4.166666666666667</v>
      </c>
      <c r="BH284" s="48">
        <v>0</v>
      </c>
      <c r="BI284" s="49">
        <v>0</v>
      </c>
      <c r="BJ284" s="48">
        <v>23</v>
      </c>
      <c r="BK284" s="49">
        <v>95.83333333333333</v>
      </c>
      <c r="BL284" s="48">
        <v>24</v>
      </c>
    </row>
    <row r="285" spans="1:64" ht="15">
      <c r="A285" s="64" t="s">
        <v>429</v>
      </c>
      <c r="B285" s="64" t="s">
        <v>445</v>
      </c>
      <c r="C285" s="65"/>
      <c r="D285" s="66"/>
      <c r="E285" s="67"/>
      <c r="F285" s="68"/>
      <c r="G285" s="65"/>
      <c r="H285" s="69"/>
      <c r="I285" s="70"/>
      <c r="J285" s="70"/>
      <c r="K285" s="34" t="s">
        <v>65</v>
      </c>
      <c r="L285" s="77">
        <v>632</v>
      </c>
      <c r="M285" s="77"/>
      <c r="N285" s="72"/>
      <c r="O285" s="79" t="s">
        <v>503</v>
      </c>
      <c r="P285" s="81">
        <v>43772.88619212963</v>
      </c>
      <c r="Q285" s="79" t="s">
        <v>650</v>
      </c>
      <c r="R285" s="79"/>
      <c r="S285" s="79"/>
      <c r="T285" s="79"/>
      <c r="U285" s="79"/>
      <c r="V285" s="82" t="s">
        <v>948</v>
      </c>
      <c r="W285" s="81">
        <v>43772.88619212963</v>
      </c>
      <c r="X285" s="82" t="s">
        <v>1248</v>
      </c>
      <c r="Y285" s="79"/>
      <c r="Z285" s="79"/>
      <c r="AA285" s="85" t="s">
        <v>1555</v>
      </c>
      <c r="AB285" s="79"/>
      <c r="AC285" s="79" t="b">
        <v>0</v>
      </c>
      <c r="AD285" s="79">
        <v>0</v>
      </c>
      <c r="AE285" s="85" t="s">
        <v>1603</v>
      </c>
      <c r="AF285" s="79" t="b">
        <v>0</v>
      </c>
      <c r="AG285" s="79" t="s">
        <v>1625</v>
      </c>
      <c r="AH285" s="79"/>
      <c r="AI285" s="85" t="s">
        <v>1603</v>
      </c>
      <c r="AJ285" s="79" t="b">
        <v>0</v>
      </c>
      <c r="AK285" s="79">
        <v>46</v>
      </c>
      <c r="AL285" s="85" t="s">
        <v>1575</v>
      </c>
      <c r="AM285" s="79" t="s">
        <v>1638</v>
      </c>
      <c r="AN285" s="79" t="b">
        <v>0</v>
      </c>
      <c r="AO285" s="85" t="s">
        <v>1575</v>
      </c>
      <c r="AP285" s="79" t="s">
        <v>176</v>
      </c>
      <c r="AQ285" s="79">
        <v>0</v>
      </c>
      <c r="AR285" s="79">
        <v>0</v>
      </c>
      <c r="AS285" s="79"/>
      <c r="AT285" s="79"/>
      <c r="AU285" s="79"/>
      <c r="AV285" s="79"/>
      <c r="AW285" s="79"/>
      <c r="AX285" s="79"/>
      <c r="AY285" s="79"/>
      <c r="AZ285" s="79"/>
      <c r="BA285">
        <v>1</v>
      </c>
      <c r="BB285" s="78" t="str">
        <f>REPLACE(INDEX(GroupVertices[Group],MATCH(Edges25[[#This Row],[Vertex 1]],GroupVertices[Vertex],0)),1,1,"")</f>
        <v>2</v>
      </c>
      <c r="BC285" s="78" t="str">
        <f>REPLACE(INDEX(GroupVertices[Group],MATCH(Edges25[[#This Row],[Vertex 2]],GroupVertices[Vertex],0)),1,1,"")</f>
        <v>2</v>
      </c>
      <c r="BD285" s="48">
        <v>0</v>
      </c>
      <c r="BE285" s="49">
        <v>0</v>
      </c>
      <c r="BF285" s="48">
        <v>1</v>
      </c>
      <c r="BG285" s="49">
        <v>4.166666666666667</v>
      </c>
      <c r="BH285" s="48">
        <v>0</v>
      </c>
      <c r="BI285" s="49">
        <v>0</v>
      </c>
      <c r="BJ285" s="48">
        <v>23</v>
      </c>
      <c r="BK285" s="49">
        <v>95.83333333333333</v>
      </c>
      <c r="BL285" s="48">
        <v>24</v>
      </c>
    </row>
    <row r="286" spans="1:64" ht="15">
      <c r="A286" s="64" t="s">
        <v>429</v>
      </c>
      <c r="B286" s="64" t="s">
        <v>449</v>
      </c>
      <c r="C286" s="65"/>
      <c r="D286" s="66"/>
      <c r="E286" s="67"/>
      <c r="F286" s="68"/>
      <c r="G286" s="65"/>
      <c r="H286" s="69"/>
      <c r="I286" s="70"/>
      <c r="J286" s="70"/>
      <c r="K286" s="34" t="s">
        <v>65</v>
      </c>
      <c r="L286" s="77">
        <v>633</v>
      </c>
      <c r="M286" s="77"/>
      <c r="N286" s="72"/>
      <c r="O286" s="79" t="s">
        <v>503</v>
      </c>
      <c r="P286" s="81">
        <v>43772.88628472222</v>
      </c>
      <c r="Q286" s="79" t="s">
        <v>653</v>
      </c>
      <c r="R286" s="79"/>
      <c r="S286" s="79"/>
      <c r="T286" s="79"/>
      <c r="U286" s="79"/>
      <c r="V286" s="82" t="s">
        <v>948</v>
      </c>
      <c r="W286" s="81">
        <v>43772.88628472222</v>
      </c>
      <c r="X286" s="82" t="s">
        <v>1249</v>
      </c>
      <c r="Y286" s="79"/>
      <c r="Z286" s="79"/>
      <c r="AA286" s="85" t="s">
        <v>1556</v>
      </c>
      <c r="AB286" s="85" t="s">
        <v>1575</v>
      </c>
      <c r="AC286" s="79" t="b">
        <v>0</v>
      </c>
      <c r="AD286" s="79">
        <v>0</v>
      </c>
      <c r="AE286" s="85" t="s">
        <v>1624</v>
      </c>
      <c r="AF286" s="79" t="b">
        <v>0</v>
      </c>
      <c r="AG286" s="79" t="s">
        <v>1626</v>
      </c>
      <c r="AH286" s="79"/>
      <c r="AI286" s="85" t="s">
        <v>1603</v>
      </c>
      <c r="AJ286" s="79" t="b">
        <v>0</v>
      </c>
      <c r="AK286" s="79">
        <v>0</v>
      </c>
      <c r="AL286" s="85" t="s">
        <v>1603</v>
      </c>
      <c r="AM286" s="79" t="s">
        <v>1638</v>
      </c>
      <c r="AN286" s="79" t="b">
        <v>0</v>
      </c>
      <c r="AO286" s="85" t="s">
        <v>1575</v>
      </c>
      <c r="AP286" s="79" t="s">
        <v>176</v>
      </c>
      <c r="AQ286" s="79">
        <v>0</v>
      </c>
      <c r="AR286" s="79">
        <v>0</v>
      </c>
      <c r="AS286" s="79"/>
      <c r="AT286" s="79"/>
      <c r="AU286" s="79"/>
      <c r="AV286" s="79"/>
      <c r="AW286" s="79"/>
      <c r="AX286" s="79"/>
      <c r="AY286" s="79"/>
      <c r="AZ286" s="79"/>
      <c r="BA286">
        <v>1</v>
      </c>
      <c r="BB286" s="78" t="str">
        <f>REPLACE(INDEX(GroupVertices[Group],MATCH(Edges25[[#This Row],[Vertex 1]],GroupVertices[Vertex],0)),1,1,"")</f>
        <v>2</v>
      </c>
      <c r="BC286" s="78" t="str">
        <f>REPLACE(INDEX(GroupVertices[Group],MATCH(Edges25[[#This Row],[Vertex 2]],GroupVertices[Vertex],0)),1,1,"")</f>
        <v>4</v>
      </c>
      <c r="BD286" s="48"/>
      <c r="BE286" s="49"/>
      <c r="BF286" s="48"/>
      <c r="BG286" s="49"/>
      <c r="BH286" s="48"/>
      <c r="BI286" s="49"/>
      <c r="BJ286" s="48"/>
      <c r="BK286" s="49"/>
      <c r="BL286" s="48"/>
    </row>
    <row r="287" spans="1:64" ht="15">
      <c r="A287" s="64" t="s">
        <v>430</v>
      </c>
      <c r="B287" s="64" t="s">
        <v>445</v>
      </c>
      <c r="C287" s="65"/>
      <c r="D287" s="66"/>
      <c r="E287" s="67"/>
      <c r="F287" s="68"/>
      <c r="G287" s="65"/>
      <c r="H287" s="69"/>
      <c r="I287" s="70"/>
      <c r="J287" s="70"/>
      <c r="K287" s="34" t="s">
        <v>65</v>
      </c>
      <c r="L287" s="77">
        <v>635</v>
      </c>
      <c r="M287" s="77"/>
      <c r="N287" s="72"/>
      <c r="O287" s="79" t="s">
        <v>503</v>
      </c>
      <c r="P287" s="81">
        <v>43731.851851851854</v>
      </c>
      <c r="Q287" s="79" t="s">
        <v>654</v>
      </c>
      <c r="R287" s="79"/>
      <c r="S287" s="79"/>
      <c r="T287" s="79"/>
      <c r="U287" s="82" t="s">
        <v>741</v>
      </c>
      <c r="V287" s="82" t="s">
        <v>741</v>
      </c>
      <c r="W287" s="81">
        <v>43731.851851851854</v>
      </c>
      <c r="X287" s="82" t="s">
        <v>1250</v>
      </c>
      <c r="Y287" s="79"/>
      <c r="Z287" s="79"/>
      <c r="AA287" s="85" t="s">
        <v>1557</v>
      </c>
      <c r="AB287" s="85" t="s">
        <v>1600</v>
      </c>
      <c r="AC287" s="79" t="b">
        <v>0</v>
      </c>
      <c r="AD287" s="79">
        <v>0</v>
      </c>
      <c r="AE287" s="85" t="s">
        <v>1602</v>
      </c>
      <c r="AF287" s="79" t="b">
        <v>0</v>
      </c>
      <c r="AG287" s="79" t="s">
        <v>1625</v>
      </c>
      <c r="AH287" s="79"/>
      <c r="AI287" s="85" t="s">
        <v>1603</v>
      </c>
      <c r="AJ287" s="79" t="b">
        <v>0</v>
      </c>
      <c r="AK287" s="79">
        <v>0</v>
      </c>
      <c r="AL287" s="85" t="s">
        <v>1603</v>
      </c>
      <c r="AM287" s="79" t="s">
        <v>1644</v>
      </c>
      <c r="AN287" s="79" t="b">
        <v>0</v>
      </c>
      <c r="AO287" s="85" t="s">
        <v>1600</v>
      </c>
      <c r="AP287" s="79" t="s">
        <v>176</v>
      </c>
      <c r="AQ287" s="79">
        <v>0</v>
      </c>
      <c r="AR287" s="79">
        <v>0</v>
      </c>
      <c r="AS287" s="79"/>
      <c r="AT287" s="79"/>
      <c r="AU287" s="79"/>
      <c r="AV287" s="79"/>
      <c r="AW287" s="79"/>
      <c r="AX287" s="79"/>
      <c r="AY287" s="79"/>
      <c r="AZ287" s="79"/>
      <c r="BA287">
        <v>2</v>
      </c>
      <c r="BB287" s="78" t="str">
        <f>REPLACE(INDEX(GroupVertices[Group],MATCH(Edges25[[#This Row],[Vertex 1]],GroupVertices[Vertex],0)),1,1,"")</f>
        <v>2</v>
      </c>
      <c r="BC287" s="78" t="str">
        <f>REPLACE(INDEX(GroupVertices[Group],MATCH(Edges25[[#This Row],[Vertex 2]],GroupVertices[Vertex],0)),1,1,"")</f>
        <v>2</v>
      </c>
      <c r="BD287" s="48"/>
      <c r="BE287" s="49"/>
      <c r="BF287" s="48"/>
      <c r="BG287" s="49"/>
      <c r="BH287" s="48"/>
      <c r="BI287" s="49"/>
      <c r="BJ287" s="48"/>
      <c r="BK287" s="49"/>
      <c r="BL287" s="48"/>
    </row>
    <row r="288" spans="1:64" ht="15">
      <c r="A288" s="64" t="s">
        <v>430</v>
      </c>
      <c r="B288" s="64" t="s">
        <v>445</v>
      </c>
      <c r="C288" s="65"/>
      <c r="D288" s="66"/>
      <c r="E288" s="67"/>
      <c r="F288" s="68"/>
      <c r="G288" s="65"/>
      <c r="H288" s="69"/>
      <c r="I288" s="70"/>
      <c r="J288" s="70"/>
      <c r="K288" s="34" t="s">
        <v>65</v>
      </c>
      <c r="L288" s="77">
        <v>637</v>
      </c>
      <c r="M288" s="77"/>
      <c r="N288" s="72"/>
      <c r="O288" s="79" t="s">
        <v>503</v>
      </c>
      <c r="P288" s="81">
        <v>43772.889710648145</v>
      </c>
      <c r="Q288" s="79" t="s">
        <v>650</v>
      </c>
      <c r="R288" s="79"/>
      <c r="S288" s="79"/>
      <c r="T288" s="79"/>
      <c r="U288" s="79"/>
      <c r="V288" s="82" t="s">
        <v>949</v>
      </c>
      <c r="W288" s="81">
        <v>43772.889710648145</v>
      </c>
      <c r="X288" s="82" t="s">
        <v>1251</v>
      </c>
      <c r="Y288" s="79"/>
      <c r="Z288" s="79"/>
      <c r="AA288" s="85" t="s">
        <v>1558</v>
      </c>
      <c r="AB288" s="79"/>
      <c r="AC288" s="79" t="b">
        <v>0</v>
      </c>
      <c r="AD288" s="79">
        <v>0</v>
      </c>
      <c r="AE288" s="85" t="s">
        <v>1603</v>
      </c>
      <c r="AF288" s="79" t="b">
        <v>0</v>
      </c>
      <c r="AG288" s="79" t="s">
        <v>1625</v>
      </c>
      <c r="AH288" s="79"/>
      <c r="AI288" s="85" t="s">
        <v>1603</v>
      </c>
      <c r="AJ288" s="79" t="b">
        <v>0</v>
      </c>
      <c r="AK288" s="79">
        <v>46</v>
      </c>
      <c r="AL288" s="85" t="s">
        <v>1575</v>
      </c>
      <c r="AM288" s="79" t="s">
        <v>1644</v>
      </c>
      <c r="AN288" s="79" t="b">
        <v>0</v>
      </c>
      <c r="AO288" s="85" t="s">
        <v>1575</v>
      </c>
      <c r="AP288" s="79" t="s">
        <v>176</v>
      </c>
      <c r="AQ288" s="79">
        <v>0</v>
      </c>
      <c r="AR288" s="79">
        <v>0</v>
      </c>
      <c r="AS288" s="79"/>
      <c r="AT288" s="79"/>
      <c r="AU288" s="79"/>
      <c r="AV288" s="79"/>
      <c r="AW288" s="79"/>
      <c r="AX288" s="79"/>
      <c r="AY288" s="79"/>
      <c r="AZ288" s="79"/>
      <c r="BA288">
        <v>2</v>
      </c>
      <c r="BB288" s="78" t="str">
        <f>REPLACE(INDEX(GroupVertices[Group],MATCH(Edges25[[#This Row],[Vertex 1]],GroupVertices[Vertex],0)),1,1,"")</f>
        <v>2</v>
      </c>
      <c r="BC288" s="78" t="str">
        <f>REPLACE(INDEX(GroupVertices[Group],MATCH(Edges25[[#This Row],[Vertex 2]],GroupVertices[Vertex],0)),1,1,"")</f>
        <v>2</v>
      </c>
      <c r="BD288" s="48">
        <v>0</v>
      </c>
      <c r="BE288" s="49">
        <v>0</v>
      </c>
      <c r="BF288" s="48">
        <v>1</v>
      </c>
      <c r="BG288" s="49">
        <v>4.166666666666667</v>
      </c>
      <c r="BH288" s="48">
        <v>0</v>
      </c>
      <c r="BI288" s="49">
        <v>0</v>
      </c>
      <c r="BJ288" s="48">
        <v>23</v>
      </c>
      <c r="BK288" s="49">
        <v>95.83333333333333</v>
      </c>
      <c r="BL288" s="48">
        <v>24</v>
      </c>
    </row>
    <row r="289" spans="1:64" ht="15">
      <c r="A289" s="64" t="s">
        <v>431</v>
      </c>
      <c r="B289" s="64" t="s">
        <v>445</v>
      </c>
      <c r="C289" s="65"/>
      <c r="D289" s="66"/>
      <c r="E289" s="67"/>
      <c r="F289" s="68"/>
      <c r="G289" s="65"/>
      <c r="H289" s="69"/>
      <c r="I289" s="70"/>
      <c r="J289" s="70"/>
      <c r="K289" s="34" t="s">
        <v>65</v>
      </c>
      <c r="L289" s="77">
        <v>638</v>
      </c>
      <c r="M289" s="77"/>
      <c r="N289" s="72"/>
      <c r="O289" s="79" t="s">
        <v>503</v>
      </c>
      <c r="P289" s="81">
        <v>43772.89666666667</v>
      </c>
      <c r="Q289" s="79" t="s">
        <v>650</v>
      </c>
      <c r="R289" s="79"/>
      <c r="S289" s="79"/>
      <c r="T289" s="79"/>
      <c r="U289" s="79"/>
      <c r="V289" s="82" t="s">
        <v>950</v>
      </c>
      <c r="W289" s="81">
        <v>43772.89666666667</v>
      </c>
      <c r="X289" s="82" t="s">
        <v>1252</v>
      </c>
      <c r="Y289" s="79"/>
      <c r="Z289" s="79"/>
      <c r="AA289" s="85" t="s">
        <v>1559</v>
      </c>
      <c r="AB289" s="79"/>
      <c r="AC289" s="79" t="b">
        <v>0</v>
      </c>
      <c r="AD289" s="79">
        <v>0</v>
      </c>
      <c r="AE289" s="85" t="s">
        <v>1603</v>
      </c>
      <c r="AF289" s="79" t="b">
        <v>0</v>
      </c>
      <c r="AG289" s="79" t="s">
        <v>1625</v>
      </c>
      <c r="AH289" s="79"/>
      <c r="AI289" s="85" t="s">
        <v>1603</v>
      </c>
      <c r="AJ289" s="79" t="b">
        <v>0</v>
      </c>
      <c r="AK289" s="79">
        <v>46</v>
      </c>
      <c r="AL289" s="85" t="s">
        <v>1575</v>
      </c>
      <c r="AM289" s="79" t="s">
        <v>1634</v>
      </c>
      <c r="AN289" s="79" t="b">
        <v>0</v>
      </c>
      <c r="AO289" s="85" t="s">
        <v>1575</v>
      </c>
      <c r="AP289" s="79" t="s">
        <v>176</v>
      </c>
      <c r="AQ289" s="79">
        <v>0</v>
      </c>
      <c r="AR289" s="79">
        <v>0</v>
      </c>
      <c r="AS289" s="79"/>
      <c r="AT289" s="79"/>
      <c r="AU289" s="79"/>
      <c r="AV289" s="79"/>
      <c r="AW289" s="79"/>
      <c r="AX289" s="79"/>
      <c r="AY289" s="79"/>
      <c r="AZ289" s="79"/>
      <c r="BA289">
        <v>1</v>
      </c>
      <c r="BB289" s="78" t="str">
        <f>REPLACE(INDEX(GroupVertices[Group],MATCH(Edges25[[#This Row],[Vertex 1]],GroupVertices[Vertex],0)),1,1,"")</f>
        <v>2</v>
      </c>
      <c r="BC289" s="78" t="str">
        <f>REPLACE(INDEX(GroupVertices[Group],MATCH(Edges25[[#This Row],[Vertex 2]],GroupVertices[Vertex],0)),1,1,"")</f>
        <v>2</v>
      </c>
      <c r="BD289" s="48">
        <v>0</v>
      </c>
      <c r="BE289" s="49">
        <v>0</v>
      </c>
      <c r="BF289" s="48">
        <v>1</v>
      </c>
      <c r="BG289" s="49">
        <v>4.166666666666667</v>
      </c>
      <c r="BH289" s="48">
        <v>0</v>
      </c>
      <c r="BI289" s="49">
        <v>0</v>
      </c>
      <c r="BJ289" s="48">
        <v>23</v>
      </c>
      <c r="BK289" s="49">
        <v>95.83333333333333</v>
      </c>
      <c r="BL289" s="48">
        <v>24</v>
      </c>
    </row>
    <row r="290" spans="1:64" ht="15">
      <c r="A290" s="64" t="s">
        <v>432</v>
      </c>
      <c r="B290" s="64" t="s">
        <v>445</v>
      </c>
      <c r="C290" s="65"/>
      <c r="D290" s="66"/>
      <c r="E290" s="67"/>
      <c r="F290" s="68"/>
      <c r="G290" s="65"/>
      <c r="H290" s="69"/>
      <c r="I290" s="70"/>
      <c r="J290" s="70"/>
      <c r="K290" s="34" t="s">
        <v>65</v>
      </c>
      <c r="L290" s="77">
        <v>639</v>
      </c>
      <c r="M290" s="77"/>
      <c r="N290" s="72"/>
      <c r="O290" s="79" t="s">
        <v>503</v>
      </c>
      <c r="P290" s="81">
        <v>43772.91619212963</v>
      </c>
      <c r="Q290" s="79" t="s">
        <v>650</v>
      </c>
      <c r="R290" s="79"/>
      <c r="S290" s="79"/>
      <c r="T290" s="79"/>
      <c r="U290" s="79"/>
      <c r="V290" s="82" t="s">
        <v>951</v>
      </c>
      <c r="W290" s="81">
        <v>43772.91619212963</v>
      </c>
      <c r="X290" s="82" t="s">
        <v>1253</v>
      </c>
      <c r="Y290" s="79"/>
      <c r="Z290" s="79"/>
      <c r="AA290" s="85" t="s">
        <v>1560</v>
      </c>
      <c r="AB290" s="79"/>
      <c r="AC290" s="79" t="b">
        <v>0</v>
      </c>
      <c r="AD290" s="79">
        <v>0</v>
      </c>
      <c r="AE290" s="85" t="s">
        <v>1603</v>
      </c>
      <c r="AF290" s="79" t="b">
        <v>0</v>
      </c>
      <c r="AG290" s="79" t="s">
        <v>1625</v>
      </c>
      <c r="AH290" s="79"/>
      <c r="AI290" s="85" t="s">
        <v>1603</v>
      </c>
      <c r="AJ290" s="79" t="b">
        <v>0</v>
      </c>
      <c r="AK290" s="79">
        <v>46</v>
      </c>
      <c r="AL290" s="85" t="s">
        <v>1575</v>
      </c>
      <c r="AM290" s="79" t="s">
        <v>1638</v>
      </c>
      <c r="AN290" s="79" t="b">
        <v>0</v>
      </c>
      <c r="AO290" s="85" t="s">
        <v>1575</v>
      </c>
      <c r="AP290" s="79" t="s">
        <v>176</v>
      </c>
      <c r="AQ290" s="79">
        <v>0</v>
      </c>
      <c r="AR290" s="79">
        <v>0</v>
      </c>
      <c r="AS290" s="79"/>
      <c r="AT290" s="79"/>
      <c r="AU290" s="79"/>
      <c r="AV290" s="79"/>
      <c r="AW290" s="79"/>
      <c r="AX290" s="79"/>
      <c r="AY290" s="79"/>
      <c r="AZ290" s="79"/>
      <c r="BA290">
        <v>1</v>
      </c>
      <c r="BB290" s="78" t="str">
        <f>REPLACE(INDEX(GroupVertices[Group],MATCH(Edges25[[#This Row],[Vertex 1]],GroupVertices[Vertex],0)),1,1,"")</f>
        <v>2</v>
      </c>
      <c r="BC290" s="78" t="str">
        <f>REPLACE(INDEX(GroupVertices[Group],MATCH(Edges25[[#This Row],[Vertex 2]],GroupVertices[Vertex],0)),1,1,"")</f>
        <v>2</v>
      </c>
      <c r="BD290" s="48">
        <v>0</v>
      </c>
      <c r="BE290" s="49">
        <v>0</v>
      </c>
      <c r="BF290" s="48">
        <v>1</v>
      </c>
      <c r="BG290" s="49">
        <v>4.166666666666667</v>
      </c>
      <c r="BH290" s="48">
        <v>0</v>
      </c>
      <c r="BI290" s="49">
        <v>0</v>
      </c>
      <c r="BJ290" s="48">
        <v>23</v>
      </c>
      <c r="BK290" s="49">
        <v>95.83333333333333</v>
      </c>
      <c r="BL290" s="48">
        <v>24</v>
      </c>
    </row>
    <row r="291" spans="1:64" ht="15">
      <c r="A291" s="64" t="s">
        <v>433</v>
      </c>
      <c r="B291" s="64" t="s">
        <v>445</v>
      </c>
      <c r="C291" s="65"/>
      <c r="D291" s="66"/>
      <c r="E291" s="67"/>
      <c r="F291" s="68"/>
      <c r="G291" s="65"/>
      <c r="H291" s="69"/>
      <c r="I291" s="70"/>
      <c r="J291" s="70"/>
      <c r="K291" s="34" t="s">
        <v>65</v>
      </c>
      <c r="L291" s="77">
        <v>640</v>
      </c>
      <c r="M291" s="77"/>
      <c r="N291" s="72"/>
      <c r="O291" s="79" t="s">
        <v>503</v>
      </c>
      <c r="P291" s="81">
        <v>43772.93653935185</v>
      </c>
      <c r="Q291" s="79" t="s">
        <v>650</v>
      </c>
      <c r="R291" s="79"/>
      <c r="S291" s="79"/>
      <c r="T291" s="79"/>
      <c r="U291" s="79"/>
      <c r="V291" s="82" t="s">
        <v>952</v>
      </c>
      <c r="W291" s="81">
        <v>43772.93653935185</v>
      </c>
      <c r="X291" s="82" t="s">
        <v>1254</v>
      </c>
      <c r="Y291" s="79"/>
      <c r="Z291" s="79"/>
      <c r="AA291" s="85" t="s">
        <v>1561</v>
      </c>
      <c r="AB291" s="79"/>
      <c r="AC291" s="79" t="b">
        <v>0</v>
      </c>
      <c r="AD291" s="79">
        <v>0</v>
      </c>
      <c r="AE291" s="85" t="s">
        <v>1603</v>
      </c>
      <c r="AF291" s="79" t="b">
        <v>0</v>
      </c>
      <c r="AG291" s="79" t="s">
        <v>1625</v>
      </c>
      <c r="AH291" s="79"/>
      <c r="AI291" s="85" t="s">
        <v>1603</v>
      </c>
      <c r="AJ291" s="79" t="b">
        <v>0</v>
      </c>
      <c r="AK291" s="79">
        <v>46</v>
      </c>
      <c r="AL291" s="85" t="s">
        <v>1575</v>
      </c>
      <c r="AM291" s="79" t="s">
        <v>1638</v>
      </c>
      <c r="AN291" s="79" t="b">
        <v>0</v>
      </c>
      <c r="AO291" s="85" t="s">
        <v>1575</v>
      </c>
      <c r="AP291" s="79" t="s">
        <v>176</v>
      </c>
      <c r="AQ291" s="79">
        <v>0</v>
      </c>
      <c r="AR291" s="79">
        <v>0</v>
      </c>
      <c r="AS291" s="79"/>
      <c r="AT291" s="79"/>
      <c r="AU291" s="79"/>
      <c r="AV291" s="79"/>
      <c r="AW291" s="79"/>
      <c r="AX291" s="79"/>
      <c r="AY291" s="79"/>
      <c r="AZ291" s="79"/>
      <c r="BA291">
        <v>1</v>
      </c>
      <c r="BB291" s="78" t="str">
        <f>REPLACE(INDEX(GroupVertices[Group],MATCH(Edges25[[#This Row],[Vertex 1]],GroupVertices[Vertex],0)),1,1,"")</f>
        <v>2</v>
      </c>
      <c r="BC291" s="78" t="str">
        <f>REPLACE(INDEX(GroupVertices[Group],MATCH(Edges25[[#This Row],[Vertex 2]],GroupVertices[Vertex],0)),1,1,"")</f>
        <v>2</v>
      </c>
      <c r="BD291" s="48">
        <v>0</v>
      </c>
      <c r="BE291" s="49">
        <v>0</v>
      </c>
      <c r="BF291" s="48">
        <v>1</v>
      </c>
      <c r="BG291" s="49">
        <v>4.166666666666667</v>
      </c>
      <c r="BH291" s="48">
        <v>0</v>
      </c>
      <c r="BI291" s="49">
        <v>0</v>
      </c>
      <c r="BJ291" s="48">
        <v>23</v>
      </c>
      <c r="BK291" s="49">
        <v>95.83333333333333</v>
      </c>
      <c r="BL291" s="48">
        <v>24</v>
      </c>
    </row>
    <row r="292" spans="1:64" ht="15">
      <c r="A292" s="64" t="s">
        <v>434</v>
      </c>
      <c r="B292" s="64" t="s">
        <v>445</v>
      </c>
      <c r="C292" s="65"/>
      <c r="D292" s="66"/>
      <c r="E292" s="67"/>
      <c r="F292" s="68"/>
      <c r="G292" s="65"/>
      <c r="H292" s="69"/>
      <c r="I292" s="70"/>
      <c r="J292" s="70"/>
      <c r="K292" s="34" t="s">
        <v>65</v>
      </c>
      <c r="L292" s="77">
        <v>641</v>
      </c>
      <c r="M292" s="77"/>
      <c r="N292" s="72"/>
      <c r="O292" s="79" t="s">
        <v>503</v>
      </c>
      <c r="P292" s="81">
        <v>43772.96859953704</v>
      </c>
      <c r="Q292" s="79" t="s">
        <v>650</v>
      </c>
      <c r="R292" s="79"/>
      <c r="S292" s="79"/>
      <c r="T292" s="79"/>
      <c r="U292" s="79"/>
      <c r="V292" s="82" t="s">
        <v>953</v>
      </c>
      <c r="W292" s="81">
        <v>43772.96859953704</v>
      </c>
      <c r="X292" s="82" t="s">
        <v>1255</v>
      </c>
      <c r="Y292" s="79"/>
      <c r="Z292" s="79"/>
      <c r="AA292" s="85" t="s">
        <v>1562</v>
      </c>
      <c r="AB292" s="79"/>
      <c r="AC292" s="79" t="b">
        <v>0</v>
      </c>
      <c r="AD292" s="79">
        <v>0</v>
      </c>
      <c r="AE292" s="85" t="s">
        <v>1603</v>
      </c>
      <c r="AF292" s="79" t="b">
        <v>0</v>
      </c>
      <c r="AG292" s="79" t="s">
        <v>1625</v>
      </c>
      <c r="AH292" s="79"/>
      <c r="AI292" s="85" t="s">
        <v>1603</v>
      </c>
      <c r="AJ292" s="79" t="b">
        <v>0</v>
      </c>
      <c r="AK292" s="79">
        <v>46</v>
      </c>
      <c r="AL292" s="85" t="s">
        <v>1575</v>
      </c>
      <c r="AM292" s="79" t="s">
        <v>1635</v>
      </c>
      <c r="AN292" s="79" t="b">
        <v>0</v>
      </c>
      <c r="AO292" s="85" t="s">
        <v>1575</v>
      </c>
      <c r="AP292" s="79" t="s">
        <v>176</v>
      </c>
      <c r="AQ292" s="79">
        <v>0</v>
      </c>
      <c r="AR292" s="79">
        <v>0</v>
      </c>
      <c r="AS292" s="79"/>
      <c r="AT292" s="79"/>
      <c r="AU292" s="79"/>
      <c r="AV292" s="79"/>
      <c r="AW292" s="79"/>
      <c r="AX292" s="79"/>
      <c r="AY292" s="79"/>
      <c r="AZ292" s="79"/>
      <c r="BA292">
        <v>1</v>
      </c>
      <c r="BB292" s="78" t="str">
        <f>REPLACE(INDEX(GroupVertices[Group],MATCH(Edges25[[#This Row],[Vertex 1]],GroupVertices[Vertex],0)),1,1,"")</f>
        <v>2</v>
      </c>
      <c r="BC292" s="78" t="str">
        <f>REPLACE(INDEX(GroupVertices[Group],MATCH(Edges25[[#This Row],[Vertex 2]],GroupVertices[Vertex],0)),1,1,"")</f>
        <v>2</v>
      </c>
      <c r="BD292" s="48">
        <v>0</v>
      </c>
      <c r="BE292" s="49">
        <v>0</v>
      </c>
      <c r="BF292" s="48">
        <v>1</v>
      </c>
      <c r="BG292" s="49">
        <v>4.166666666666667</v>
      </c>
      <c r="BH292" s="48">
        <v>0</v>
      </c>
      <c r="BI292" s="49">
        <v>0</v>
      </c>
      <c r="BJ292" s="48">
        <v>23</v>
      </c>
      <c r="BK292" s="49">
        <v>95.83333333333333</v>
      </c>
      <c r="BL292" s="48">
        <v>24</v>
      </c>
    </row>
    <row r="293" spans="1:64" ht="15">
      <c r="A293" s="64" t="s">
        <v>435</v>
      </c>
      <c r="B293" s="64" t="s">
        <v>445</v>
      </c>
      <c r="C293" s="65"/>
      <c r="D293" s="66"/>
      <c r="E293" s="67"/>
      <c r="F293" s="68"/>
      <c r="G293" s="65"/>
      <c r="H293" s="69"/>
      <c r="I293" s="70"/>
      <c r="J293" s="70"/>
      <c r="K293" s="34" t="s">
        <v>65</v>
      </c>
      <c r="L293" s="77">
        <v>642</v>
      </c>
      <c r="M293" s="77"/>
      <c r="N293" s="72"/>
      <c r="O293" s="79" t="s">
        <v>503</v>
      </c>
      <c r="P293" s="81">
        <v>43772.97180555556</v>
      </c>
      <c r="Q293" s="79" t="s">
        <v>650</v>
      </c>
      <c r="R293" s="79"/>
      <c r="S293" s="79"/>
      <c r="T293" s="79"/>
      <c r="U293" s="79"/>
      <c r="V293" s="82" t="s">
        <v>954</v>
      </c>
      <c r="W293" s="81">
        <v>43772.97180555556</v>
      </c>
      <c r="X293" s="82" t="s">
        <v>1256</v>
      </c>
      <c r="Y293" s="79"/>
      <c r="Z293" s="79"/>
      <c r="AA293" s="85" t="s">
        <v>1563</v>
      </c>
      <c r="AB293" s="79"/>
      <c r="AC293" s="79" t="b">
        <v>0</v>
      </c>
      <c r="AD293" s="79">
        <v>0</v>
      </c>
      <c r="AE293" s="85" t="s">
        <v>1603</v>
      </c>
      <c r="AF293" s="79" t="b">
        <v>0</v>
      </c>
      <c r="AG293" s="79" t="s">
        <v>1625</v>
      </c>
      <c r="AH293" s="79"/>
      <c r="AI293" s="85" t="s">
        <v>1603</v>
      </c>
      <c r="AJ293" s="79" t="b">
        <v>0</v>
      </c>
      <c r="AK293" s="79">
        <v>46</v>
      </c>
      <c r="AL293" s="85" t="s">
        <v>1575</v>
      </c>
      <c r="AM293" s="79" t="s">
        <v>1638</v>
      </c>
      <c r="AN293" s="79" t="b">
        <v>0</v>
      </c>
      <c r="AO293" s="85" t="s">
        <v>1575</v>
      </c>
      <c r="AP293" s="79" t="s">
        <v>176</v>
      </c>
      <c r="AQ293" s="79">
        <v>0</v>
      </c>
      <c r="AR293" s="79">
        <v>0</v>
      </c>
      <c r="AS293" s="79"/>
      <c r="AT293" s="79"/>
      <c r="AU293" s="79"/>
      <c r="AV293" s="79"/>
      <c r="AW293" s="79"/>
      <c r="AX293" s="79"/>
      <c r="AY293" s="79"/>
      <c r="AZ293" s="79"/>
      <c r="BA293">
        <v>1</v>
      </c>
      <c r="BB293" s="78" t="str">
        <f>REPLACE(INDEX(GroupVertices[Group],MATCH(Edges25[[#This Row],[Vertex 1]],GroupVertices[Vertex],0)),1,1,"")</f>
        <v>2</v>
      </c>
      <c r="BC293" s="78" t="str">
        <f>REPLACE(INDEX(GroupVertices[Group],MATCH(Edges25[[#This Row],[Vertex 2]],GroupVertices[Vertex],0)),1,1,"")</f>
        <v>2</v>
      </c>
      <c r="BD293" s="48">
        <v>0</v>
      </c>
      <c r="BE293" s="49">
        <v>0</v>
      </c>
      <c r="BF293" s="48">
        <v>1</v>
      </c>
      <c r="BG293" s="49">
        <v>4.166666666666667</v>
      </c>
      <c r="BH293" s="48">
        <v>0</v>
      </c>
      <c r="BI293" s="49">
        <v>0</v>
      </c>
      <c r="BJ293" s="48">
        <v>23</v>
      </c>
      <c r="BK293" s="49">
        <v>95.83333333333333</v>
      </c>
      <c r="BL293" s="48">
        <v>24</v>
      </c>
    </row>
    <row r="294" spans="1:64" ht="15">
      <c r="A294" s="64" t="s">
        <v>436</v>
      </c>
      <c r="B294" s="64" t="s">
        <v>445</v>
      </c>
      <c r="C294" s="65"/>
      <c r="D294" s="66"/>
      <c r="E294" s="67"/>
      <c r="F294" s="68"/>
      <c r="G294" s="65"/>
      <c r="H294" s="69"/>
      <c r="I294" s="70"/>
      <c r="J294" s="70"/>
      <c r="K294" s="34" t="s">
        <v>65</v>
      </c>
      <c r="L294" s="77">
        <v>643</v>
      </c>
      <c r="M294" s="77"/>
      <c r="N294" s="72"/>
      <c r="O294" s="79" t="s">
        <v>503</v>
      </c>
      <c r="P294" s="81">
        <v>43772.97342592593</v>
      </c>
      <c r="Q294" s="79" t="s">
        <v>650</v>
      </c>
      <c r="R294" s="79"/>
      <c r="S294" s="79"/>
      <c r="T294" s="79"/>
      <c r="U294" s="79"/>
      <c r="V294" s="82" t="s">
        <v>955</v>
      </c>
      <c r="W294" s="81">
        <v>43772.97342592593</v>
      </c>
      <c r="X294" s="82" t="s">
        <v>1257</v>
      </c>
      <c r="Y294" s="79"/>
      <c r="Z294" s="79"/>
      <c r="AA294" s="85" t="s">
        <v>1564</v>
      </c>
      <c r="AB294" s="79"/>
      <c r="AC294" s="79" t="b">
        <v>0</v>
      </c>
      <c r="AD294" s="79">
        <v>0</v>
      </c>
      <c r="AE294" s="85" t="s">
        <v>1603</v>
      </c>
      <c r="AF294" s="79" t="b">
        <v>0</v>
      </c>
      <c r="AG294" s="79" t="s">
        <v>1625</v>
      </c>
      <c r="AH294" s="79"/>
      <c r="AI294" s="85" t="s">
        <v>1603</v>
      </c>
      <c r="AJ294" s="79" t="b">
        <v>0</v>
      </c>
      <c r="AK294" s="79">
        <v>46</v>
      </c>
      <c r="AL294" s="85" t="s">
        <v>1575</v>
      </c>
      <c r="AM294" s="79" t="s">
        <v>1635</v>
      </c>
      <c r="AN294" s="79" t="b">
        <v>0</v>
      </c>
      <c r="AO294" s="85" t="s">
        <v>1575</v>
      </c>
      <c r="AP294" s="79" t="s">
        <v>176</v>
      </c>
      <c r="AQ294" s="79">
        <v>0</v>
      </c>
      <c r="AR294" s="79">
        <v>0</v>
      </c>
      <c r="AS294" s="79"/>
      <c r="AT294" s="79"/>
      <c r="AU294" s="79"/>
      <c r="AV294" s="79"/>
      <c r="AW294" s="79"/>
      <c r="AX294" s="79"/>
      <c r="AY294" s="79"/>
      <c r="AZ294" s="79"/>
      <c r="BA294">
        <v>1</v>
      </c>
      <c r="BB294" s="78" t="str">
        <f>REPLACE(INDEX(GroupVertices[Group],MATCH(Edges25[[#This Row],[Vertex 1]],GroupVertices[Vertex],0)),1,1,"")</f>
        <v>2</v>
      </c>
      <c r="BC294" s="78" t="str">
        <f>REPLACE(INDEX(GroupVertices[Group],MATCH(Edges25[[#This Row],[Vertex 2]],GroupVertices[Vertex],0)),1,1,"")</f>
        <v>2</v>
      </c>
      <c r="BD294" s="48">
        <v>0</v>
      </c>
      <c r="BE294" s="49">
        <v>0</v>
      </c>
      <c r="BF294" s="48">
        <v>1</v>
      </c>
      <c r="BG294" s="49">
        <v>4.166666666666667</v>
      </c>
      <c r="BH294" s="48">
        <v>0</v>
      </c>
      <c r="BI294" s="49">
        <v>0</v>
      </c>
      <c r="BJ294" s="48">
        <v>23</v>
      </c>
      <c r="BK294" s="49">
        <v>95.83333333333333</v>
      </c>
      <c r="BL294" s="48">
        <v>24</v>
      </c>
    </row>
    <row r="295" spans="1:64" ht="15">
      <c r="A295" s="64" t="s">
        <v>437</v>
      </c>
      <c r="B295" s="64" t="s">
        <v>445</v>
      </c>
      <c r="C295" s="65"/>
      <c r="D295" s="66"/>
      <c r="E295" s="67"/>
      <c r="F295" s="68"/>
      <c r="G295" s="65"/>
      <c r="H295" s="69"/>
      <c r="I295" s="70"/>
      <c r="J295" s="70"/>
      <c r="K295" s="34" t="s">
        <v>65</v>
      </c>
      <c r="L295" s="77">
        <v>644</v>
      </c>
      <c r="M295" s="77"/>
      <c r="N295" s="72"/>
      <c r="O295" s="79" t="s">
        <v>503</v>
      </c>
      <c r="P295" s="81">
        <v>43773.04173611111</v>
      </c>
      <c r="Q295" s="79" t="s">
        <v>650</v>
      </c>
      <c r="R295" s="79"/>
      <c r="S295" s="79"/>
      <c r="T295" s="79"/>
      <c r="U295" s="79"/>
      <c r="V295" s="82" t="s">
        <v>956</v>
      </c>
      <c r="W295" s="81">
        <v>43773.04173611111</v>
      </c>
      <c r="X295" s="82" t="s">
        <v>1258</v>
      </c>
      <c r="Y295" s="79"/>
      <c r="Z295" s="79"/>
      <c r="AA295" s="85" t="s">
        <v>1565</v>
      </c>
      <c r="AB295" s="79"/>
      <c r="AC295" s="79" t="b">
        <v>0</v>
      </c>
      <c r="AD295" s="79">
        <v>0</v>
      </c>
      <c r="AE295" s="85" t="s">
        <v>1603</v>
      </c>
      <c r="AF295" s="79" t="b">
        <v>0</v>
      </c>
      <c r="AG295" s="79" t="s">
        <v>1625</v>
      </c>
      <c r="AH295" s="79"/>
      <c r="AI295" s="85" t="s">
        <v>1603</v>
      </c>
      <c r="AJ295" s="79" t="b">
        <v>0</v>
      </c>
      <c r="AK295" s="79">
        <v>46</v>
      </c>
      <c r="AL295" s="85" t="s">
        <v>1575</v>
      </c>
      <c r="AM295" s="79" t="s">
        <v>1638</v>
      </c>
      <c r="AN295" s="79" t="b">
        <v>0</v>
      </c>
      <c r="AO295" s="85" t="s">
        <v>1575</v>
      </c>
      <c r="AP295" s="79" t="s">
        <v>176</v>
      </c>
      <c r="AQ295" s="79">
        <v>0</v>
      </c>
      <c r="AR295" s="79">
        <v>0</v>
      </c>
      <c r="AS295" s="79"/>
      <c r="AT295" s="79"/>
      <c r="AU295" s="79"/>
      <c r="AV295" s="79"/>
      <c r="AW295" s="79"/>
      <c r="AX295" s="79"/>
      <c r="AY295" s="79"/>
      <c r="AZ295" s="79"/>
      <c r="BA295">
        <v>1</v>
      </c>
      <c r="BB295" s="78" t="str">
        <f>REPLACE(INDEX(GroupVertices[Group],MATCH(Edges25[[#This Row],[Vertex 1]],GroupVertices[Vertex],0)),1,1,"")</f>
        <v>2</v>
      </c>
      <c r="BC295" s="78" t="str">
        <f>REPLACE(INDEX(GroupVertices[Group],MATCH(Edges25[[#This Row],[Vertex 2]],GroupVertices[Vertex],0)),1,1,"")</f>
        <v>2</v>
      </c>
      <c r="BD295" s="48">
        <v>0</v>
      </c>
      <c r="BE295" s="49">
        <v>0</v>
      </c>
      <c r="BF295" s="48">
        <v>1</v>
      </c>
      <c r="BG295" s="49">
        <v>4.166666666666667</v>
      </c>
      <c r="BH295" s="48">
        <v>0</v>
      </c>
      <c r="BI295" s="49">
        <v>0</v>
      </c>
      <c r="BJ295" s="48">
        <v>23</v>
      </c>
      <c r="BK295" s="49">
        <v>95.83333333333333</v>
      </c>
      <c r="BL295" s="48">
        <v>24</v>
      </c>
    </row>
    <row r="296" spans="1:64" ht="15">
      <c r="A296" s="64" t="s">
        <v>438</v>
      </c>
      <c r="B296" s="64" t="s">
        <v>445</v>
      </c>
      <c r="C296" s="65"/>
      <c r="D296" s="66"/>
      <c r="E296" s="67"/>
      <c r="F296" s="68"/>
      <c r="G296" s="65"/>
      <c r="H296" s="69"/>
      <c r="I296" s="70"/>
      <c r="J296" s="70"/>
      <c r="K296" s="34" t="s">
        <v>65</v>
      </c>
      <c r="L296" s="77">
        <v>645</v>
      </c>
      <c r="M296" s="77"/>
      <c r="N296" s="72"/>
      <c r="O296" s="79" t="s">
        <v>503</v>
      </c>
      <c r="P296" s="81">
        <v>43773.16678240741</v>
      </c>
      <c r="Q296" s="79" t="s">
        <v>650</v>
      </c>
      <c r="R296" s="79"/>
      <c r="S296" s="79"/>
      <c r="T296" s="79"/>
      <c r="U296" s="79"/>
      <c r="V296" s="82" t="s">
        <v>957</v>
      </c>
      <c r="W296" s="81">
        <v>43773.16678240741</v>
      </c>
      <c r="X296" s="82" t="s">
        <v>1259</v>
      </c>
      <c r="Y296" s="79"/>
      <c r="Z296" s="79"/>
      <c r="AA296" s="85" t="s">
        <v>1566</v>
      </c>
      <c r="AB296" s="79"/>
      <c r="AC296" s="79" t="b">
        <v>0</v>
      </c>
      <c r="AD296" s="79">
        <v>0</v>
      </c>
      <c r="AE296" s="85" t="s">
        <v>1603</v>
      </c>
      <c r="AF296" s="79" t="b">
        <v>0</v>
      </c>
      <c r="AG296" s="79" t="s">
        <v>1625</v>
      </c>
      <c r="AH296" s="79"/>
      <c r="AI296" s="85" t="s">
        <v>1603</v>
      </c>
      <c r="AJ296" s="79" t="b">
        <v>0</v>
      </c>
      <c r="AK296" s="79">
        <v>46</v>
      </c>
      <c r="AL296" s="85" t="s">
        <v>1575</v>
      </c>
      <c r="AM296" s="79" t="s">
        <v>1634</v>
      </c>
      <c r="AN296" s="79" t="b">
        <v>0</v>
      </c>
      <c r="AO296" s="85" t="s">
        <v>1575</v>
      </c>
      <c r="AP296" s="79" t="s">
        <v>176</v>
      </c>
      <c r="AQ296" s="79">
        <v>0</v>
      </c>
      <c r="AR296" s="79">
        <v>0</v>
      </c>
      <c r="AS296" s="79"/>
      <c r="AT296" s="79"/>
      <c r="AU296" s="79"/>
      <c r="AV296" s="79"/>
      <c r="AW296" s="79"/>
      <c r="AX296" s="79"/>
      <c r="AY296" s="79"/>
      <c r="AZ296" s="79"/>
      <c r="BA296">
        <v>1</v>
      </c>
      <c r="BB296" s="78" t="str">
        <f>REPLACE(INDEX(GroupVertices[Group],MATCH(Edges25[[#This Row],[Vertex 1]],GroupVertices[Vertex],0)),1,1,"")</f>
        <v>2</v>
      </c>
      <c r="BC296" s="78" t="str">
        <f>REPLACE(INDEX(GroupVertices[Group],MATCH(Edges25[[#This Row],[Vertex 2]],GroupVertices[Vertex],0)),1,1,"")</f>
        <v>2</v>
      </c>
      <c r="BD296" s="48">
        <v>0</v>
      </c>
      <c r="BE296" s="49">
        <v>0</v>
      </c>
      <c r="BF296" s="48">
        <v>1</v>
      </c>
      <c r="BG296" s="49">
        <v>4.166666666666667</v>
      </c>
      <c r="BH296" s="48">
        <v>0</v>
      </c>
      <c r="BI296" s="49">
        <v>0</v>
      </c>
      <c r="BJ296" s="48">
        <v>23</v>
      </c>
      <c r="BK296" s="49">
        <v>95.83333333333333</v>
      </c>
      <c r="BL296" s="48">
        <v>24</v>
      </c>
    </row>
    <row r="297" spans="1:64" ht="15">
      <c r="A297" s="64" t="s">
        <v>439</v>
      </c>
      <c r="B297" s="64" t="s">
        <v>445</v>
      </c>
      <c r="C297" s="65"/>
      <c r="D297" s="66"/>
      <c r="E297" s="67"/>
      <c r="F297" s="68"/>
      <c r="G297" s="65"/>
      <c r="H297" s="69"/>
      <c r="I297" s="70"/>
      <c r="J297" s="70"/>
      <c r="K297" s="34" t="s">
        <v>65</v>
      </c>
      <c r="L297" s="77">
        <v>646</v>
      </c>
      <c r="M297" s="77"/>
      <c r="N297" s="72"/>
      <c r="O297" s="79" t="s">
        <v>503</v>
      </c>
      <c r="P297" s="81">
        <v>43773.703194444446</v>
      </c>
      <c r="Q297" s="79" t="s">
        <v>650</v>
      </c>
      <c r="R297" s="79"/>
      <c r="S297" s="79"/>
      <c r="T297" s="79"/>
      <c r="U297" s="79"/>
      <c r="V297" s="82" t="s">
        <v>958</v>
      </c>
      <c r="W297" s="81">
        <v>43773.703194444446</v>
      </c>
      <c r="X297" s="82" t="s">
        <v>1260</v>
      </c>
      <c r="Y297" s="79"/>
      <c r="Z297" s="79"/>
      <c r="AA297" s="85" t="s">
        <v>1567</v>
      </c>
      <c r="AB297" s="79"/>
      <c r="AC297" s="79" t="b">
        <v>0</v>
      </c>
      <c r="AD297" s="79">
        <v>0</v>
      </c>
      <c r="AE297" s="85" t="s">
        <v>1603</v>
      </c>
      <c r="AF297" s="79" t="b">
        <v>0</v>
      </c>
      <c r="AG297" s="79" t="s">
        <v>1625</v>
      </c>
      <c r="AH297" s="79"/>
      <c r="AI297" s="85" t="s">
        <v>1603</v>
      </c>
      <c r="AJ297" s="79" t="b">
        <v>0</v>
      </c>
      <c r="AK297" s="79">
        <v>51</v>
      </c>
      <c r="AL297" s="85" t="s">
        <v>1575</v>
      </c>
      <c r="AM297" s="79" t="s">
        <v>1635</v>
      </c>
      <c r="AN297" s="79" t="b">
        <v>0</v>
      </c>
      <c r="AO297" s="85" t="s">
        <v>1575</v>
      </c>
      <c r="AP297" s="79" t="s">
        <v>176</v>
      </c>
      <c r="AQ297" s="79">
        <v>0</v>
      </c>
      <c r="AR297" s="79">
        <v>0</v>
      </c>
      <c r="AS297" s="79"/>
      <c r="AT297" s="79"/>
      <c r="AU297" s="79"/>
      <c r="AV297" s="79"/>
      <c r="AW297" s="79"/>
      <c r="AX297" s="79"/>
      <c r="AY297" s="79"/>
      <c r="AZ297" s="79"/>
      <c r="BA297">
        <v>1</v>
      </c>
      <c r="BB297" s="78" t="str">
        <f>REPLACE(INDEX(GroupVertices[Group],MATCH(Edges25[[#This Row],[Vertex 1]],GroupVertices[Vertex],0)),1,1,"")</f>
        <v>2</v>
      </c>
      <c r="BC297" s="78" t="str">
        <f>REPLACE(INDEX(GroupVertices[Group],MATCH(Edges25[[#This Row],[Vertex 2]],GroupVertices[Vertex],0)),1,1,"")</f>
        <v>2</v>
      </c>
      <c r="BD297" s="48">
        <v>0</v>
      </c>
      <c r="BE297" s="49">
        <v>0</v>
      </c>
      <c r="BF297" s="48">
        <v>1</v>
      </c>
      <c r="BG297" s="49">
        <v>4.166666666666667</v>
      </c>
      <c r="BH297" s="48">
        <v>0</v>
      </c>
      <c r="BI297" s="49">
        <v>0</v>
      </c>
      <c r="BJ297" s="48">
        <v>23</v>
      </c>
      <c r="BK297" s="49">
        <v>95.83333333333333</v>
      </c>
      <c r="BL297" s="48">
        <v>24</v>
      </c>
    </row>
    <row r="298" spans="1:64" ht="15">
      <c r="A298" s="64" t="s">
        <v>440</v>
      </c>
      <c r="B298" s="64" t="s">
        <v>445</v>
      </c>
      <c r="C298" s="65"/>
      <c r="D298" s="66"/>
      <c r="E298" s="67"/>
      <c r="F298" s="68"/>
      <c r="G298" s="65"/>
      <c r="H298" s="69"/>
      <c r="I298" s="70"/>
      <c r="J298" s="70"/>
      <c r="K298" s="34" t="s">
        <v>65</v>
      </c>
      <c r="L298" s="77">
        <v>647</v>
      </c>
      <c r="M298" s="77"/>
      <c r="N298" s="72"/>
      <c r="O298" s="79" t="s">
        <v>503</v>
      </c>
      <c r="P298" s="81">
        <v>43774.12553240741</v>
      </c>
      <c r="Q298" s="79" t="s">
        <v>650</v>
      </c>
      <c r="R298" s="79"/>
      <c r="S298" s="79"/>
      <c r="T298" s="79"/>
      <c r="U298" s="79"/>
      <c r="V298" s="82" t="s">
        <v>959</v>
      </c>
      <c r="W298" s="81">
        <v>43774.12553240741</v>
      </c>
      <c r="X298" s="82" t="s">
        <v>1261</v>
      </c>
      <c r="Y298" s="79"/>
      <c r="Z298" s="79"/>
      <c r="AA298" s="85" t="s">
        <v>1568</v>
      </c>
      <c r="AB298" s="79"/>
      <c r="AC298" s="79" t="b">
        <v>0</v>
      </c>
      <c r="AD298" s="79">
        <v>0</v>
      </c>
      <c r="AE298" s="85" t="s">
        <v>1603</v>
      </c>
      <c r="AF298" s="79" t="b">
        <v>0</v>
      </c>
      <c r="AG298" s="79" t="s">
        <v>1625</v>
      </c>
      <c r="AH298" s="79"/>
      <c r="AI298" s="85" t="s">
        <v>1603</v>
      </c>
      <c r="AJ298" s="79" t="b">
        <v>0</v>
      </c>
      <c r="AK298" s="79">
        <v>51</v>
      </c>
      <c r="AL298" s="85" t="s">
        <v>1575</v>
      </c>
      <c r="AM298" s="79" t="s">
        <v>1635</v>
      </c>
      <c r="AN298" s="79" t="b">
        <v>0</v>
      </c>
      <c r="AO298" s="85" t="s">
        <v>1575</v>
      </c>
      <c r="AP298" s="79" t="s">
        <v>176</v>
      </c>
      <c r="AQ298" s="79">
        <v>0</v>
      </c>
      <c r="AR298" s="79">
        <v>0</v>
      </c>
      <c r="AS298" s="79"/>
      <c r="AT298" s="79"/>
      <c r="AU298" s="79"/>
      <c r="AV298" s="79"/>
      <c r="AW298" s="79"/>
      <c r="AX298" s="79"/>
      <c r="AY298" s="79"/>
      <c r="AZ298" s="79"/>
      <c r="BA298">
        <v>1</v>
      </c>
      <c r="BB298" s="78" t="str">
        <f>REPLACE(INDEX(GroupVertices[Group],MATCH(Edges25[[#This Row],[Vertex 1]],GroupVertices[Vertex],0)),1,1,"")</f>
        <v>2</v>
      </c>
      <c r="BC298" s="78" t="str">
        <f>REPLACE(INDEX(GroupVertices[Group],MATCH(Edges25[[#This Row],[Vertex 2]],GroupVertices[Vertex],0)),1,1,"")</f>
        <v>2</v>
      </c>
      <c r="BD298" s="48">
        <v>0</v>
      </c>
      <c r="BE298" s="49">
        <v>0</v>
      </c>
      <c r="BF298" s="48">
        <v>1</v>
      </c>
      <c r="BG298" s="49">
        <v>4.166666666666667</v>
      </c>
      <c r="BH298" s="48">
        <v>0</v>
      </c>
      <c r="BI298" s="49">
        <v>0</v>
      </c>
      <c r="BJ298" s="48">
        <v>23</v>
      </c>
      <c r="BK298" s="49">
        <v>95.83333333333333</v>
      </c>
      <c r="BL298" s="48">
        <v>24</v>
      </c>
    </row>
    <row r="299" spans="1:64" ht="15">
      <c r="A299" s="64" t="s">
        <v>441</v>
      </c>
      <c r="B299" s="64" t="s">
        <v>445</v>
      </c>
      <c r="C299" s="65"/>
      <c r="D299" s="66"/>
      <c r="E299" s="67"/>
      <c r="F299" s="68"/>
      <c r="G299" s="65"/>
      <c r="H299" s="69"/>
      <c r="I299" s="70"/>
      <c r="J299" s="70"/>
      <c r="K299" s="34" t="s">
        <v>65</v>
      </c>
      <c r="L299" s="77">
        <v>648</v>
      </c>
      <c r="M299" s="77"/>
      <c r="N299" s="72"/>
      <c r="O299" s="79" t="s">
        <v>503</v>
      </c>
      <c r="P299" s="81">
        <v>43774.13030092593</v>
      </c>
      <c r="Q299" s="79" t="s">
        <v>650</v>
      </c>
      <c r="R299" s="79"/>
      <c r="S299" s="79"/>
      <c r="T299" s="79"/>
      <c r="U299" s="79"/>
      <c r="V299" s="82" t="s">
        <v>960</v>
      </c>
      <c r="W299" s="81">
        <v>43774.13030092593</v>
      </c>
      <c r="X299" s="82" t="s">
        <v>1262</v>
      </c>
      <c r="Y299" s="79"/>
      <c r="Z299" s="79"/>
      <c r="AA299" s="85" t="s">
        <v>1569</v>
      </c>
      <c r="AB299" s="79"/>
      <c r="AC299" s="79" t="b">
        <v>0</v>
      </c>
      <c r="AD299" s="79">
        <v>0</v>
      </c>
      <c r="AE299" s="85" t="s">
        <v>1603</v>
      </c>
      <c r="AF299" s="79" t="b">
        <v>0</v>
      </c>
      <c r="AG299" s="79" t="s">
        <v>1625</v>
      </c>
      <c r="AH299" s="79"/>
      <c r="AI299" s="85" t="s">
        <v>1603</v>
      </c>
      <c r="AJ299" s="79" t="b">
        <v>0</v>
      </c>
      <c r="AK299" s="79">
        <v>51</v>
      </c>
      <c r="AL299" s="85" t="s">
        <v>1575</v>
      </c>
      <c r="AM299" s="79" t="s">
        <v>1634</v>
      </c>
      <c r="AN299" s="79" t="b">
        <v>0</v>
      </c>
      <c r="AO299" s="85" t="s">
        <v>1575</v>
      </c>
      <c r="AP299" s="79" t="s">
        <v>176</v>
      </c>
      <c r="AQ299" s="79">
        <v>0</v>
      </c>
      <c r="AR299" s="79">
        <v>0</v>
      </c>
      <c r="AS299" s="79"/>
      <c r="AT299" s="79"/>
      <c r="AU299" s="79"/>
      <c r="AV299" s="79"/>
      <c r="AW299" s="79"/>
      <c r="AX299" s="79"/>
      <c r="AY299" s="79"/>
      <c r="AZ299" s="79"/>
      <c r="BA299">
        <v>1</v>
      </c>
      <c r="BB299" s="78" t="str">
        <f>REPLACE(INDEX(GroupVertices[Group],MATCH(Edges25[[#This Row],[Vertex 1]],GroupVertices[Vertex],0)),1,1,"")</f>
        <v>2</v>
      </c>
      <c r="BC299" s="78" t="str">
        <f>REPLACE(INDEX(GroupVertices[Group],MATCH(Edges25[[#This Row],[Vertex 2]],GroupVertices[Vertex],0)),1,1,"")</f>
        <v>2</v>
      </c>
      <c r="BD299" s="48">
        <v>0</v>
      </c>
      <c r="BE299" s="49">
        <v>0</v>
      </c>
      <c r="BF299" s="48">
        <v>1</v>
      </c>
      <c r="BG299" s="49">
        <v>4.166666666666667</v>
      </c>
      <c r="BH299" s="48">
        <v>0</v>
      </c>
      <c r="BI299" s="49">
        <v>0</v>
      </c>
      <c r="BJ299" s="48">
        <v>23</v>
      </c>
      <c r="BK299" s="49">
        <v>95.83333333333333</v>
      </c>
      <c r="BL299" s="48">
        <v>24</v>
      </c>
    </row>
    <row r="300" spans="1:64" ht="15">
      <c r="A300" s="64" t="s">
        <v>442</v>
      </c>
      <c r="B300" s="64" t="s">
        <v>445</v>
      </c>
      <c r="C300" s="65"/>
      <c r="D300" s="66"/>
      <c r="E300" s="67"/>
      <c r="F300" s="68"/>
      <c r="G300" s="65"/>
      <c r="H300" s="69"/>
      <c r="I300" s="70"/>
      <c r="J300" s="70"/>
      <c r="K300" s="34" t="s">
        <v>65</v>
      </c>
      <c r="L300" s="77">
        <v>649</v>
      </c>
      <c r="M300" s="77"/>
      <c r="N300" s="72"/>
      <c r="O300" s="79" t="s">
        <v>503</v>
      </c>
      <c r="P300" s="81">
        <v>43774.26957175926</v>
      </c>
      <c r="Q300" s="79" t="s">
        <v>650</v>
      </c>
      <c r="R300" s="79"/>
      <c r="S300" s="79"/>
      <c r="T300" s="79"/>
      <c r="U300" s="79"/>
      <c r="V300" s="82" t="s">
        <v>961</v>
      </c>
      <c r="W300" s="81">
        <v>43774.26957175926</v>
      </c>
      <c r="X300" s="82" t="s">
        <v>1263</v>
      </c>
      <c r="Y300" s="79"/>
      <c r="Z300" s="79"/>
      <c r="AA300" s="85" t="s">
        <v>1570</v>
      </c>
      <c r="AB300" s="79"/>
      <c r="AC300" s="79" t="b">
        <v>0</v>
      </c>
      <c r="AD300" s="79">
        <v>0</v>
      </c>
      <c r="AE300" s="85" t="s">
        <v>1603</v>
      </c>
      <c r="AF300" s="79" t="b">
        <v>0</v>
      </c>
      <c r="AG300" s="79" t="s">
        <v>1625</v>
      </c>
      <c r="AH300" s="79"/>
      <c r="AI300" s="85" t="s">
        <v>1603</v>
      </c>
      <c r="AJ300" s="79" t="b">
        <v>0</v>
      </c>
      <c r="AK300" s="79">
        <v>51</v>
      </c>
      <c r="AL300" s="85" t="s">
        <v>1575</v>
      </c>
      <c r="AM300" s="79" t="s">
        <v>1648</v>
      </c>
      <c r="AN300" s="79" t="b">
        <v>0</v>
      </c>
      <c r="AO300" s="85" t="s">
        <v>1575</v>
      </c>
      <c r="AP300" s="79" t="s">
        <v>176</v>
      </c>
      <c r="AQ300" s="79">
        <v>0</v>
      </c>
      <c r="AR300" s="79">
        <v>0</v>
      </c>
      <c r="AS300" s="79"/>
      <c r="AT300" s="79"/>
      <c r="AU300" s="79"/>
      <c r="AV300" s="79"/>
      <c r="AW300" s="79"/>
      <c r="AX300" s="79"/>
      <c r="AY300" s="79"/>
      <c r="AZ300" s="79"/>
      <c r="BA300">
        <v>1</v>
      </c>
      <c r="BB300" s="78" t="str">
        <f>REPLACE(INDEX(GroupVertices[Group],MATCH(Edges25[[#This Row],[Vertex 1]],GroupVertices[Vertex],0)),1,1,"")</f>
        <v>2</v>
      </c>
      <c r="BC300" s="78" t="str">
        <f>REPLACE(INDEX(GroupVertices[Group],MATCH(Edges25[[#This Row],[Vertex 2]],GroupVertices[Vertex],0)),1,1,"")</f>
        <v>2</v>
      </c>
      <c r="BD300" s="48">
        <v>0</v>
      </c>
      <c r="BE300" s="49">
        <v>0</v>
      </c>
      <c r="BF300" s="48">
        <v>1</v>
      </c>
      <c r="BG300" s="49">
        <v>4.166666666666667</v>
      </c>
      <c r="BH300" s="48">
        <v>0</v>
      </c>
      <c r="BI300" s="49">
        <v>0</v>
      </c>
      <c r="BJ300" s="48">
        <v>23</v>
      </c>
      <c r="BK300" s="49">
        <v>95.83333333333333</v>
      </c>
      <c r="BL300" s="48">
        <v>24</v>
      </c>
    </row>
    <row r="301" spans="1:64" ht="15">
      <c r="A301" s="64" t="s">
        <v>443</v>
      </c>
      <c r="B301" s="64" t="s">
        <v>444</v>
      </c>
      <c r="C301" s="65"/>
      <c r="D301" s="66"/>
      <c r="E301" s="67"/>
      <c r="F301" s="68"/>
      <c r="G301" s="65"/>
      <c r="H301" s="69"/>
      <c r="I301" s="70"/>
      <c r="J301" s="70"/>
      <c r="K301" s="34" t="s">
        <v>65</v>
      </c>
      <c r="L301" s="77">
        <v>650</v>
      </c>
      <c r="M301" s="77"/>
      <c r="N301" s="72"/>
      <c r="O301" s="79" t="s">
        <v>503</v>
      </c>
      <c r="P301" s="81">
        <v>43776.815104166664</v>
      </c>
      <c r="Q301" s="79" t="s">
        <v>558</v>
      </c>
      <c r="R301" s="79"/>
      <c r="S301" s="79"/>
      <c r="T301" s="79"/>
      <c r="U301" s="79"/>
      <c r="V301" s="82" t="s">
        <v>962</v>
      </c>
      <c r="W301" s="81">
        <v>43776.815104166664</v>
      </c>
      <c r="X301" s="82" t="s">
        <v>1264</v>
      </c>
      <c r="Y301" s="79"/>
      <c r="Z301" s="79"/>
      <c r="AA301" s="85" t="s">
        <v>1571</v>
      </c>
      <c r="AB301" s="79"/>
      <c r="AC301" s="79" t="b">
        <v>0</v>
      </c>
      <c r="AD301" s="79">
        <v>0</v>
      </c>
      <c r="AE301" s="85" t="s">
        <v>1603</v>
      </c>
      <c r="AF301" s="79" t="b">
        <v>0</v>
      </c>
      <c r="AG301" s="79" t="s">
        <v>1625</v>
      </c>
      <c r="AH301" s="79"/>
      <c r="AI301" s="85" t="s">
        <v>1603</v>
      </c>
      <c r="AJ301" s="79" t="b">
        <v>0</v>
      </c>
      <c r="AK301" s="79">
        <v>105</v>
      </c>
      <c r="AL301" s="85" t="s">
        <v>1572</v>
      </c>
      <c r="AM301" s="79" t="s">
        <v>1635</v>
      </c>
      <c r="AN301" s="79" t="b">
        <v>0</v>
      </c>
      <c r="AO301" s="85" t="s">
        <v>1572</v>
      </c>
      <c r="AP301" s="79" t="s">
        <v>176</v>
      </c>
      <c r="AQ301" s="79">
        <v>0</v>
      </c>
      <c r="AR301" s="79">
        <v>0</v>
      </c>
      <c r="AS301" s="79"/>
      <c r="AT301" s="79"/>
      <c r="AU301" s="79"/>
      <c r="AV301" s="79"/>
      <c r="AW301" s="79"/>
      <c r="AX301" s="79"/>
      <c r="AY301" s="79"/>
      <c r="AZ301" s="79"/>
      <c r="BA301">
        <v>1</v>
      </c>
      <c r="BB301" s="78" t="str">
        <f>REPLACE(INDEX(GroupVertices[Group],MATCH(Edges25[[#This Row],[Vertex 1]],GroupVertices[Vertex],0)),1,1,"")</f>
        <v>1</v>
      </c>
      <c r="BC301" s="78" t="str">
        <f>REPLACE(INDEX(GroupVertices[Group],MATCH(Edges25[[#This Row],[Vertex 2]],GroupVertices[Vertex],0)),1,1,"")</f>
        <v>1</v>
      </c>
      <c r="BD301" s="48">
        <v>1</v>
      </c>
      <c r="BE301" s="49">
        <v>4</v>
      </c>
      <c r="BF301" s="48">
        <v>1</v>
      </c>
      <c r="BG301" s="49">
        <v>4</v>
      </c>
      <c r="BH301" s="48">
        <v>0</v>
      </c>
      <c r="BI301" s="49">
        <v>0</v>
      </c>
      <c r="BJ301" s="48">
        <v>23</v>
      </c>
      <c r="BK301" s="49">
        <v>92</v>
      </c>
      <c r="BL301" s="48">
        <v>25</v>
      </c>
    </row>
    <row r="302" spans="1:64" ht="15">
      <c r="A302" s="64" t="s">
        <v>444</v>
      </c>
      <c r="B302" s="64" t="s">
        <v>445</v>
      </c>
      <c r="C302" s="65"/>
      <c r="D302" s="66"/>
      <c r="E302" s="67"/>
      <c r="F302" s="68"/>
      <c r="G302" s="65"/>
      <c r="H302" s="69"/>
      <c r="I302" s="70"/>
      <c r="J302" s="70"/>
      <c r="K302" s="34" t="s">
        <v>66</v>
      </c>
      <c r="L302" s="77">
        <v>651</v>
      </c>
      <c r="M302" s="77"/>
      <c r="N302" s="72"/>
      <c r="O302" s="79" t="s">
        <v>503</v>
      </c>
      <c r="P302" s="81">
        <v>43731.88167824074</v>
      </c>
      <c r="Q302" s="79" t="s">
        <v>655</v>
      </c>
      <c r="R302" s="79"/>
      <c r="S302" s="79"/>
      <c r="T302" s="79"/>
      <c r="U302" s="82" t="s">
        <v>742</v>
      </c>
      <c r="V302" s="82" t="s">
        <v>742</v>
      </c>
      <c r="W302" s="81">
        <v>43731.88167824074</v>
      </c>
      <c r="X302" s="82" t="s">
        <v>1265</v>
      </c>
      <c r="Y302" s="79"/>
      <c r="Z302" s="79"/>
      <c r="AA302" s="85" t="s">
        <v>1572</v>
      </c>
      <c r="AB302" s="79"/>
      <c r="AC302" s="79" t="b">
        <v>0</v>
      </c>
      <c r="AD302" s="79">
        <v>776</v>
      </c>
      <c r="AE302" s="85" t="s">
        <v>1603</v>
      </c>
      <c r="AF302" s="79" t="b">
        <v>0</v>
      </c>
      <c r="AG302" s="79" t="s">
        <v>1625</v>
      </c>
      <c r="AH302" s="79"/>
      <c r="AI302" s="85" t="s">
        <v>1603</v>
      </c>
      <c r="AJ302" s="79" t="b">
        <v>0</v>
      </c>
      <c r="AK302" s="79">
        <v>86</v>
      </c>
      <c r="AL302" s="85" t="s">
        <v>1603</v>
      </c>
      <c r="AM302" s="79" t="s">
        <v>1634</v>
      </c>
      <c r="AN302" s="79" t="b">
        <v>0</v>
      </c>
      <c r="AO302" s="85" t="s">
        <v>1572</v>
      </c>
      <c r="AP302" s="79" t="s">
        <v>176</v>
      </c>
      <c r="AQ302" s="79">
        <v>0</v>
      </c>
      <c r="AR302" s="79">
        <v>0</v>
      </c>
      <c r="AS302" s="79"/>
      <c r="AT302" s="79"/>
      <c r="AU302" s="79"/>
      <c r="AV302" s="79"/>
      <c r="AW302" s="79"/>
      <c r="AX302" s="79"/>
      <c r="AY302" s="79"/>
      <c r="AZ302" s="79"/>
      <c r="BA302">
        <v>1</v>
      </c>
      <c r="BB302" s="78" t="str">
        <f>REPLACE(INDEX(GroupVertices[Group],MATCH(Edges25[[#This Row],[Vertex 1]],GroupVertices[Vertex],0)),1,1,"")</f>
        <v>1</v>
      </c>
      <c r="BC302" s="78" t="str">
        <f>REPLACE(INDEX(GroupVertices[Group],MATCH(Edges25[[#This Row],[Vertex 2]],GroupVertices[Vertex],0)),1,1,"")</f>
        <v>2</v>
      </c>
      <c r="BD302" s="48">
        <v>1</v>
      </c>
      <c r="BE302" s="49">
        <v>2.127659574468085</v>
      </c>
      <c r="BF302" s="48">
        <v>2</v>
      </c>
      <c r="BG302" s="49">
        <v>4.25531914893617</v>
      </c>
      <c r="BH302" s="48">
        <v>0</v>
      </c>
      <c r="BI302" s="49">
        <v>0</v>
      </c>
      <c r="BJ302" s="48">
        <v>44</v>
      </c>
      <c r="BK302" s="49">
        <v>93.61702127659575</v>
      </c>
      <c r="BL302" s="48">
        <v>47</v>
      </c>
    </row>
    <row r="303" spans="1:64" ht="15">
      <c r="A303" s="64" t="s">
        <v>445</v>
      </c>
      <c r="B303" s="64" t="s">
        <v>449</v>
      </c>
      <c r="C303" s="65"/>
      <c r="D303" s="66"/>
      <c r="E303" s="67"/>
      <c r="F303" s="68"/>
      <c r="G303" s="65"/>
      <c r="H303" s="69"/>
      <c r="I303" s="70"/>
      <c r="J303" s="70"/>
      <c r="K303" s="34" t="s">
        <v>65</v>
      </c>
      <c r="L303" s="77">
        <v>652</v>
      </c>
      <c r="M303" s="77"/>
      <c r="N303" s="72"/>
      <c r="O303" s="79" t="s">
        <v>503</v>
      </c>
      <c r="P303" s="81">
        <v>43731.635416666664</v>
      </c>
      <c r="Q303" s="79" t="s">
        <v>656</v>
      </c>
      <c r="R303" s="79"/>
      <c r="S303" s="79"/>
      <c r="T303" s="79"/>
      <c r="U303" s="82" t="s">
        <v>743</v>
      </c>
      <c r="V303" s="82" t="s">
        <v>743</v>
      </c>
      <c r="W303" s="81">
        <v>43731.635416666664</v>
      </c>
      <c r="X303" s="82" t="s">
        <v>1266</v>
      </c>
      <c r="Y303" s="79"/>
      <c r="Z303" s="79"/>
      <c r="AA303" s="85" t="s">
        <v>1573</v>
      </c>
      <c r="AB303" s="79"/>
      <c r="AC303" s="79" t="b">
        <v>0</v>
      </c>
      <c r="AD303" s="79">
        <v>1</v>
      </c>
      <c r="AE303" s="85" t="s">
        <v>1603</v>
      </c>
      <c r="AF303" s="79" t="b">
        <v>0</v>
      </c>
      <c r="AG303" s="79" t="s">
        <v>1625</v>
      </c>
      <c r="AH303" s="79"/>
      <c r="AI303" s="85" t="s">
        <v>1603</v>
      </c>
      <c r="AJ303" s="79" t="b">
        <v>0</v>
      </c>
      <c r="AK303" s="79">
        <v>1</v>
      </c>
      <c r="AL303" s="85" t="s">
        <v>1603</v>
      </c>
      <c r="AM303" s="79" t="s">
        <v>1646</v>
      </c>
      <c r="AN303" s="79" t="b">
        <v>0</v>
      </c>
      <c r="AO303" s="85" t="s">
        <v>1573</v>
      </c>
      <c r="AP303" s="79" t="s">
        <v>176</v>
      </c>
      <c r="AQ303" s="79">
        <v>0</v>
      </c>
      <c r="AR303" s="79">
        <v>0</v>
      </c>
      <c r="AS303" s="79"/>
      <c r="AT303" s="79"/>
      <c r="AU303" s="79"/>
      <c r="AV303" s="79"/>
      <c r="AW303" s="79"/>
      <c r="AX303" s="79"/>
      <c r="AY303" s="79"/>
      <c r="AZ303" s="79"/>
      <c r="BA303">
        <v>2</v>
      </c>
      <c r="BB303" s="78" t="str">
        <f>REPLACE(INDEX(GroupVertices[Group],MATCH(Edges25[[#This Row],[Vertex 1]],GroupVertices[Vertex],0)),1,1,"")</f>
        <v>2</v>
      </c>
      <c r="BC303" s="78" t="str">
        <f>REPLACE(INDEX(GroupVertices[Group],MATCH(Edges25[[#This Row],[Vertex 2]],GroupVertices[Vertex],0)),1,1,"")</f>
        <v>4</v>
      </c>
      <c r="BD303" s="48">
        <v>0</v>
      </c>
      <c r="BE303" s="49">
        <v>0</v>
      </c>
      <c r="BF303" s="48">
        <v>2</v>
      </c>
      <c r="BG303" s="49">
        <v>5.555555555555555</v>
      </c>
      <c r="BH303" s="48">
        <v>0</v>
      </c>
      <c r="BI303" s="49">
        <v>0</v>
      </c>
      <c r="BJ303" s="48">
        <v>34</v>
      </c>
      <c r="BK303" s="49">
        <v>94.44444444444444</v>
      </c>
      <c r="BL303" s="48">
        <v>36</v>
      </c>
    </row>
    <row r="304" spans="1:64" ht="15">
      <c r="A304" s="64" t="s">
        <v>445</v>
      </c>
      <c r="B304" s="64" t="s">
        <v>444</v>
      </c>
      <c r="C304" s="65"/>
      <c r="D304" s="66"/>
      <c r="E304" s="67"/>
      <c r="F304" s="68"/>
      <c r="G304" s="65"/>
      <c r="H304" s="69"/>
      <c r="I304" s="70"/>
      <c r="J304" s="70"/>
      <c r="K304" s="34" t="s">
        <v>66</v>
      </c>
      <c r="L304" s="77">
        <v>653</v>
      </c>
      <c r="M304" s="77"/>
      <c r="N304" s="72"/>
      <c r="O304" s="79" t="s">
        <v>503</v>
      </c>
      <c r="P304" s="81">
        <v>43731.91840277778</v>
      </c>
      <c r="Q304" s="79" t="s">
        <v>534</v>
      </c>
      <c r="R304" s="79"/>
      <c r="S304" s="79"/>
      <c r="T304" s="79"/>
      <c r="U304" s="79"/>
      <c r="V304" s="82" t="s">
        <v>963</v>
      </c>
      <c r="W304" s="81">
        <v>43731.91840277778</v>
      </c>
      <c r="X304" s="82" t="s">
        <v>1267</v>
      </c>
      <c r="Y304" s="79"/>
      <c r="Z304" s="79"/>
      <c r="AA304" s="85" t="s">
        <v>1574</v>
      </c>
      <c r="AB304" s="79"/>
      <c r="AC304" s="79" t="b">
        <v>0</v>
      </c>
      <c r="AD304" s="79">
        <v>0</v>
      </c>
      <c r="AE304" s="85" t="s">
        <v>1603</v>
      </c>
      <c r="AF304" s="79" t="b">
        <v>0</v>
      </c>
      <c r="AG304" s="79" t="s">
        <v>1625</v>
      </c>
      <c r="AH304" s="79"/>
      <c r="AI304" s="85" t="s">
        <v>1603</v>
      </c>
      <c r="AJ304" s="79" t="b">
        <v>0</v>
      </c>
      <c r="AK304" s="79">
        <v>86</v>
      </c>
      <c r="AL304" s="85" t="s">
        <v>1572</v>
      </c>
      <c r="AM304" s="79" t="s">
        <v>1635</v>
      </c>
      <c r="AN304" s="79" t="b">
        <v>0</v>
      </c>
      <c r="AO304" s="85" t="s">
        <v>1572</v>
      </c>
      <c r="AP304" s="79" t="s">
        <v>176</v>
      </c>
      <c r="AQ304" s="79">
        <v>0</v>
      </c>
      <c r="AR304" s="79">
        <v>0</v>
      </c>
      <c r="AS304" s="79"/>
      <c r="AT304" s="79"/>
      <c r="AU304" s="79"/>
      <c r="AV304" s="79"/>
      <c r="AW304" s="79"/>
      <c r="AX304" s="79"/>
      <c r="AY304" s="79"/>
      <c r="AZ304" s="79"/>
      <c r="BA304">
        <v>1</v>
      </c>
      <c r="BB304" s="78" t="str">
        <f>REPLACE(INDEX(GroupVertices[Group],MATCH(Edges25[[#This Row],[Vertex 1]],GroupVertices[Vertex],0)),1,1,"")</f>
        <v>2</v>
      </c>
      <c r="BC304" s="78" t="str">
        <f>REPLACE(INDEX(GroupVertices[Group],MATCH(Edges25[[#This Row],[Vertex 2]],GroupVertices[Vertex],0)),1,1,"")</f>
        <v>1</v>
      </c>
      <c r="BD304" s="48">
        <v>1</v>
      </c>
      <c r="BE304" s="49">
        <v>4</v>
      </c>
      <c r="BF304" s="48">
        <v>1</v>
      </c>
      <c r="BG304" s="49">
        <v>4</v>
      </c>
      <c r="BH304" s="48">
        <v>0</v>
      </c>
      <c r="BI304" s="49">
        <v>0</v>
      </c>
      <c r="BJ304" s="48">
        <v>23</v>
      </c>
      <c r="BK304" s="49">
        <v>92</v>
      </c>
      <c r="BL304" s="48">
        <v>25</v>
      </c>
    </row>
    <row r="305" spans="1:64" ht="15">
      <c r="A305" s="64" t="s">
        <v>445</v>
      </c>
      <c r="B305" s="64" t="s">
        <v>449</v>
      </c>
      <c r="C305" s="65"/>
      <c r="D305" s="66"/>
      <c r="E305" s="67"/>
      <c r="F305" s="68"/>
      <c r="G305" s="65"/>
      <c r="H305" s="69"/>
      <c r="I305" s="70"/>
      <c r="J305" s="70"/>
      <c r="K305" s="34" t="s">
        <v>65</v>
      </c>
      <c r="L305" s="77">
        <v>654</v>
      </c>
      <c r="M305" s="77"/>
      <c r="N305" s="72"/>
      <c r="O305" s="79" t="s">
        <v>503</v>
      </c>
      <c r="P305" s="81">
        <v>43770.71517361111</v>
      </c>
      <c r="Q305" s="79" t="s">
        <v>657</v>
      </c>
      <c r="R305" s="79"/>
      <c r="S305" s="79"/>
      <c r="T305" s="79"/>
      <c r="U305" s="82" t="s">
        <v>744</v>
      </c>
      <c r="V305" s="82" t="s">
        <v>744</v>
      </c>
      <c r="W305" s="81">
        <v>43770.71517361111</v>
      </c>
      <c r="X305" s="82" t="s">
        <v>1268</v>
      </c>
      <c r="Y305" s="79"/>
      <c r="Z305" s="79"/>
      <c r="AA305" s="85" t="s">
        <v>1575</v>
      </c>
      <c r="AB305" s="79"/>
      <c r="AC305" s="79" t="b">
        <v>0</v>
      </c>
      <c r="AD305" s="79">
        <v>14</v>
      </c>
      <c r="AE305" s="85" t="s">
        <v>1603</v>
      </c>
      <c r="AF305" s="79" t="b">
        <v>0</v>
      </c>
      <c r="AG305" s="79" t="s">
        <v>1625</v>
      </c>
      <c r="AH305" s="79"/>
      <c r="AI305" s="85" t="s">
        <v>1603</v>
      </c>
      <c r="AJ305" s="79" t="b">
        <v>0</v>
      </c>
      <c r="AK305" s="79">
        <v>14</v>
      </c>
      <c r="AL305" s="85" t="s">
        <v>1603</v>
      </c>
      <c r="AM305" s="79" t="s">
        <v>1646</v>
      </c>
      <c r="AN305" s="79" t="b">
        <v>0</v>
      </c>
      <c r="AO305" s="85" t="s">
        <v>1575</v>
      </c>
      <c r="AP305" s="79" t="s">
        <v>176</v>
      </c>
      <c r="AQ305" s="79">
        <v>0</v>
      </c>
      <c r="AR305" s="79">
        <v>0</v>
      </c>
      <c r="AS305" s="79"/>
      <c r="AT305" s="79"/>
      <c r="AU305" s="79"/>
      <c r="AV305" s="79"/>
      <c r="AW305" s="79"/>
      <c r="AX305" s="79"/>
      <c r="AY305" s="79"/>
      <c r="AZ305" s="79"/>
      <c r="BA305">
        <v>2</v>
      </c>
      <c r="BB305" s="78" t="str">
        <f>REPLACE(INDEX(GroupVertices[Group],MATCH(Edges25[[#This Row],[Vertex 1]],GroupVertices[Vertex],0)),1,1,"")</f>
        <v>2</v>
      </c>
      <c r="BC305" s="78" t="str">
        <f>REPLACE(INDEX(GroupVertices[Group],MATCH(Edges25[[#This Row],[Vertex 2]],GroupVertices[Vertex],0)),1,1,"")</f>
        <v>4</v>
      </c>
      <c r="BD305" s="48">
        <v>0</v>
      </c>
      <c r="BE305" s="49">
        <v>0</v>
      </c>
      <c r="BF305" s="48">
        <v>1</v>
      </c>
      <c r="BG305" s="49">
        <v>2.7777777777777777</v>
      </c>
      <c r="BH305" s="48">
        <v>0</v>
      </c>
      <c r="BI305" s="49">
        <v>0</v>
      </c>
      <c r="BJ305" s="48">
        <v>35</v>
      </c>
      <c r="BK305" s="49">
        <v>97.22222222222223</v>
      </c>
      <c r="BL305" s="48">
        <v>36</v>
      </c>
    </row>
    <row r="306" spans="1:64" ht="15">
      <c r="A306" s="64" t="s">
        <v>446</v>
      </c>
      <c r="B306" s="64" t="s">
        <v>445</v>
      </c>
      <c r="C306" s="65"/>
      <c r="D306" s="66"/>
      <c r="E306" s="67"/>
      <c r="F306" s="68"/>
      <c r="G306" s="65"/>
      <c r="H306" s="69"/>
      <c r="I306" s="70"/>
      <c r="J306" s="70"/>
      <c r="K306" s="34" t="s">
        <v>65</v>
      </c>
      <c r="L306" s="77">
        <v>655</v>
      </c>
      <c r="M306" s="77"/>
      <c r="N306" s="72"/>
      <c r="O306" s="79" t="s">
        <v>503</v>
      </c>
      <c r="P306" s="81">
        <v>43771.09619212963</v>
      </c>
      <c r="Q306" s="79" t="s">
        <v>647</v>
      </c>
      <c r="R306" s="79"/>
      <c r="S306" s="79"/>
      <c r="T306" s="79"/>
      <c r="U306" s="79"/>
      <c r="V306" s="82" t="s">
        <v>964</v>
      </c>
      <c r="W306" s="81">
        <v>43771.09619212963</v>
      </c>
      <c r="X306" s="82" t="s">
        <v>1269</v>
      </c>
      <c r="Y306" s="79"/>
      <c r="Z306" s="79"/>
      <c r="AA306" s="85" t="s">
        <v>1576</v>
      </c>
      <c r="AB306" s="79"/>
      <c r="AC306" s="79" t="b">
        <v>0</v>
      </c>
      <c r="AD306" s="79">
        <v>0</v>
      </c>
      <c r="AE306" s="85" t="s">
        <v>1603</v>
      </c>
      <c r="AF306" s="79" t="b">
        <v>0</v>
      </c>
      <c r="AG306" s="79" t="s">
        <v>1625</v>
      </c>
      <c r="AH306" s="79"/>
      <c r="AI306" s="85" t="s">
        <v>1603</v>
      </c>
      <c r="AJ306" s="79" t="b">
        <v>0</v>
      </c>
      <c r="AK306" s="79">
        <v>14</v>
      </c>
      <c r="AL306" s="85" t="s">
        <v>1575</v>
      </c>
      <c r="AM306" s="79" t="s">
        <v>1634</v>
      </c>
      <c r="AN306" s="79" t="b">
        <v>0</v>
      </c>
      <c r="AO306" s="85" t="s">
        <v>1575</v>
      </c>
      <c r="AP306" s="79" t="s">
        <v>176</v>
      </c>
      <c r="AQ306" s="79">
        <v>0</v>
      </c>
      <c r="AR306" s="79">
        <v>0</v>
      </c>
      <c r="AS306" s="79"/>
      <c r="AT306" s="79"/>
      <c r="AU306" s="79"/>
      <c r="AV306" s="79"/>
      <c r="AW306" s="79"/>
      <c r="AX306" s="79"/>
      <c r="AY306" s="79"/>
      <c r="AZ306" s="79"/>
      <c r="BA306">
        <v>2</v>
      </c>
      <c r="BB306" s="78" t="str">
        <f>REPLACE(INDEX(GroupVertices[Group],MATCH(Edges25[[#This Row],[Vertex 1]],GroupVertices[Vertex],0)),1,1,"")</f>
        <v>6</v>
      </c>
      <c r="BC306" s="78" t="str">
        <f>REPLACE(INDEX(GroupVertices[Group],MATCH(Edges25[[#This Row],[Vertex 2]],GroupVertices[Vertex],0)),1,1,"")</f>
        <v>2</v>
      </c>
      <c r="BD306" s="48">
        <v>0</v>
      </c>
      <c r="BE306" s="49">
        <v>0</v>
      </c>
      <c r="BF306" s="48">
        <v>1</v>
      </c>
      <c r="BG306" s="49">
        <v>4.166666666666667</v>
      </c>
      <c r="BH306" s="48">
        <v>0</v>
      </c>
      <c r="BI306" s="49">
        <v>0</v>
      </c>
      <c r="BJ306" s="48">
        <v>23</v>
      </c>
      <c r="BK306" s="49">
        <v>95.83333333333333</v>
      </c>
      <c r="BL306" s="48">
        <v>24</v>
      </c>
    </row>
    <row r="307" spans="1:64" ht="15">
      <c r="A307" s="64" t="s">
        <v>446</v>
      </c>
      <c r="B307" s="64" t="s">
        <v>445</v>
      </c>
      <c r="C307" s="65"/>
      <c r="D307" s="66"/>
      <c r="E307" s="67"/>
      <c r="F307" s="68"/>
      <c r="G307" s="65"/>
      <c r="H307" s="69"/>
      <c r="I307" s="70"/>
      <c r="J307" s="70"/>
      <c r="K307" s="34" t="s">
        <v>65</v>
      </c>
      <c r="L307" s="77">
        <v>656</v>
      </c>
      <c r="M307" s="77"/>
      <c r="N307" s="72"/>
      <c r="O307" s="79" t="s">
        <v>503</v>
      </c>
      <c r="P307" s="81">
        <v>43771.096342592595</v>
      </c>
      <c r="Q307" s="79" t="s">
        <v>658</v>
      </c>
      <c r="R307" s="79"/>
      <c r="S307" s="79"/>
      <c r="T307" s="79"/>
      <c r="U307" s="79"/>
      <c r="V307" s="82" t="s">
        <v>964</v>
      </c>
      <c r="W307" s="81">
        <v>43771.096342592595</v>
      </c>
      <c r="X307" s="82" t="s">
        <v>1270</v>
      </c>
      <c r="Y307" s="79"/>
      <c r="Z307" s="79"/>
      <c r="AA307" s="85" t="s">
        <v>1577</v>
      </c>
      <c r="AB307" s="85" t="s">
        <v>1599</v>
      </c>
      <c r="AC307" s="79" t="b">
        <v>0</v>
      </c>
      <c r="AD307" s="79">
        <v>0</v>
      </c>
      <c r="AE307" s="85" t="s">
        <v>1602</v>
      </c>
      <c r="AF307" s="79" t="b">
        <v>0</v>
      </c>
      <c r="AG307" s="79" t="s">
        <v>1625</v>
      </c>
      <c r="AH307" s="79"/>
      <c r="AI307" s="85" t="s">
        <v>1603</v>
      </c>
      <c r="AJ307" s="79" t="b">
        <v>0</v>
      </c>
      <c r="AK307" s="79">
        <v>0</v>
      </c>
      <c r="AL307" s="85" t="s">
        <v>1603</v>
      </c>
      <c r="AM307" s="79" t="s">
        <v>1634</v>
      </c>
      <c r="AN307" s="79" t="b">
        <v>0</v>
      </c>
      <c r="AO307" s="85" t="s">
        <v>1599</v>
      </c>
      <c r="AP307" s="79" t="s">
        <v>176</v>
      </c>
      <c r="AQ307" s="79">
        <v>0</v>
      </c>
      <c r="AR307" s="79">
        <v>0</v>
      </c>
      <c r="AS307" s="79"/>
      <c r="AT307" s="79"/>
      <c r="AU307" s="79"/>
      <c r="AV307" s="79"/>
      <c r="AW307" s="79"/>
      <c r="AX307" s="79"/>
      <c r="AY307" s="79"/>
      <c r="AZ307" s="79"/>
      <c r="BA307">
        <v>2</v>
      </c>
      <c r="BB307" s="78" t="str">
        <f>REPLACE(INDEX(GroupVertices[Group],MATCH(Edges25[[#This Row],[Vertex 1]],GroupVertices[Vertex],0)),1,1,"")</f>
        <v>6</v>
      </c>
      <c r="BC307" s="78" t="str">
        <f>REPLACE(INDEX(GroupVertices[Group],MATCH(Edges25[[#This Row],[Vertex 2]],GroupVertices[Vertex],0)),1,1,"")</f>
        <v>2</v>
      </c>
      <c r="BD307" s="48"/>
      <c r="BE307" s="49"/>
      <c r="BF307" s="48"/>
      <c r="BG307" s="49"/>
      <c r="BH307" s="48"/>
      <c r="BI307" s="49"/>
      <c r="BJ307" s="48"/>
      <c r="BK307" s="49"/>
      <c r="BL307" s="48"/>
    </row>
    <row r="308" spans="1:64" ht="15">
      <c r="A308" s="64" t="s">
        <v>446</v>
      </c>
      <c r="B308" s="64" t="s">
        <v>501</v>
      </c>
      <c r="C308" s="65"/>
      <c r="D308" s="66"/>
      <c r="E308" s="67"/>
      <c r="F308" s="68"/>
      <c r="G308" s="65"/>
      <c r="H308" s="69"/>
      <c r="I308" s="70"/>
      <c r="J308" s="70"/>
      <c r="K308" s="34" t="s">
        <v>65</v>
      </c>
      <c r="L308" s="77">
        <v>660</v>
      </c>
      <c r="M308" s="77"/>
      <c r="N308" s="72"/>
      <c r="O308" s="79" t="s">
        <v>503</v>
      </c>
      <c r="P308" s="81">
        <v>43777.97363425926</v>
      </c>
      <c r="Q308" s="79" t="s">
        <v>659</v>
      </c>
      <c r="R308" s="79"/>
      <c r="S308" s="79"/>
      <c r="T308" s="79"/>
      <c r="U308" s="79"/>
      <c r="V308" s="82" t="s">
        <v>964</v>
      </c>
      <c r="W308" s="81">
        <v>43777.97363425926</v>
      </c>
      <c r="X308" s="82" t="s">
        <v>1271</v>
      </c>
      <c r="Y308" s="79"/>
      <c r="Z308" s="79"/>
      <c r="AA308" s="85" t="s">
        <v>1578</v>
      </c>
      <c r="AB308" s="85" t="s">
        <v>1601</v>
      </c>
      <c r="AC308" s="79" t="b">
        <v>0</v>
      </c>
      <c r="AD308" s="79">
        <v>0</v>
      </c>
      <c r="AE308" s="85" t="s">
        <v>1602</v>
      </c>
      <c r="AF308" s="79" t="b">
        <v>0</v>
      </c>
      <c r="AG308" s="79" t="s">
        <v>1626</v>
      </c>
      <c r="AH308" s="79"/>
      <c r="AI308" s="85" t="s">
        <v>1603</v>
      </c>
      <c r="AJ308" s="79" t="b">
        <v>0</v>
      </c>
      <c r="AK308" s="79">
        <v>0</v>
      </c>
      <c r="AL308" s="85" t="s">
        <v>1603</v>
      </c>
      <c r="AM308" s="79" t="s">
        <v>1634</v>
      </c>
      <c r="AN308" s="79" t="b">
        <v>0</v>
      </c>
      <c r="AO308" s="85" t="s">
        <v>1601</v>
      </c>
      <c r="AP308" s="79" t="s">
        <v>176</v>
      </c>
      <c r="AQ308" s="79">
        <v>0</v>
      </c>
      <c r="AR308" s="79">
        <v>0</v>
      </c>
      <c r="AS308" s="79"/>
      <c r="AT308" s="79"/>
      <c r="AU308" s="79"/>
      <c r="AV308" s="79"/>
      <c r="AW308" s="79"/>
      <c r="AX308" s="79"/>
      <c r="AY308" s="79"/>
      <c r="AZ308" s="79"/>
      <c r="BA308">
        <v>1</v>
      </c>
      <c r="BB308" s="78" t="str">
        <f>REPLACE(INDEX(GroupVertices[Group],MATCH(Edges25[[#This Row],[Vertex 1]],GroupVertices[Vertex],0)),1,1,"")</f>
        <v>6</v>
      </c>
      <c r="BC308" s="78" t="str">
        <f>REPLACE(INDEX(GroupVertices[Group],MATCH(Edges25[[#This Row],[Vertex 2]],GroupVertices[Vertex],0)),1,1,"")</f>
        <v>6</v>
      </c>
      <c r="BD308" s="48"/>
      <c r="BE308" s="49"/>
      <c r="BF308" s="48"/>
      <c r="BG308" s="49"/>
      <c r="BH308" s="48"/>
      <c r="BI308" s="49"/>
      <c r="BJ308" s="48"/>
      <c r="BK308" s="49"/>
      <c r="BL308" s="48"/>
    </row>
    <row r="309" spans="1:64" ht="15">
      <c r="A309" s="64" t="s">
        <v>447</v>
      </c>
      <c r="B309" s="64" t="s">
        <v>501</v>
      </c>
      <c r="C309" s="65"/>
      <c r="D309" s="66"/>
      <c r="E309" s="67"/>
      <c r="F309" s="68"/>
      <c r="G309" s="65"/>
      <c r="H309" s="69"/>
      <c r="I309" s="70"/>
      <c r="J309" s="70"/>
      <c r="K309" s="34" t="s">
        <v>65</v>
      </c>
      <c r="L309" s="77">
        <v>663</v>
      </c>
      <c r="M309" s="77"/>
      <c r="N309" s="72"/>
      <c r="O309" s="79" t="s">
        <v>503</v>
      </c>
      <c r="P309" s="81">
        <v>43777.99857638889</v>
      </c>
      <c r="Q309" s="79" t="s">
        <v>660</v>
      </c>
      <c r="R309" s="79"/>
      <c r="S309" s="79"/>
      <c r="T309" s="79"/>
      <c r="U309" s="79"/>
      <c r="V309" s="82" t="s">
        <v>965</v>
      </c>
      <c r="W309" s="81">
        <v>43777.99857638889</v>
      </c>
      <c r="X309" s="82" t="s">
        <v>1272</v>
      </c>
      <c r="Y309" s="79"/>
      <c r="Z309" s="79"/>
      <c r="AA309" s="85" t="s">
        <v>1579</v>
      </c>
      <c r="AB309" s="85" t="s">
        <v>1601</v>
      </c>
      <c r="AC309" s="79" t="b">
        <v>0</v>
      </c>
      <c r="AD309" s="79">
        <v>0</v>
      </c>
      <c r="AE309" s="85" t="s">
        <v>1602</v>
      </c>
      <c r="AF309" s="79" t="b">
        <v>0</v>
      </c>
      <c r="AG309" s="79" t="s">
        <v>1625</v>
      </c>
      <c r="AH309" s="79"/>
      <c r="AI309" s="85" t="s">
        <v>1603</v>
      </c>
      <c r="AJ309" s="79" t="b">
        <v>0</v>
      </c>
      <c r="AK309" s="79">
        <v>0</v>
      </c>
      <c r="AL309" s="85" t="s">
        <v>1603</v>
      </c>
      <c r="AM309" s="79" t="s">
        <v>1635</v>
      </c>
      <c r="AN309" s="79" t="b">
        <v>0</v>
      </c>
      <c r="AO309" s="85" t="s">
        <v>1601</v>
      </c>
      <c r="AP309" s="79" t="s">
        <v>176</v>
      </c>
      <c r="AQ309" s="79">
        <v>0</v>
      </c>
      <c r="AR309" s="79">
        <v>0</v>
      </c>
      <c r="AS309" s="79"/>
      <c r="AT309" s="79"/>
      <c r="AU309" s="79"/>
      <c r="AV309" s="79"/>
      <c r="AW309" s="79"/>
      <c r="AX309" s="79"/>
      <c r="AY309" s="79"/>
      <c r="AZ309" s="79"/>
      <c r="BA309">
        <v>1</v>
      </c>
      <c r="BB309" s="78" t="str">
        <f>REPLACE(INDEX(GroupVertices[Group],MATCH(Edges25[[#This Row],[Vertex 1]],GroupVertices[Vertex],0)),1,1,"")</f>
        <v>6</v>
      </c>
      <c r="BC309" s="78" t="str">
        <f>REPLACE(INDEX(GroupVertices[Group],MATCH(Edges25[[#This Row],[Vertex 2]],GroupVertices[Vertex],0)),1,1,"")</f>
        <v>6</v>
      </c>
      <c r="BD309" s="48"/>
      <c r="BE309" s="49"/>
      <c r="BF309" s="48"/>
      <c r="BG309" s="49"/>
      <c r="BH309" s="48"/>
      <c r="BI309" s="49"/>
      <c r="BJ309" s="48"/>
      <c r="BK309" s="49"/>
      <c r="BL309" s="48"/>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9"/>
    <dataValidation allowBlank="1" showInputMessage="1" showErrorMessage="1" promptTitle="Vertex 2 Name" prompt="Enter the name of the edge's second vertex." sqref="B3:B309"/>
    <dataValidation allowBlank="1" showInputMessage="1" showErrorMessage="1" promptTitle="Vertex 1 Name" prompt="Enter the name of the edge's first vertex." sqref="A3:A3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9"/>
    <dataValidation allowBlank="1" showInputMessage="1" promptTitle="Edge Width" prompt="Enter an optional edge width between 1 and 10." errorTitle="Invalid Edge Width" error="The optional edge width must be a whole number between 1 and 10." sqref="D3:D309"/>
    <dataValidation allowBlank="1" showInputMessage="1" promptTitle="Edge Color" prompt="To select an optional edge color, right-click and select Select Color on the right-click menu." sqref="C3:C3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9"/>
    <dataValidation allowBlank="1" showErrorMessage="1" sqref="N2:N3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9"/>
  </dataValidations>
  <hyperlinks>
    <hyperlink ref="Q24" r:id="rId1" display="https://t.co/H9RJO5sx24https:/t.co/H9RJO5sx24에슼에슼"/>
    <hyperlink ref="Q25" r:id="rId2" display="https://t.co/H9RJO5sx24https:/t.co/H9RJO5sx24https:/t.co/H9RJO5sx24애슼애슼"/>
    <hyperlink ref="R5" r:id="rId3" display="https://twitter.com/gmiwhpodcast/status/1169306687892672512"/>
    <hyperlink ref="R9" r:id="rId4" display="https://podcasts.apple.com/us/podcast/great-moments-in-weed-history/id1350064353?i=1000448671319"/>
    <hyperlink ref="R10" r:id="rId5" display="http://www.benzinga.com/z/14385043"/>
    <hyperlink ref="R15" r:id="rId6" display="https://www.saada.org/tides/article/brown-skin-rebel"/>
    <hyperlink ref="R27" r:id="rId7" display="https://www.instagram.com/p/B2mbYUKHF8V/?igshid=1533vuj4fbc7p"/>
    <hyperlink ref="R29" r:id="rId8" display="https://www.instagram.com/p/B2ny9GEA8-3/?igshid=11ciywv5umcv9"/>
    <hyperlink ref="R30" r:id="rId9" display="https://twitter.com/i/web/status/1174925730058096641"/>
    <hyperlink ref="R32" r:id="rId10" display="https://www.instagram.com/p/B2qZSU5F6-q/"/>
    <hyperlink ref="R116" r:id="rId11" display="https://twitter.com/i/web/status/1176632828286685184"/>
    <hyperlink ref="R133" r:id="rId12" display="https://twitter.com/i/web/status/1177168416303718401"/>
    <hyperlink ref="R153" r:id="rId13" display="https://podcasts.apple.com/us/podcast/chronic-relief-with-rachel-wolfson/id1460419552?i=1000451402738"/>
    <hyperlink ref="R158" r:id="rId14" display="https://www.facebook.com/events/477926879727992/"/>
    <hyperlink ref="R160" r:id="rId15" display="https://twitter.com/i/web/status/1171919528185532417"/>
    <hyperlink ref="R161" r:id="rId16" display="https://twitter.com/nowthisnews/status/1169751814826352640"/>
    <hyperlink ref="R162" r:id="rId17" display="https://megaphone.link/SPM2258453106"/>
    <hyperlink ref="R163" r:id="rId18" display="https://twitter.com/i/web/status/1173836654479474688"/>
    <hyperlink ref="R166" r:id="rId19" display="https://twitter.com/i/web/status/1176706945916518401"/>
    <hyperlink ref="R167" r:id="rId20" display="https://twitter.com/i/web/status/1176707689046523904"/>
    <hyperlink ref="R168" r:id="rId21" display="https://megaphone.link/SPM5479328420"/>
    <hyperlink ref="R177" r:id="rId22" display="https://headgum.com/high-and-mighty/228-cannabis-history-with-david-bienenstock-and-abdullah-saeed"/>
    <hyperlink ref="R178" r:id="rId23" display="https://headgum.com/high-and-mighty/228-cannabis-history-with-david-bienenstock-and-abdullah-saeed"/>
    <hyperlink ref="R179" r:id="rId24" display="https://headgum.com/high-and-mighty/228-cannabis-history-with-david-bienenstock-and-abdullah-saeed"/>
    <hyperlink ref="R182" r:id="rId25" display="https://headgum.com/high-and-mighty/228-cannabis-history-with-david-bienenstock-and-abdullah-saeed"/>
    <hyperlink ref="R185" r:id="rId26" display="https://twitter.com/gmiwhpodcast/status/1182657332091727874"/>
    <hyperlink ref="R190" r:id="rId27" display="https://cms.megaphone.fm/channel/SPM3190486670?selected=SPM4708096140"/>
    <hyperlink ref="R211" r:id="rId28" display="https://podcasts.apple.com/us/podcast/great-moments-in-weed-history/id1350064353?i=1000448671319"/>
    <hyperlink ref="R212" r:id="rId29" display="https://podcasts.apple.com/us/podcast/great-moments-in-weed-history/id1350064353?i=1000448671319"/>
    <hyperlink ref="R213" r:id="rId30" display="https://podcasts.apple.com/us/podcast/barack-obamas-weed-years/id1350064353?i=1000448671319"/>
    <hyperlink ref="R214" r:id="rId31" display="https://megaphone.link/SPM8388699515"/>
    <hyperlink ref="R215" r:id="rId32" display="https://megaphone.link/SPM2258453106"/>
    <hyperlink ref="R217" r:id="rId33" display="https://twitter.com/i/web/status/1173996295859703808"/>
    <hyperlink ref="R219" r:id="rId34" display="https://twitter.com/weare_campfire/status/1173996295859703808"/>
    <hyperlink ref="R220" r:id="rId35" display="https://twitter.com/i/web/status/1174463110633132034"/>
    <hyperlink ref="R222" r:id="rId36" display="https://twitter.com/weare_campfire/status/1173996295859703808"/>
    <hyperlink ref="R223" r:id="rId37" display="https://twitter.com/weare_campfire/status/1173996295859703808"/>
    <hyperlink ref="R224" r:id="rId38" display="https://megaphone.link/SPM7022728780"/>
    <hyperlink ref="R226" r:id="rId39" display="https://podcasts.apple.com/us/podcast/ep-244-david-bienenstock-abdullah-saeed-getting-doug/id716402907?i=1000451049589"/>
    <hyperlink ref="R227" r:id="rId40" display="https://podcasts.apple.com/us/podcast/ep-244-david-bienenstock-abdullah-saeed-getting-doug/id716402907?i=1000451049589"/>
    <hyperlink ref="R228" r:id="rId41" display="https://headgum.com/high-and-mighty/228-cannabis-history-with-david-bienenstock-and-abdullah-saeed"/>
    <hyperlink ref="R230" r:id="rId42" display="https://headgum.com/high-and-mighty/228-cannabis-history-with-david-bienenstock-and-abdullah-saeed"/>
    <hyperlink ref="R234" r:id="rId43" display="https://twitter.com/i/web/status/1189543749514399744"/>
    <hyperlink ref="R235" r:id="rId44" display="https://twitter.com/i/web/status/1187555933838168064"/>
    <hyperlink ref="R236" r:id="rId45" display="https://twitter.com/i/web/status/1187570859789049856"/>
    <hyperlink ref="R237" r:id="rId46" display="https://twitter.com/i/web/status/1187571757592432640"/>
    <hyperlink ref="R238" r:id="rId47" display="https://twitter.com/i/web/status/1187538348711137283"/>
    <hyperlink ref="R240" r:id="rId48" display="https://megaphone.link/SPM7022728780"/>
    <hyperlink ref="R242" r:id="rId49" display="https://megaphone.link/SPM7022728780"/>
    <hyperlink ref="R243" r:id="rId50" display="https://megaphone.link/SPM7022728780"/>
    <hyperlink ref="R244" r:id="rId51" display="https://twitter.com/gmiwhpodcast/status/1169306687892672512"/>
    <hyperlink ref="R246" r:id="rId52" display="https://twitter.com/i/web/status/1176708631913480193"/>
    <hyperlink ref="R248" r:id="rId53" display="https://twitter.com/gmiwhpodcast/status/1189893041366196226"/>
    <hyperlink ref="R263" r:id="rId54" display="https://twitter.com/i/web/status/1190458793391341569"/>
    <hyperlink ref="U15" r:id="rId55" display="https://pbs.twimg.com/media/EDzN9xNX4AM7baw.jpg"/>
    <hyperlink ref="U31" r:id="rId56" display="https://pbs.twimg.com/media/EE5F9vLUEAA_Ji4.jpg"/>
    <hyperlink ref="U32" r:id="rId57" display="https://pbs.twimg.com/media/EE-NABYXsAA2Vqe.jpg"/>
    <hyperlink ref="U153" r:id="rId58" display="https://pbs.twimg.com/media/EFe9NCEUUAEIxYl.jpg"/>
    <hyperlink ref="U168" r:id="rId59" display="https://pbs.twimg.com/media/EF_aavwU0AAGIzU.jpg"/>
    <hyperlink ref="U206" r:id="rId60" display="https://pbs.twimg.com/ext_tw_video_thumb/1187861836483514368/pu/img/6kzN-y7g_K6WW2LN.jpg"/>
    <hyperlink ref="U207" r:id="rId61" display="https://pbs.twimg.com/ext_tw_video_thumb/1187861836483514368/pu/img/6kzN-y7g_K6WW2LN.jpg"/>
    <hyperlink ref="U211" r:id="rId62" display="https://pbs.twimg.com/media/EDywTrwW4AEDQvr.png"/>
    <hyperlink ref="U212" r:id="rId63" display="https://pbs.twimg.com/media/EDz0rziXUAI5M4_.png"/>
    <hyperlink ref="U213" r:id="rId64" display="https://pbs.twimg.com/media/EEIGqWaUYAEs1Dw.jpg"/>
    <hyperlink ref="U214" r:id="rId65" display="https://pbs.twimg.com/media/EClT9VAXYAABt3y.jpg"/>
    <hyperlink ref="U215" r:id="rId66" display="https://pbs.twimg.com/ext_tw_video_thumb/1169686088895684609/pu/img/tv0LsN6TkXjzikDH.jpg"/>
    <hyperlink ref="U224" r:id="rId67" display="https://pbs.twimg.com/media/EFFJ0KGWwAUmKqp.png"/>
    <hyperlink ref="U226" r:id="rId68" display="https://pbs.twimg.com/media/EFV8i2jXoAA7dJ3.jpg"/>
    <hyperlink ref="U227" r:id="rId69" display="https://pbs.twimg.com/media/EFV7eroWsAAMWmf.jpg"/>
    <hyperlink ref="U240" r:id="rId70" display="https://pbs.twimg.com/ext_tw_video_thumb/1179764460589850624/pu/img/OE9W9ULJEklDWcaZ.jpg"/>
    <hyperlink ref="U242" r:id="rId71" display="https://pbs.twimg.com/media/EEyTdpvU8AAF1xv.jpg"/>
    <hyperlink ref="U243" r:id="rId72" display="https://pbs.twimg.com/ext_tw_video_thumb/1179753804243316736/pu/img/ZUkN-RZW80Odb_mN.jpg"/>
    <hyperlink ref="U249" r:id="rId73" display="https://pbs.twimg.com/amplify_video_thumb/811644749069357058/img/oDDXpAKLs9sMllNK.jpg"/>
    <hyperlink ref="U250" r:id="rId74" display="https://pbs.twimg.com/amplify_video_thumb/811644749069357058/img/oDDXpAKLs9sMllNK.jpg"/>
    <hyperlink ref="U287" r:id="rId75" display="https://pbs.twimg.com/tweet_video_thumb/EFLQPjOXUAAhClT.jpg"/>
    <hyperlink ref="U302" r:id="rId76" display="https://pbs.twimg.com/ext_tw_video_thumb/1176241964598976512/pu/img/2MEKABx4DS9q7rhN.jpg"/>
    <hyperlink ref="U303" r:id="rId77" display="https://pbs.twimg.com/media/EFKGWuNU4AAQh1B.jpg"/>
    <hyperlink ref="U305" r:id="rId78" display="https://pbs.twimg.com/media/EIQl2X9U8AILCej.jpg"/>
    <hyperlink ref="V3" r:id="rId79" display="http://pbs.twimg.com/profile_images/822856694590009349/yMznDuA3_normal.jpg"/>
    <hyperlink ref="V4" r:id="rId80" display="http://pbs.twimg.com/profile_images/822856694590009349/yMznDuA3_normal.jpg"/>
    <hyperlink ref="V5" r:id="rId81" display="http://pbs.twimg.com/profile_images/1186848416644493317/sfDcTbB0_normal.jpg"/>
    <hyperlink ref="V6" r:id="rId82" display="http://pbs.twimg.com/profile_images/716050975337889792/1DB7DKl1_normal.jpg"/>
    <hyperlink ref="V7" r:id="rId83" display="http://pbs.twimg.com/profile_images/1093566535862345728/E5KN4ZFo_normal.jpg"/>
    <hyperlink ref="V8" r:id="rId84" display="http://pbs.twimg.com/profile_images/1115415865766359040/eNhcvK13_normal.jpg"/>
    <hyperlink ref="V9" r:id="rId85" display="http://pbs.twimg.com/profile_images/2828785203/a097d038f964b0a6125a95c0a0e8ff7d_normal.jpeg"/>
    <hyperlink ref="V10" r:id="rId86" display="http://pbs.twimg.com/profile_images/1107772679711535106/ttA9bBFQ_normal.jpg"/>
    <hyperlink ref="V11" r:id="rId87" display="http://pbs.twimg.com/profile_images/1100843594997362688/JR-W-Xo-_normal.png"/>
    <hyperlink ref="V12" r:id="rId88" display="http://pbs.twimg.com/profile_images/1006571501808545792/w3qp1SIZ_normal.jpg"/>
    <hyperlink ref="V13" r:id="rId89" display="http://pbs.twimg.com/profile_images/1134913029794074624/yp9yD4p1_normal.jpg"/>
    <hyperlink ref="V14" r:id="rId90" display="http://pbs.twimg.com/profile_images/1130989388249255936/RTUjm-p__normal.jpg"/>
    <hyperlink ref="V15" r:id="rId91" display="https://pbs.twimg.com/media/EDzN9xNX4AM7baw.jpg"/>
    <hyperlink ref="V16" r:id="rId92" display="http://pbs.twimg.com/profile_images/1101232968234725376/KP_fvxSx_normal.jpg"/>
    <hyperlink ref="V17" r:id="rId93" display="http://pbs.twimg.com/profile_images/3399321557/b2a4ed707655c4b396094d4de0afe341_normal.jpeg"/>
    <hyperlink ref="V18" r:id="rId94" display="http://pbs.twimg.com/profile_images/1100092996668645376/VSYHIif1_normal.jpg"/>
    <hyperlink ref="V19" r:id="rId95" display="http://pbs.twimg.com/profile_images/909005228778725376/-j_kpowy_normal.jpg"/>
    <hyperlink ref="V20" r:id="rId96" display="http://pbs.twimg.com/profile_images/909005228778725376/-j_kpowy_normal.jpg"/>
    <hyperlink ref="V21" r:id="rId97" display="http://pbs.twimg.com/profile_images/1017767367366119424/upt4a2te_normal.jpg"/>
    <hyperlink ref="V22" r:id="rId98" display="http://pbs.twimg.com/profile_images/1139367073275154433/NkAhkodf_normal.jpg"/>
    <hyperlink ref="V23" r:id="rId99" display="http://pbs.twimg.com/profile_images/1157723455350956032/CiUhZbPv_normal.jpg"/>
    <hyperlink ref="V24" r:id="rId100" display="http://pbs.twimg.com/profile_images/1157723455350956032/CiUhZbPv_normal.jpg"/>
    <hyperlink ref="V25" r:id="rId101" display="http://pbs.twimg.com/profile_images/1157723455350956032/CiUhZbPv_normal.jpg"/>
    <hyperlink ref="V26" r:id="rId102" display="http://pbs.twimg.com/profile_images/1157723455350956032/CiUhZbPv_normal.jpg"/>
    <hyperlink ref="V27" r:id="rId103" display="http://abs.twimg.com/sticky/default_profile_images/default_profile_normal.png"/>
    <hyperlink ref="V28" r:id="rId104" display="http://pbs.twimg.com/profile_images/607981569916026881/roZR_wmK_normal.jpg"/>
    <hyperlink ref="V29" r:id="rId105" display="http://pbs.twimg.com/profile_images/924417146087661569/ATGRFouc_normal.jpg"/>
    <hyperlink ref="V30" r:id="rId106" display="http://pbs.twimg.com/profile_images/924417146087661569/ATGRFouc_normal.jpg"/>
    <hyperlink ref="V31" r:id="rId107" display="https://pbs.twimg.com/media/EE5F9vLUEAA_Ji4.jpg"/>
    <hyperlink ref="V32" r:id="rId108" display="https://pbs.twimg.com/media/EE-NABYXsAA2Vqe.jpg"/>
    <hyperlink ref="V33" r:id="rId109" display="http://pbs.twimg.com/profile_images/1766568555/85026208_l_normal.jpg"/>
    <hyperlink ref="V34" r:id="rId110" display="http://abs.twimg.com/sticky/default_profile_images/default_profile_normal.png"/>
    <hyperlink ref="V35" r:id="rId111" display="http://pbs.twimg.com/profile_images/1169032807181692928/CI3jtDse_normal.jpg"/>
    <hyperlink ref="V36" r:id="rId112" display="http://pbs.twimg.com/profile_images/1164495333533081600/0t-n7quc_normal.jpg"/>
    <hyperlink ref="V37" r:id="rId113" display="http://pbs.twimg.com/profile_images/905504442488938497/5Z_WPFNV_normal.jpg"/>
    <hyperlink ref="V38" r:id="rId114" display="http://pbs.twimg.com/profile_images/1175269002693742592/C5B5bvQ0_normal.jpg"/>
    <hyperlink ref="V39" r:id="rId115" display="http://pbs.twimg.com/profile_images/1190698425253289985/jIXqQQFl_normal.jpg"/>
    <hyperlink ref="V40" r:id="rId116" display="http://pbs.twimg.com/profile_images/1039160444429058049/0tJlW8p4_normal.jpg"/>
    <hyperlink ref="V41" r:id="rId117" display="http://pbs.twimg.com/profile_images/1080980351063740416/0vhe7oRk_normal.jpg"/>
    <hyperlink ref="V42" r:id="rId118" display="http://pbs.twimg.com/profile_images/1181870976214142976/VH1q31rC_normal.jpg"/>
    <hyperlink ref="V43" r:id="rId119" display="http://pbs.twimg.com/profile_images/1174211172301758464/_hi0uvmz_normal.jpg"/>
    <hyperlink ref="V44" r:id="rId120" display="http://pbs.twimg.com/profile_images/1138934260532989952/4Spl0Jsf_normal.jpg"/>
    <hyperlink ref="V45" r:id="rId121" display="http://pbs.twimg.com/profile_images/1001850060257325057/R2IT2ZD5_normal.jpg"/>
    <hyperlink ref="V46" r:id="rId122" display="http://pbs.twimg.com/profile_images/1175871007468507137/5LOoa71T_normal.jpg"/>
    <hyperlink ref="V47" r:id="rId123" display="http://pbs.twimg.com/profile_images/753400792846110723/nbTRCuVh_normal.jpg"/>
    <hyperlink ref="V48" r:id="rId124" display="http://pbs.twimg.com/profile_images/1126289618746335237/cJ21G0p3_normal.jpg"/>
    <hyperlink ref="V49" r:id="rId125" display="http://pbs.twimg.com/profile_images/1187433279537983490/VU9HDc3x_normal.jpg"/>
    <hyperlink ref="V50" r:id="rId126" display="http://abs.twimg.com/sticky/default_profile_images/default_profile_normal.png"/>
    <hyperlink ref="V51" r:id="rId127" display="http://pbs.twimg.com/profile_images/1037468592571338752/5EchBg9V_normal.jpg"/>
    <hyperlink ref="V52" r:id="rId128" display="http://pbs.twimg.com/profile_images/788832735196434432/UizNxq9Q_normal.jpg"/>
    <hyperlink ref="V53" r:id="rId129" display="http://pbs.twimg.com/profile_images/996126487513198592/BEL9dbL4_normal.jpg"/>
    <hyperlink ref="V54" r:id="rId130" display="http://pbs.twimg.com/profile_images/1190138069481078787/h76mxLai_normal.jpg"/>
    <hyperlink ref="V55" r:id="rId131" display="http://pbs.twimg.com/profile_images/1116723482115620864/BcBrarCy_normal.jpg"/>
    <hyperlink ref="V56" r:id="rId132" display="http://pbs.twimg.com/profile_images/1088863993177853952/7SbNPaSy_normal.jpg"/>
    <hyperlink ref="V57" r:id="rId133" display="http://pbs.twimg.com/profile_images/1171070963628290048/yjfWpF_h_normal.jpg"/>
    <hyperlink ref="V58" r:id="rId134" display="http://pbs.twimg.com/profile_images/1058102081351892992/B99wCX0__normal.jpg"/>
    <hyperlink ref="V59" r:id="rId135" display="http://pbs.twimg.com/profile_images/1187763345463664640/9zx1_Ve5_normal.jpg"/>
    <hyperlink ref="V60" r:id="rId136" display="http://pbs.twimg.com/profile_images/1169253089129443329/VxbOUvvi_normal.jpg"/>
    <hyperlink ref="V61" r:id="rId137" display="http://pbs.twimg.com/profile_images/1174827865948528640/ogPqf9CH_normal.jpg"/>
    <hyperlink ref="V62" r:id="rId138" display="http://pbs.twimg.com/profile_images/1153789591377178631/OH1cWd8i_normal.jpg"/>
    <hyperlink ref="V63" r:id="rId139" display="http://pbs.twimg.com/profile_images/1137691367084191744/TTFSryGe_normal.png"/>
    <hyperlink ref="V64" r:id="rId140" display="http://pbs.twimg.com/profile_images/902993749600604166/ialVhNtt_normal.jpg"/>
    <hyperlink ref="V65" r:id="rId141" display="http://pbs.twimg.com/profile_images/1162875131896717312/pPcTZn06_normal.jpg"/>
    <hyperlink ref="V66" r:id="rId142" display="http://pbs.twimg.com/profile_images/1190212673717358595/NyVWWXdt_normal.jpg"/>
    <hyperlink ref="V67" r:id="rId143" display="http://pbs.twimg.com/profile_images/1156431666925019136/RIZM078y_normal.jpg"/>
    <hyperlink ref="V68" r:id="rId144" display="http://pbs.twimg.com/profile_images/1156885689356738560/qqs83LRt_normal.jpg"/>
    <hyperlink ref="V69" r:id="rId145" display="http://pbs.twimg.com/profile_images/1171578713835745282/00qV4KLk_normal.jpg"/>
    <hyperlink ref="V70" r:id="rId146" display="http://pbs.twimg.com/profile_images/1652704477/2994azNj_normal"/>
    <hyperlink ref="V71" r:id="rId147" display="http://pbs.twimg.com/profile_images/1183027608944041985/BjFs7dWo_normal.jpg"/>
    <hyperlink ref="V72" r:id="rId148" display="http://pbs.twimg.com/profile_images/1140179537415700480/bJ2hml60_normal.jpg"/>
    <hyperlink ref="V73" r:id="rId149" display="http://pbs.twimg.com/profile_images/1190653490080694273/FqZXFbnS_normal.jpg"/>
    <hyperlink ref="V74" r:id="rId150" display="http://pbs.twimg.com/profile_images/1166389210393317377/AHSN27mD_normal.jpg"/>
    <hyperlink ref="V75" r:id="rId151" display="http://pbs.twimg.com/profile_images/1187786461015355394/iOyESBMV_normal.png"/>
    <hyperlink ref="V76" r:id="rId152" display="http://pbs.twimg.com/profile_images/1175107556274049024/xaWBQvFX_normal.jpg"/>
    <hyperlink ref="V77" r:id="rId153" display="http://pbs.twimg.com/profile_images/950551159470661632/I48dnx-9_normal.jpg"/>
    <hyperlink ref="V78" r:id="rId154" display="http://abs.twimg.com/sticky/default_profile_images/default_profile_normal.png"/>
    <hyperlink ref="V79" r:id="rId155" display="http://pbs.twimg.com/profile_images/1176981360000585729/FWyhvZ3s_normal.jpg"/>
    <hyperlink ref="V80" r:id="rId156" display="http://pbs.twimg.com/profile_images/1149597815846268928/oNGDc5Rz_normal.jpg"/>
    <hyperlink ref="V81" r:id="rId157" display="http://pbs.twimg.com/profile_images/458963836599427073/u4XCRSyB_normal.jpeg"/>
    <hyperlink ref="V82" r:id="rId158" display="http://pbs.twimg.com/profile_images/1175545826443051008/hilgvbXu_normal.jpg"/>
    <hyperlink ref="V83" r:id="rId159" display="http://pbs.twimg.com/profile_images/1150774019425222656/DpD1UrHk_normal.jpg"/>
    <hyperlink ref="V84" r:id="rId160" display="http://pbs.twimg.com/profile_images/1116050067809558533/j5zAKX-P_normal.jpg"/>
    <hyperlink ref="V85" r:id="rId161" display="http://pbs.twimg.com/profile_images/1116050067809558533/j5zAKX-P_normal.jpg"/>
    <hyperlink ref="V86" r:id="rId162" display="http://pbs.twimg.com/profile_images/1116530770393354240/f46L2-cG_normal.jpg"/>
    <hyperlink ref="V87" r:id="rId163" display="http://pbs.twimg.com/profile_images/1191339508484186112/Rx2qNZ0r_normal.jpg"/>
    <hyperlink ref="V88" r:id="rId164" display="http://pbs.twimg.com/profile_images/1151702922801143808/yCpupRup_normal.jpg"/>
    <hyperlink ref="V89" r:id="rId165" display="http://pbs.twimg.com/profile_images/1116171289901690880/6IyPn8y5_normal.jpg"/>
    <hyperlink ref="V90" r:id="rId166" display="http://pbs.twimg.com/profile_images/1140474088873320448/DSbcGAiB_normal.jpg"/>
    <hyperlink ref="V91" r:id="rId167" display="http://pbs.twimg.com/profile_images/1154876271513538560/y1LuGOYm_normal.jpg"/>
    <hyperlink ref="V92" r:id="rId168" display="http://pbs.twimg.com/profile_images/1159628875183337472/58CAz46W_normal.jpg"/>
    <hyperlink ref="V93" r:id="rId169" display="http://pbs.twimg.com/profile_images/923549065983549442/oRodfGAz_normal.jpg"/>
    <hyperlink ref="V94" r:id="rId170" display="http://pbs.twimg.com/profile_images/1059168417440129024/dEhfCvkQ_normal.jpg"/>
    <hyperlink ref="V95" r:id="rId171" display="http://pbs.twimg.com/profile_images/3212295890/8a2c15a8ba9882379aa3e8fe733e9081_normal.jpeg"/>
    <hyperlink ref="V96" r:id="rId172" display="http://pbs.twimg.com/profile_images/648710640748511232/EwDFBVaZ_normal.jpg"/>
    <hyperlink ref="V97" r:id="rId173" display="http://pbs.twimg.com/profile_images/946233014824128513/ShS2eo8B_normal.jpg"/>
    <hyperlink ref="V98" r:id="rId174" display="http://pbs.twimg.com/profile_images/858099397489504256/b-9OyRkq_normal.jpg"/>
    <hyperlink ref="V99" r:id="rId175" display="http://pbs.twimg.com/profile_images/1162783907999338499/phn5DuvT_normal.jpg"/>
    <hyperlink ref="V100" r:id="rId176" display="http://pbs.twimg.com/profile_images/1174193840716156933/DSZkBOHc_normal.jpg"/>
    <hyperlink ref="V101" r:id="rId177" display="http://pbs.twimg.com/profile_images/940366704760246272/ugFeMIrS_normal.jpg"/>
    <hyperlink ref="V102" r:id="rId178" display="http://pbs.twimg.com/profile_images/1110148208334782464/2iW3BZxF_normal.jpg"/>
    <hyperlink ref="V103" r:id="rId179" display="http://pbs.twimg.com/profile_images/1177046210944917509/_KKOuYas_normal.jpg"/>
    <hyperlink ref="V104" r:id="rId180" display="http://pbs.twimg.com/profile_images/1073818435757400064/rTcYNz6T_normal.jpg"/>
    <hyperlink ref="V105" r:id="rId181" display="http://pbs.twimg.com/profile_images/1073818435757400064/rTcYNz6T_normal.jpg"/>
    <hyperlink ref="V106" r:id="rId182" display="http://pbs.twimg.com/profile_images/676096406172471296/ikGNYDMz_normal.jpg"/>
    <hyperlink ref="V107" r:id="rId183" display="http://pbs.twimg.com/profile_images/1177607987189301248/PKnkVqtU_normal.jpg"/>
    <hyperlink ref="V108" r:id="rId184" display="http://pbs.twimg.com/profile_images/1177492658526142464/tBMSxoCR_normal.jpg"/>
    <hyperlink ref="V109" r:id="rId185" display="http://pbs.twimg.com/profile_images/1103522481992880130/jlOkrY7t_normal.jpg"/>
    <hyperlink ref="V110" r:id="rId186" display="http://pbs.twimg.com/profile_images/1157667540417548289/qMSJ55qG_normal.jpg"/>
    <hyperlink ref="V111" r:id="rId187" display="http://pbs.twimg.com/profile_images/1181791696830390272/Sv8wOGjP_normal.jpg"/>
    <hyperlink ref="V112" r:id="rId188" display="http://pbs.twimg.com/profile_images/111482472/I_just_Jizzed_in_My_Pants_normal.jpg"/>
    <hyperlink ref="V113" r:id="rId189" display="http://pbs.twimg.com/profile_images/1006707726523617281/lnbpwGNP_normal.jpg"/>
    <hyperlink ref="V114" r:id="rId190" display="http://pbs.twimg.com/profile_images/1009126526200270851/GjTUhPQx_normal.jpg"/>
    <hyperlink ref="V115" r:id="rId191" display="http://abs.twimg.com/sticky/default_profile_images/default_profile_normal.png"/>
    <hyperlink ref="V116" r:id="rId192" display="http://pbs.twimg.com/profile_images/1009409822784217089/VDZdBZ3x_normal.jpg"/>
    <hyperlink ref="V117" r:id="rId193" display="http://pbs.twimg.com/profile_images/1042950830524121088/FLJBOOeB_normal.jpg"/>
    <hyperlink ref="V118" r:id="rId194" display="http://pbs.twimg.com/profile_images/1183906353590558720/FomiZ6Zs_normal.jpg"/>
    <hyperlink ref="V119" r:id="rId195" display="http://pbs.twimg.com/profile_images/785966656543596544/Zvkc9aNh_normal.jpg"/>
    <hyperlink ref="V120" r:id="rId196" display="http://pbs.twimg.com/profile_images/1178883203043643393/lDJj10t__normal.jpg"/>
    <hyperlink ref="V121" r:id="rId197" display="http://pbs.twimg.com/profile_images/1185514091214970880/F0dSyc_i_normal.jpg"/>
    <hyperlink ref="V122" r:id="rId198" display="http://pbs.twimg.com/profile_images/1181141519018991616/jrSCVxPN_normal.jpg"/>
    <hyperlink ref="V123" r:id="rId199" display="http://pbs.twimg.com/profile_images/1181141519018991616/jrSCVxPN_normal.jpg"/>
    <hyperlink ref="V124" r:id="rId200" display="http://pbs.twimg.com/profile_images/954451857044398081/xkfP6faI_normal.jpg"/>
    <hyperlink ref="V125" r:id="rId201" display="http://pbs.twimg.com/profile_images/835643103293943809/zlP0oqUi_normal.jpg"/>
    <hyperlink ref="V126" r:id="rId202" display="http://pbs.twimg.com/profile_images/1139398254544556032/iVfX-pUx_normal.jpg"/>
    <hyperlink ref="V127" r:id="rId203" display="http://pbs.twimg.com/profile_images/1164933254975283200/tuiNWPrZ_normal.jpg"/>
    <hyperlink ref="V128" r:id="rId204" display="http://pbs.twimg.com/profile_images/1065018289884061697/DWnQPjOy_normal.jpg"/>
    <hyperlink ref="V129" r:id="rId205" display="http://pbs.twimg.com/profile_images/1183230651455234048/k_5GQ7cB_normal.jpg"/>
    <hyperlink ref="V130" r:id="rId206" display="http://pbs.twimg.com/profile_images/1153017875415752704/3QpgC4YA_normal.jpg"/>
    <hyperlink ref="V131" r:id="rId207" display="http://pbs.twimg.com/profile_images/1172721075609686016/mJBaquy7_normal.jpg"/>
    <hyperlink ref="V132" r:id="rId208" display="http://pbs.twimg.com/profile_images/1038623677598904320/a9GZEEBN_normal.jpg"/>
    <hyperlink ref="V133" r:id="rId209" display="http://pbs.twimg.com/profile_images/1174303038909140993/MsebXomS_normal.jpg"/>
    <hyperlink ref="V134" r:id="rId210" display="http://pbs.twimg.com/profile_images/936120513566527488/rSTsAXex_normal.jpg"/>
    <hyperlink ref="V135" r:id="rId211" display="http://pbs.twimg.com/profile_images/1135024741608112132/QOdFvHG8_normal.jpg"/>
    <hyperlink ref="V136" r:id="rId212" display="http://pbs.twimg.com/profile_images/1190261821283930112/_wxapkQb_normal.jpg"/>
    <hyperlink ref="V137" r:id="rId213" display="http://pbs.twimg.com/profile_images/1187529028938289152/EYCBSCWR_normal.jpg"/>
    <hyperlink ref="V138" r:id="rId214" display="http://pbs.twimg.com/profile_images/1178061291266674688/RNz9JSm2_normal.jpg"/>
    <hyperlink ref="V139" r:id="rId215" display="http://pbs.twimg.com/profile_images/1121059037238448130/uBQjrQNG_normal.jpg"/>
    <hyperlink ref="V140" r:id="rId216" display="http://pbs.twimg.com/profile_images/195454480/Jorge_normal.jpg"/>
    <hyperlink ref="V141" r:id="rId217" display="http://pbs.twimg.com/profile_images/1164317021884096513/3c2haRRg_normal.jpg"/>
    <hyperlink ref="V142" r:id="rId218" display="http://pbs.twimg.com/profile_images/1173778671196180480/YxFntxir_normal.jpg"/>
    <hyperlink ref="V143" r:id="rId219" display="http://pbs.twimg.com/profile_images/1173778671196180480/YxFntxir_normal.jpg"/>
    <hyperlink ref="V144" r:id="rId220" display="http://pbs.twimg.com/profile_images/1173778671196180480/YxFntxir_normal.jpg"/>
    <hyperlink ref="V145" r:id="rId221" display="http://pbs.twimg.com/profile_images/1164317021884096513/3c2haRRg_normal.jpg"/>
    <hyperlink ref="V146" r:id="rId222" display="http://pbs.twimg.com/profile_images/708895429337829376/AfVhYSMY_normal.jpg"/>
    <hyperlink ref="V147" r:id="rId223" display="http://pbs.twimg.com/profile_images/708895429337829376/AfVhYSMY_normal.jpg"/>
    <hyperlink ref="V148" r:id="rId224" display="http://pbs.twimg.com/profile_images/1164317021884096513/3c2haRRg_normal.jpg"/>
    <hyperlink ref="V149" r:id="rId225" display="http://pbs.twimg.com/profile_images/935978578218381312/yyLdFYaV_normal.jpg"/>
    <hyperlink ref="V150" r:id="rId226" display="http://pbs.twimg.com/profile_images/1192048236032335872/Gl_V47A0_normal.jpg"/>
    <hyperlink ref="V151" r:id="rId227" display="http://pbs.twimg.com/profile_images/1117607772495859712/-L3WTOfT_normal.png"/>
    <hyperlink ref="V152" r:id="rId228" display="http://pbs.twimg.com/profile_images/1063316802279809026/VW4MMzI3_normal.jpg"/>
    <hyperlink ref="V153" r:id="rId229" display="https://pbs.twimg.com/media/EFe9NCEUUAEIxYl.jpg"/>
    <hyperlink ref="V154" r:id="rId230" display="http://pbs.twimg.com/profile_images/1130266308904308736/1J2iSxYR_normal.jpg"/>
    <hyperlink ref="V155" r:id="rId231" display="http://pbs.twimg.com/profile_images/1148911326229684224/OcyYH17-_normal.jpg"/>
    <hyperlink ref="V156" r:id="rId232" display="http://pbs.twimg.com/profile_images/672284754499076097/0GfLtvGS_normal.jpg"/>
    <hyperlink ref="V157" r:id="rId233" display="http://pbs.twimg.com/profile_images/672284754499076097/0GfLtvGS_normal.jpg"/>
    <hyperlink ref="V158" r:id="rId234" display="http://pbs.twimg.com/profile_images/1178365376960352257/oa6wj1UH_normal.jpg"/>
    <hyperlink ref="V159" r:id="rId235" display="http://pbs.twimg.com/profile_images/672284754499076097/0GfLtvGS_normal.jpg"/>
    <hyperlink ref="V160" r:id="rId236" display="http://pbs.twimg.com/profile_images/1121169434415128576/ItaCruUL_normal.jpg"/>
    <hyperlink ref="V161" r:id="rId237" display="http://pbs.twimg.com/profile_images/672284754499076097/0GfLtvGS_normal.jpg"/>
    <hyperlink ref="V162" r:id="rId238" display="http://pbs.twimg.com/profile_images/672284754499076097/0GfLtvGS_normal.jpg"/>
    <hyperlink ref="V163" r:id="rId239" display="http://pbs.twimg.com/profile_images/672284754499076097/0GfLtvGS_normal.jpg"/>
    <hyperlink ref="V164" r:id="rId240" display="http://pbs.twimg.com/profile_images/1121169434415128576/ItaCruUL_normal.jpg"/>
    <hyperlink ref="V165" r:id="rId241" display="http://pbs.twimg.com/profile_images/1121169434415128576/ItaCruUL_normal.jpg"/>
    <hyperlink ref="V166" r:id="rId242" display="http://pbs.twimg.com/profile_images/672284754499076097/0GfLtvGS_normal.jpg"/>
    <hyperlink ref="V167" r:id="rId243" display="http://pbs.twimg.com/profile_images/672284754499076097/0GfLtvGS_normal.jpg"/>
    <hyperlink ref="V168" r:id="rId244" display="https://pbs.twimg.com/media/EF_aavwU0AAGIzU.jpg"/>
    <hyperlink ref="V169" r:id="rId245" display="http://pbs.twimg.com/profile_images/1070102465247244288/yqx24qTM_normal.jpg"/>
    <hyperlink ref="V170" r:id="rId246" display="http://pbs.twimg.com/profile_images/1180307487850815488/u_idW9gY_normal.jpg"/>
    <hyperlink ref="V171" r:id="rId247" display="http://pbs.twimg.com/profile_images/1180343795738648576/lDEHjm3g_normal.jpg"/>
    <hyperlink ref="V172" r:id="rId248" display="http://pbs.twimg.com/profile_images/1179175182788960256/afWEnDP5_normal.jpg"/>
    <hyperlink ref="V173" r:id="rId249" display="http://pbs.twimg.com/profile_images/1167863606173503488/vJeHzg2F_normal.jpg"/>
    <hyperlink ref="V174" r:id="rId250" display="http://pbs.twimg.com/profile_images/955538458965032962/mlR0Mr3D_normal.jpg"/>
    <hyperlink ref="V175" r:id="rId251" display="http://pbs.twimg.com/profile_images/1175751112676335618/tncleKDU_normal.jpg"/>
    <hyperlink ref="V176" r:id="rId252" display="http://pbs.twimg.com/profile_images/1176160222286503936/Dvu12EVQ_normal.jpg"/>
    <hyperlink ref="V177" r:id="rId253" display="http://pbs.twimg.com/profile_images/703321604567101440/984obsut_normal.jpg"/>
    <hyperlink ref="V178" r:id="rId254" display="http://pbs.twimg.com/profile_images/1182298622899232771/61Fa_MH4_normal.jpg"/>
    <hyperlink ref="V179" r:id="rId255" display="http://pbs.twimg.com/profile_images/851543367716671489/2bEZ_jI1_normal.jpg"/>
    <hyperlink ref="V180" r:id="rId256" display="http://pbs.twimg.com/profile_images/859864563092738050/Cff7fdEk_normal.jpg"/>
    <hyperlink ref="V181" r:id="rId257" display="http://abs.twimg.com/sticky/default_profile_images/default_profile_normal.png"/>
    <hyperlink ref="V182" r:id="rId258" display="http://pbs.twimg.com/profile_images/1157663021365436416/CPSL_-Du_normal.jpg"/>
    <hyperlink ref="V183" r:id="rId259" display="http://pbs.twimg.com/profile_images/572633552958840832/cOMACaJ3_normal.jpeg"/>
    <hyperlink ref="V184" r:id="rId260" display="http://pbs.twimg.com/profile_images/1173993443594592257/GOWlT-ND_normal.jpg"/>
    <hyperlink ref="V185" r:id="rId261" display="http://pbs.twimg.com/profile_images/1177385733960720384/gtOJZzDD_normal.jpg"/>
    <hyperlink ref="V186" r:id="rId262" display="http://pbs.twimg.com/profile_images/1184648239938785283/iyxz8yYU_normal.jpg"/>
    <hyperlink ref="V187" r:id="rId263" display="http://pbs.twimg.com/profile_images/697195172925304832/t5nik0jk_normal.jpg"/>
    <hyperlink ref="V188" r:id="rId264" display="http://pbs.twimg.com/profile_images/1060605387219656704/i_EpXqyR_normal.jpg"/>
    <hyperlink ref="V189" r:id="rId265" display="http://pbs.twimg.com/profile_images/872968392835293187/Eed7aj2A_normal.jpg"/>
    <hyperlink ref="V190" r:id="rId266" display="http://pbs.twimg.com/profile_images/2604086615/5pi5yaikfi858vajej1b_normal.jpeg"/>
    <hyperlink ref="V191" r:id="rId267" display="http://pbs.twimg.com/profile_images/1178688209808773121/BBD4k1b5_normal.jpg"/>
    <hyperlink ref="V192" r:id="rId268" display="http://abs.twimg.com/sticky/default_profile_images/default_profile_normal.png"/>
    <hyperlink ref="V193" r:id="rId269" display="http://abs.twimg.com/sticky/default_profile_images/default_profile_normal.png"/>
    <hyperlink ref="V194" r:id="rId270" display="http://pbs.twimg.com/profile_images/974048391020908545/Sjv1mYtG_normal.jpg"/>
    <hyperlink ref="V195" r:id="rId271" display="http://pbs.twimg.com/profile_images/892980444781621248/vWEVTogP_normal.jpg"/>
    <hyperlink ref="V196" r:id="rId272" display="http://pbs.twimg.com/profile_images/892980444781621248/vWEVTogP_normal.jpg"/>
    <hyperlink ref="V197" r:id="rId273" display="http://pbs.twimg.com/profile_images/892980444781621248/vWEVTogP_normal.jpg"/>
    <hyperlink ref="V198" r:id="rId274" display="http://pbs.twimg.com/profile_images/1183788931554467841/zpc90Bwk_normal.jpg"/>
    <hyperlink ref="V199" r:id="rId275" display="http://abs.twimg.com/sticky/default_profile_images/default_profile_normal.png"/>
    <hyperlink ref="V200" r:id="rId276" display="http://pbs.twimg.com/profile_images/1181766013676711936/zTtGLiff_normal.jpg"/>
    <hyperlink ref="V201" r:id="rId277" display="http://pbs.twimg.com/profile_images/1182377972482752514/u_3VDckI_normal.jpg"/>
    <hyperlink ref="V202" r:id="rId278" display="http://pbs.twimg.com/profile_images/1182377972482752514/u_3VDckI_normal.jpg"/>
    <hyperlink ref="V203" r:id="rId279" display="http://pbs.twimg.com/profile_images/864454653848592384/6tYRaY6v_normal.jpg"/>
    <hyperlink ref="V204" r:id="rId280" display="http://pbs.twimg.com/profile_images/1170512704487903232/VCNNbMse_normal.jpg"/>
    <hyperlink ref="V205" r:id="rId281" display="http://pbs.twimg.com/profile_images/604299847533920256/rqNlXlHE_normal.jpg"/>
    <hyperlink ref="V206" r:id="rId282" display="https://pbs.twimg.com/ext_tw_video_thumb/1187861836483514368/pu/img/6kzN-y7g_K6WW2LN.jpg"/>
    <hyperlink ref="V207" r:id="rId283" display="https://pbs.twimg.com/ext_tw_video_thumb/1187861836483514368/pu/img/6kzN-y7g_K6WW2LN.jpg"/>
    <hyperlink ref="V208" r:id="rId284" display="http://pbs.twimg.com/profile_images/1177223890508091392/SyDUtQTI_normal.jpg"/>
    <hyperlink ref="V209" r:id="rId285" display="http://pbs.twimg.com/profile_images/1117607772495859712/-L3WTOfT_normal.png"/>
    <hyperlink ref="V210" r:id="rId286" display="http://pbs.twimg.com/profile_images/1177223890508091392/SyDUtQTI_normal.jpg"/>
    <hyperlink ref="V211" r:id="rId287" display="https://pbs.twimg.com/media/EDywTrwW4AEDQvr.png"/>
    <hyperlink ref="V212" r:id="rId288" display="https://pbs.twimg.com/media/EDz0rziXUAI5M4_.png"/>
    <hyperlink ref="V213" r:id="rId289" display="https://pbs.twimg.com/media/EEIGqWaUYAEs1Dw.jpg"/>
    <hyperlink ref="V214" r:id="rId290" display="https://pbs.twimg.com/media/EClT9VAXYAABt3y.jpg"/>
    <hyperlink ref="V215" r:id="rId291" display="https://pbs.twimg.com/ext_tw_video_thumb/1169686088895684609/pu/img/tv0LsN6TkXjzikDH.jpg"/>
    <hyperlink ref="V216" r:id="rId292" display="http://pbs.twimg.com/profile_images/1119017262776770560/b0ghKk2c_normal.png"/>
    <hyperlink ref="V217" r:id="rId293" display="http://pbs.twimg.com/profile_images/978374385533796352/L6O3bvoK_normal.jpg"/>
    <hyperlink ref="V218" r:id="rId294" display="http://pbs.twimg.com/profile_images/1116800639198060549/sl3M3Xu5_normal.png"/>
    <hyperlink ref="V219" r:id="rId295" display="http://pbs.twimg.com/profile_images/1116800639198060549/sl3M3Xu5_normal.png"/>
    <hyperlink ref="V220" r:id="rId296" display="http://pbs.twimg.com/profile_images/1116800639198060549/sl3M3Xu5_normal.png"/>
    <hyperlink ref="V221" r:id="rId297" display="http://pbs.twimg.com/profile_images/1119017262776770560/b0ghKk2c_normal.png"/>
    <hyperlink ref="V222" r:id="rId298" display="http://pbs.twimg.com/profile_images/829117894202007553/YJkhdijS_normal.jpg"/>
    <hyperlink ref="V223" r:id="rId299" display="http://pbs.twimg.com/profile_images/1119017262776770560/b0ghKk2c_normal.png"/>
    <hyperlink ref="V224" r:id="rId300" display="https://pbs.twimg.com/media/EFFJ0KGWwAUmKqp.png"/>
    <hyperlink ref="V225" r:id="rId301" display="http://pbs.twimg.com/profile_images/1192803252678512640/kDhneF1R_normal.jpg"/>
    <hyperlink ref="V226" r:id="rId302" display="https://pbs.twimg.com/media/EFV8i2jXoAA7dJ3.jpg"/>
    <hyperlink ref="V227" r:id="rId303" display="https://pbs.twimg.com/media/EFV7eroWsAAMWmf.jpg"/>
    <hyperlink ref="V228" r:id="rId304" display="http://pbs.twimg.com/profile_images/697195172925304832/t5nik0jk_normal.jpg"/>
    <hyperlink ref="V229" r:id="rId305" display="http://pbs.twimg.com/profile_images/697195172925304832/t5nik0jk_normal.jpg"/>
    <hyperlink ref="V230" r:id="rId306" display="http://pbs.twimg.com/profile_images/1119017262776770560/b0ghKk2c_normal.png"/>
    <hyperlink ref="V231" r:id="rId307" display="http://pbs.twimg.com/profile_images/976330524560994304/9neT-Xri_normal.jpg"/>
    <hyperlink ref="V232" r:id="rId308" display="http://pbs.twimg.com/profile_images/1160128834982707202/f7ZULeeT_normal.jpg"/>
    <hyperlink ref="V233" r:id="rId309" display="http://pbs.twimg.com/profile_images/1119017262776770560/b0ghKk2c_normal.png"/>
    <hyperlink ref="V234" r:id="rId310" display="http://pbs.twimg.com/profile_images/1119017262776770560/b0ghKk2c_normal.png"/>
    <hyperlink ref="V235" r:id="rId311" display="http://pbs.twimg.com/profile_images/981956002739179520/Hb6GpCT9_normal.jpg"/>
    <hyperlink ref="V236" r:id="rId312" display="http://pbs.twimg.com/profile_images/981956002739179520/Hb6GpCT9_normal.jpg"/>
    <hyperlink ref="V237" r:id="rId313" display="http://pbs.twimg.com/profile_images/981956002739179520/Hb6GpCT9_normal.jpg"/>
    <hyperlink ref="V238" r:id="rId314" display="http://pbs.twimg.com/profile_images/981956002739179520/Hb6GpCT9_normal.jpg"/>
    <hyperlink ref="V239" r:id="rId315" display="http://pbs.twimg.com/profile_images/1164317021884096513/3c2haRRg_normal.jpg"/>
    <hyperlink ref="V240" r:id="rId316" display="https://pbs.twimg.com/ext_tw_video_thumb/1179764460589850624/pu/img/OE9W9ULJEklDWcaZ.jpg"/>
    <hyperlink ref="V241" r:id="rId317" display="http://pbs.twimg.com/profile_images/981956002739179520/Hb6GpCT9_normal.jpg"/>
    <hyperlink ref="V242" r:id="rId318" display="https://pbs.twimg.com/media/EEyTdpvU8AAF1xv.jpg"/>
    <hyperlink ref="V243" r:id="rId319" display="https://pbs.twimg.com/ext_tw_video_thumb/1179753804243316736/pu/img/ZUkN-RZW80Odb_mN.jpg"/>
    <hyperlink ref="V244" r:id="rId320" display="http://pbs.twimg.com/profile_images/672284754499076097/0GfLtvGS_normal.jpg"/>
    <hyperlink ref="V245" r:id="rId321" display="http://pbs.twimg.com/profile_images/672284754499076097/0GfLtvGS_normal.jpg"/>
    <hyperlink ref="V246" r:id="rId322" display="http://pbs.twimg.com/profile_images/672284754499076097/0GfLtvGS_normal.jpg"/>
    <hyperlink ref="V247" r:id="rId323" display="http://pbs.twimg.com/profile_images/672284754499076097/0GfLtvGS_normal.jpg"/>
    <hyperlink ref="V248" r:id="rId324" display="http://pbs.twimg.com/profile_images/981956002739179520/Hb6GpCT9_normal.jpg"/>
    <hyperlink ref="V249" r:id="rId325" display="https://pbs.twimg.com/amplify_video_thumb/811644749069357058/img/oDDXpAKLs9sMllNK.jpg"/>
    <hyperlink ref="V250" r:id="rId326" display="https://pbs.twimg.com/amplify_video_thumb/811644749069357058/img/oDDXpAKLs9sMllNK.jpg"/>
    <hyperlink ref="V251" r:id="rId327" display="http://pbs.twimg.com/profile_images/1145195333972090880/f9pS-mQF_normal.jpg"/>
    <hyperlink ref="V252" r:id="rId328" display="http://pbs.twimg.com/profile_images/1082899332733460481/D3C5WdXo_normal.jpg"/>
    <hyperlink ref="V253" r:id="rId329" display="http://pbs.twimg.com/profile_images/1098326869257175040/MWGZJaWQ_normal.jpg"/>
    <hyperlink ref="V254" r:id="rId330" display="http://pbs.twimg.com/profile_images/620011370440970240/SgZWb8mr_normal.jpg"/>
    <hyperlink ref="V255" r:id="rId331" display="http://pbs.twimg.com/profile_images/1163885911471509504/otv1Uzx6_normal.jpg"/>
    <hyperlink ref="V256" r:id="rId332" display="http://pbs.twimg.com/profile_images/1176627194539499525/5Mf0NMdG_normal.jpg"/>
    <hyperlink ref="V257" r:id="rId333" display="http://pbs.twimg.com/profile_images/1189565327472021508/FqC5RZGB_normal.jpg"/>
    <hyperlink ref="V258" r:id="rId334" display="http://pbs.twimg.com/profile_images/1189565327472021508/FqC5RZGB_normal.jpg"/>
    <hyperlink ref="V259" r:id="rId335" display="http://pbs.twimg.com/profile_images/1189565327472021508/FqC5RZGB_normal.jpg"/>
    <hyperlink ref="V260" r:id="rId336" display="http://pbs.twimg.com/profile_images/1131427062999396352/K8mRmuLs_normal.jpg"/>
    <hyperlink ref="V261" r:id="rId337" display="http://pbs.twimg.com/profile_images/1178302688758550529/onoCMQVK_normal.jpg"/>
    <hyperlink ref="V262" r:id="rId338" display="http://pbs.twimg.com/profile_images/1181460935812104192/Suu9UqGC_normal.jpg"/>
    <hyperlink ref="V263" r:id="rId339" display="http://pbs.twimg.com/profile_images/534388380402855936/qgSAMg_w_normal.jpeg"/>
    <hyperlink ref="V264" r:id="rId340" display="http://pbs.twimg.com/profile_images/1114898884742901762/z7Wz2XR3_normal.jpg"/>
    <hyperlink ref="V265" r:id="rId341" display="http://pbs.twimg.com/profile_images/1189632208111308802/h09ZJFOT_normal.jpg"/>
    <hyperlink ref="V266" r:id="rId342" display="http://pbs.twimg.com/profile_images/1103361364007907328/CsI-oCur_normal.jpg"/>
    <hyperlink ref="V267" r:id="rId343" display="http://pbs.twimg.com/profile_images/1166748760405348352/jGO6Yqfh_normal.jpg"/>
    <hyperlink ref="V268" r:id="rId344" display="http://pbs.twimg.com/profile_images/1154866084006248454/g_Uv4gmU_normal.jpg"/>
    <hyperlink ref="V269" r:id="rId345" display="http://pbs.twimg.com/profile_images/1080562577082527744/R2rt_i50_normal.jpg"/>
    <hyperlink ref="V270" r:id="rId346" display="http://pbs.twimg.com/profile_images/378800000527954250/8fafbb8ae32236ab5349ff6f54dbc9e6_normal.jpeg"/>
    <hyperlink ref="V271" r:id="rId347" display="http://pbs.twimg.com/profile_images/1029735311058718721/dXEd80bb_normal.jpg"/>
    <hyperlink ref="V272" r:id="rId348" display="http://pbs.twimg.com/profile_images/1004784103479218181/Hb22divN_normal.jpg"/>
    <hyperlink ref="V273" r:id="rId349" display="http://pbs.twimg.com/profile_images/1156819763525541888/9McqmTGj_normal.jpg"/>
    <hyperlink ref="V274" r:id="rId350" display="http://pbs.twimg.com/profile_images/1075429951757869056/mUKC1ot9_normal.jpg"/>
    <hyperlink ref="V275" r:id="rId351" display="http://pbs.twimg.com/profile_images/1075429951757869056/mUKC1ot9_normal.jpg"/>
    <hyperlink ref="V276" r:id="rId352" display="http://pbs.twimg.com/profile_images/1054387673526345730/3rQO3Evv_normal.jpg"/>
    <hyperlink ref="V277" r:id="rId353" display="http://pbs.twimg.com/profile_images/1131114261940449280/8_8X32aL_normal.png"/>
    <hyperlink ref="V278" r:id="rId354" display="http://pbs.twimg.com/profile_images/1088369887754383360/B8lguPBS_normal.jpg"/>
    <hyperlink ref="V279" r:id="rId355" display="http://pbs.twimg.com/profile_images/849722194745860096/Cu3C1Bf5_normal.jpg"/>
    <hyperlink ref="V280" r:id="rId356" display="http://pbs.twimg.com/profile_images/652312324292739072/cjFc_mPq_normal.jpg"/>
    <hyperlink ref="V281" r:id="rId357" display="http://pbs.twimg.com/profile_images/1179010149035335680/94oGLjvH_normal.jpg"/>
    <hyperlink ref="V282" r:id="rId358" display="http://pbs.twimg.com/profile_images/1160182820695941121/yLeckn0q_normal.jpg"/>
    <hyperlink ref="V283" r:id="rId359" display="http://pbs.twimg.com/profile_images/1160182820695941121/yLeckn0q_normal.jpg"/>
    <hyperlink ref="V284" r:id="rId360" display="http://pbs.twimg.com/profile_images/941660590589620225/K8qTe9MT_normal.jpg"/>
    <hyperlink ref="V285" r:id="rId361" display="http://pbs.twimg.com/profile_images/376115582/orlando_2009_100_normal.JPG"/>
    <hyperlink ref="V286" r:id="rId362" display="http://pbs.twimg.com/profile_images/376115582/orlando_2009_100_normal.JPG"/>
    <hyperlink ref="V287" r:id="rId363" display="https://pbs.twimg.com/tweet_video_thumb/EFLQPjOXUAAhClT.jpg"/>
    <hyperlink ref="V288" r:id="rId364" display="http://pbs.twimg.com/profile_images/968880480962654209/rwV32z_t_normal.jpg"/>
    <hyperlink ref="V289" r:id="rId365" display="http://pbs.twimg.com/profile_images/3178159097/bd3994c7837df60377379ab26e18238e_normal.jpeg"/>
    <hyperlink ref="V290" r:id="rId366" display="http://pbs.twimg.com/profile_images/1172061130635776000/oDXQAhAL_normal.jpg"/>
    <hyperlink ref="V291" r:id="rId367" display="http://pbs.twimg.com/profile_images/1189943328269320195/ThxANKGw_normal.jpg"/>
    <hyperlink ref="V292" r:id="rId368" display="http://pbs.twimg.com/profile_images/928217202238672896/60ZqSzMt_normal.jpg"/>
    <hyperlink ref="V293" r:id="rId369" display="http://pbs.twimg.com/profile_images/1109502906535997440/orWWyMCm_normal.jpg"/>
    <hyperlink ref="V294" r:id="rId370" display="http://pbs.twimg.com/profile_images/1388813989/IMG_0481_normal.jpg"/>
    <hyperlink ref="V295" r:id="rId371" display="http://pbs.twimg.com/profile_images/1106755207118114816/qYIeerlA_normal.jpg"/>
    <hyperlink ref="V296" r:id="rId372" display="http://pbs.twimg.com/profile_images/378800000509926956/fb52756cc89f8e1ff4ef9a2b2c3f41f0_normal.jpeg"/>
    <hyperlink ref="V297" r:id="rId373" display="http://pbs.twimg.com/profile_images/1133003926943490048/DtgH0bm1_normal.png"/>
    <hyperlink ref="V298" r:id="rId374" display="http://pbs.twimg.com/profile_images/1183502383491338241/-mS3mMx0_normal.jpg"/>
    <hyperlink ref="V299" r:id="rId375" display="http://pbs.twimg.com/profile_images/1012078768012210176/rMTurRwL_normal.jpg"/>
    <hyperlink ref="V300" r:id="rId376" display="http://pbs.twimg.com/profile_images/1189241426380345345/MlI9cjou_normal.jpg"/>
    <hyperlink ref="V301" r:id="rId377" display="http://pbs.twimg.com/profile_images/868429673008693248/yLh-Kr-Y_normal.jpg"/>
    <hyperlink ref="V302" r:id="rId378" display="https://pbs.twimg.com/ext_tw_video_thumb/1176241964598976512/pu/img/2MEKABx4DS9q7rhN.jpg"/>
    <hyperlink ref="V303" r:id="rId379" display="https://pbs.twimg.com/media/EFKGWuNU4AAQh1B.jpg"/>
    <hyperlink ref="V304" r:id="rId380" display="http://pbs.twimg.com/profile_images/1146066544134221824/34e2jQRf_normal.png"/>
    <hyperlink ref="V305" r:id="rId381" display="https://pbs.twimg.com/media/EIQl2X9U8AILCej.jpg"/>
    <hyperlink ref="V306" r:id="rId382" display="http://pbs.twimg.com/profile_images/2450433607/image_normal.jpg"/>
    <hyperlink ref="V307" r:id="rId383" display="http://pbs.twimg.com/profile_images/2450433607/image_normal.jpg"/>
    <hyperlink ref="V308" r:id="rId384" display="http://pbs.twimg.com/profile_images/2450433607/image_normal.jpg"/>
    <hyperlink ref="V309" r:id="rId385" display="http://pbs.twimg.com/profile_images/578194464453308416/sMl5EGvh_normal.jpeg"/>
    <hyperlink ref="X3" r:id="rId386" display="https://twitter.com/#!/stevieareuokay/status/1168634892772663297"/>
    <hyperlink ref="X4" r:id="rId387" display="https://twitter.com/#!/stevieareuokay/status/1168639207818039296"/>
    <hyperlink ref="X5" r:id="rId388" display="https://twitter.com/#!/mollypeckler/status/1169364120144973824"/>
    <hyperlink ref="X6" r:id="rId389" display="https://twitter.com/#!/daymanforever/status/1169371381093556224"/>
    <hyperlink ref="X7" r:id="rId390" display="https://twitter.com/#!/pier__pizza/status/1169496249050906624"/>
    <hyperlink ref="X8" r:id="rId391" display="https://twitter.com/#!/courtneyblewis/status/1169550832095944704"/>
    <hyperlink ref="X9" r:id="rId392" display="https://twitter.com/#!/themrreynolds/status/1169625531521933312"/>
    <hyperlink ref="X10" r:id="rId393" display="https://twitter.com/#!/javierhasse/status/1169689409412894720"/>
    <hyperlink ref="X11" r:id="rId394" display="https://twitter.com/#!/bzcannabis/status/1169690030870339588"/>
    <hyperlink ref="X12" r:id="rId395" display="https://twitter.com/#!/k122n/status/1169991350147846150"/>
    <hyperlink ref="X13" r:id="rId396" display="https://twitter.com/#!/tanveerkalo/status/1170037562355912704"/>
    <hyperlink ref="X14" r:id="rId397" display="https://twitter.com/#!/anirvan/status/1170734540811362308"/>
    <hyperlink ref="X15" r:id="rId398" display="https://twitter.com/#!/saadaonline/status/1170036465545469953"/>
    <hyperlink ref="X16" r:id="rId399" display="https://twitter.com/#!/seti_x_/status/1170119581609783296"/>
    <hyperlink ref="X17" r:id="rId400" display="https://twitter.com/#!/mimosaishere/status/1170734884903632898"/>
    <hyperlink ref="X18" r:id="rId401" display="https://twitter.com/#!/yeomaine/status/1171177800725909511"/>
    <hyperlink ref="X19" r:id="rId402" display="https://twitter.com/#!/robbinsgroupllc/status/1169368138523144192"/>
    <hyperlink ref="X20" r:id="rId403" display="https://twitter.com/#!/robbinsgroupllc/status/1171177918409478144"/>
    <hyperlink ref="X21" r:id="rId404" display="https://twitter.com/#!/willemneus/status/1172262206072938496"/>
    <hyperlink ref="X22" r:id="rId405" display="https://twitter.com/#!/gpchlorinator/status/1172467741669961728"/>
    <hyperlink ref="X23" r:id="rId406" display="https://twitter.com/#!/im_your_kid/status/1169192085489979392"/>
    <hyperlink ref="X24" r:id="rId407" display="https://twitter.com/#!/im_your_kid/status/1170594570716905472"/>
    <hyperlink ref="X25" r:id="rId408" display="https://twitter.com/#!/im_your_kid/status/1173476044017262593"/>
    <hyperlink ref="X26" r:id="rId409" display="https://twitter.com/#!/im_your_kid/status/1174636908007190528"/>
    <hyperlink ref="X27" r:id="rId410" display="https://twitter.com/#!/b4f35a2a51f34e1/status/1174730650185805829"/>
    <hyperlink ref="X28" r:id="rId411" display="https://twitter.com/#!/dvsblast/status/1174880308145152000"/>
    <hyperlink ref="X29" r:id="rId412" display="https://twitter.com/#!/faceofbass/status/1174922940061634562"/>
    <hyperlink ref="X30" r:id="rId413" display="https://twitter.com/#!/faceofbass/status/1174925730058096641"/>
    <hyperlink ref="X31" r:id="rId414" display="https://twitter.com/#!/faceofbass/status/1174953480777158656"/>
    <hyperlink ref="X32" r:id="rId415" display="https://twitter.com/#!/andrewsteven/status/1175313060355039234"/>
    <hyperlink ref="X33" r:id="rId416" display="https://twitter.com/#!/modemmex/status/1176227577318522880"/>
    <hyperlink ref="X34" r:id="rId417" display="https://twitter.com/#!/kelly_petch/status/1176229050299191296"/>
    <hyperlink ref="X35" r:id="rId418" display="https://twitter.com/#!/nathzjason110/status/1176242276974104577"/>
    <hyperlink ref="X36" r:id="rId419" display="https://twitter.com/#!/artsupport10/status/1176242338328272897"/>
    <hyperlink ref="X37" r:id="rId420" display="https://twitter.com/#!/estherlamarr/status/1176242339821621248"/>
    <hyperlink ref="X38" r:id="rId421" display="https://twitter.com/#!/daniel_oladipo7/status/1176242428199784449"/>
    <hyperlink ref="X39" r:id="rId422" display="https://twitter.com/#!/prestoneli2/status/1176242438882627589"/>
    <hyperlink ref="X40" r:id="rId423" display="https://twitter.com/#!/pikachuevie/status/1176242566070587392"/>
    <hyperlink ref="X41" r:id="rId424" display="https://twitter.com/#!/knimbis/status/1176242616364486656"/>
    <hyperlink ref="X42" r:id="rId425" display="https://twitter.com/#!/jamie1km/status/1176242629513830400"/>
    <hyperlink ref="X43" r:id="rId426" display="https://twitter.com/#!/schnizzzle/status/1176242885441671169"/>
    <hyperlink ref="X44" r:id="rId427" display="https://twitter.com/#!/johnjohnboy721/status/1176243246135201793"/>
    <hyperlink ref="X45" r:id="rId428" display="https://twitter.com/#!/goombata/status/1176243294482980866"/>
    <hyperlink ref="X46" r:id="rId429" display="https://twitter.com/#!/anticlmax1/status/1176243313516732418"/>
    <hyperlink ref="X47" r:id="rId430" display="https://twitter.com/#!/christellmarjo/status/1176243365425360896"/>
    <hyperlink ref="X48" r:id="rId431" display="https://twitter.com/#!/katerickey5/status/1176243381338394625"/>
    <hyperlink ref="X49" r:id="rId432" display="https://twitter.com/#!/goob_irl/status/1176243526205607936"/>
    <hyperlink ref="X50" r:id="rId433" display="https://twitter.com/#!/nalabear420/status/1176243697320517633"/>
    <hyperlink ref="X51" r:id="rId434" display="https://twitter.com/#!/queenleclerc/status/1176243738169020417"/>
    <hyperlink ref="X52" r:id="rId435" display="https://twitter.com/#!/jamesmcewan2016/status/1176243502612701187"/>
    <hyperlink ref="X53" r:id="rId436" display="https://twitter.com/#!/the_jenr/status/1176243801301704704"/>
    <hyperlink ref="X54" r:id="rId437" display="https://twitter.com/#!/cookhm81/status/1176243964636274690"/>
    <hyperlink ref="X55" r:id="rId438" display="https://twitter.com/#!/javierlavadogo1/status/1176244301698871298"/>
    <hyperlink ref="X56" r:id="rId439" display="https://twitter.com/#!/bluedragon97216/status/1176244683321688064"/>
    <hyperlink ref="X57" r:id="rId440" display="https://twitter.com/#!/vito_c_a/status/1176244781099507714"/>
    <hyperlink ref="X58" r:id="rId441" display="https://twitter.com/#!/rociosan1303/status/1176244944341630977"/>
    <hyperlink ref="X59" r:id="rId442" display="https://twitter.com/#!/lalo1979/status/1176246153286959104"/>
    <hyperlink ref="X60" r:id="rId443" display="https://twitter.com/#!/le_mortel_noir/status/1176246510062854144"/>
    <hyperlink ref="X61" r:id="rId444" display="https://twitter.com/#!/starladyqvill/status/1176246898346340352"/>
    <hyperlink ref="X62" r:id="rId445" display="https://twitter.com/#!/titanprime8/status/1176247059734659072"/>
    <hyperlink ref="X63" r:id="rId446" display="https://twitter.com/#!/orgmastron/status/1176247631372324864"/>
    <hyperlink ref="X64" r:id="rId447" display="https://twitter.com/#!/rudy__phelps/status/1176247705582129153"/>
    <hyperlink ref="X65" r:id="rId448" display="https://twitter.com/#!/jessenr42502751/status/1176247792961912832"/>
    <hyperlink ref="X66" r:id="rId449" display="https://twitter.com/#!/dominikharb1/status/1176248263604756480"/>
    <hyperlink ref="X67" r:id="rId450" display="https://twitter.com/#!/mariotardon/status/1176248741894000641"/>
    <hyperlink ref="X68" r:id="rId451" display="https://twitter.com/#!/keekokhan/status/1176248886098194432"/>
    <hyperlink ref="X69" r:id="rId452" display="https://twitter.com/#!/theamazingniko/status/1176249727240851457"/>
    <hyperlink ref="X70" r:id="rId453" display="https://twitter.com/#!/stemmy2/status/1176249785927553024"/>
    <hyperlink ref="X71" r:id="rId454" display="https://twitter.com/#!/kazv27/status/1176250262794788864"/>
    <hyperlink ref="X72" r:id="rId455" display="https://twitter.com/#!/ljs214/status/1176250426829590528"/>
    <hyperlink ref="X73" r:id="rId456" display="https://twitter.com/#!/fairywitchgirl/status/1176251506837921792"/>
    <hyperlink ref="X74" r:id="rId457" display="https://twitter.com/#!/drocktrot/status/1176251737629515777"/>
    <hyperlink ref="X75" r:id="rId458" display="https://twitter.com/#!/blasnavara/status/1176251757825069056"/>
    <hyperlink ref="X76" r:id="rId459" display="https://twitter.com/#!/iamdavidalves/status/1176251858546900992"/>
    <hyperlink ref="X77" r:id="rId460" display="https://twitter.com/#!/cru182/status/1176254683058327552"/>
    <hyperlink ref="X78" r:id="rId461" display="https://twitter.com/#!/lilyshelp1/status/1176255317732200451"/>
    <hyperlink ref="X79" r:id="rId462" display="https://twitter.com/#!/cotyfour0/status/1176255758582919169"/>
    <hyperlink ref="X80" r:id="rId463" display="https://twitter.com/#!/humanxtrashcan/status/1176256394992861184"/>
    <hyperlink ref="X81" r:id="rId464" display="https://twitter.com/#!/redwood87/status/1176264521951993858"/>
    <hyperlink ref="X82" r:id="rId465" display="https://twitter.com/#!/tamika44135676/status/1176265111360552960"/>
    <hyperlink ref="X83" r:id="rId466" display="https://twitter.com/#!/captnoobiepants/status/1176266961157857283"/>
    <hyperlink ref="X84" r:id="rId467" display="https://twitter.com/#!/zoesaldanafanp/status/1176195134893043716"/>
    <hyperlink ref="X85" r:id="rId468" display="https://twitter.com/#!/zoesaldanafanp/status/1176269085774090245"/>
    <hyperlink ref="X86" r:id="rId469" display="https://twitter.com/#!/joserivera613/status/1176271075103166469"/>
    <hyperlink ref="X87" r:id="rId470" display="https://twitter.com/#!/thedullahman1/status/1176283849657073664"/>
    <hyperlink ref="X88" r:id="rId471" display="https://twitter.com/#!/footietwits/status/1176294786023792640"/>
    <hyperlink ref="X89" r:id="rId472" display="https://twitter.com/#!/mrandremarc/status/1176298505893138433"/>
    <hyperlink ref="X90" r:id="rId473" display="https://twitter.com/#!/monkeymasuda/status/1176300061275279361"/>
    <hyperlink ref="X91" r:id="rId474" display="https://twitter.com/#!/estefan02360596/status/1176300631885275136"/>
    <hyperlink ref="X92" r:id="rId475" display="https://twitter.com/#!/jorgeovallep/status/1176302902895403008"/>
    <hyperlink ref="X93" r:id="rId476" display="https://twitter.com/#!/glenny1016/status/1176304972830560256"/>
    <hyperlink ref="X94" r:id="rId477" display="https://twitter.com/#!/betuelmorales/status/1176307285259247617"/>
    <hyperlink ref="X95" r:id="rId478" display="https://twitter.com/#!/dephdareaper/status/1176310019291320320"/>
    <hyperlink ref="X96" r:id="rId479" display="https://twitter.com/#!/highergtv/status/1176316907634352129"/>
    <hyperlink ref="X97" r:id="rId480" display="https://twitter.com/#!/jdot_bd/status/1176317877223378944"/>
    <hyperlink ref="X98" r:id="rId481" display="https://twitter.com/#!/jerzv/status/1176318359786401792"/>
    <hyperlink ref="X99" r:id="rId482" display="https://twitter.com/#!/diangelobiaa/status/1176323157608796160"/>
    <hyperlink ref="X100" r:id="rId483" display="https://twitter.com/#!/laketahoevibes/status/1176332045460492288"/>
    <hyperlink ref="X101" r:id="rId484" display="https://twitter.com/#!/jeison361hd/status/1176345746699763713"/>
    <hyperlink ref="X102" r:id="rId485" display="https://twitter.com/#!/jebition/status/1176349581451202560"/>
    <hyperlink ref="X103" r:id="rId486" display="https://twitter.com/#!/india09281978/status/1176371788873445376"/>
    <hyperlink ref="X104" r:id="rId487" display="https://twitter.com/#!/starseedacademy/status/1176375977611448320"/>
    <hyperlink ref="X105" r:id="rId488" display="https://twitter.com/#!/starseedacademy/status/1176376298769244161"/>
    <hyperlink ref="X106" r:id="rId489" display="https://twitter.com/#!/jgarmanns/status/1176380482331824128"/>
    <hyperlink ref="X107" r:id="rId490" display="https://twitter.com/#!/a0giri_/status/1176392310428323840"/>
    <hyperlink ref="X108" r:id="rId491" display="https://twitter.com/#!/rohirrimaltun/status/1176484713030127617"/>
    <hyperlink ref="X109" r:id="rId492" display="https://twitter.com/#!/itsmechula/status/1176496312881229824"/>
    <hyperlink ref="X110" r:id="rId493" display="https://twitter.com/#!/jdanyq/status/1176519753843793921"/>
    <hyperlink ref="X111" r:id="rId494" display="https://twitter.com/#!/misskreyol/status/1176522725646450688"/>
    <hyperlink ref="X112" r:id="rId495" display="https://twitter.com/#!/zombogombo/status/1176551051928850432"/>
    <hyperlink ref="X113" r:id="rId496" display="https://twitter.com/#!/thegeekacademy_/status/1176551200411414528"/>
    <hyperlink ref="X114" r:id="rId497" display="https://twitter.com/#!/zoesaledana/status/1176557163088613381"/>
    <hyperlink ref="X115" r:id="rId498" display="https://twitter.com/#!/ben_cormican/status/1176601898478198785"/>
    <hyperlink ref="X116" r:id="rId499" display="https://twitter.com/#!/brett_dakin/status/1176632828286685184"/>
    <hyperlink ref="X117" r:id="rId500" display="https://twitter.com/#!/dylanbrickner/status/1176636030952386560"/>
    <hyperlink ref="X118" r:id="rId501" display="https://twitter.com/#!/emmzlayy/status/1176676054993428480"/>
    <hyperlink ref="X119" r:id="rId502" display="https://twitter.com/#!/dylannicely/status/1176676114183282688"/>
    <hyperlink ref="X120" r:id="rId503" display="https://twitter.com/#!/jergmehoff/status/1176677168413364224"/>
    <hyperlink ref="X121" r:id="rId504" display="https://twitter.com/#!/parks_emily_/status/1176679822971588609"/>
    <hyperlink ref="X122" r:id="rId505" display="https://twitter.com/#!/blacky9115/status/1176243497285881857"/>
    <hyperlink ref="X123" r:id="rId506" display="https://twitter.com/#!/blacky9115/status/1176244769678401537"/>
    <hyperlink ref="X124" r:id="rId507" display="https://twitter.com/#!/djmattmuzik/status/1176692516155904000"/>
    <hyperlink ref="X125" r:id="rId508" display="https://twitter.com/#!/ajustphaight/status/1176720992737157120"/>
    <hyperlink ref="X126" r:id="rId509" display="https://twitter.com/#!/perupotprincess/status/1176740018179588096"/>
    <hyperlink ref="X127" r:id="rId510" display="https://twitter.com/#!/hampanyheter/status/1176796434848460800"/>
    <hyperlink ref="X128" r:id="rId511" display="https://twitter.com/#!/miguelnoble/status/1176980270140022784"/>
    <hyperlink ref="X129" r:id="rId512" display="https://twitter.com/#!/lil_jrice/status/1176983462768775168"/>
    <hyperlink ref="X130" r:id="rId513" display="https://twitter.com/#!/jason_pdx/status/1176999001465352192"/>
    <hyperlink ref="X131" r:id="rId514" display="https://twitter.com/#!/animeprincess06/status/1177042408351002624"/>
    <hyperlink ref="X132" r:id="rId515" display="https://twitter.com/#!/osujace/status/1177044567729876994"/>
    <hyperlink ref="X133" r:id="rId516" display="https://twitter.com/#!/roshamhany/status/1177168416303718401"/>
    <hyperlink ref="X134" r:id="rId517" display="https://twitter.com/#!/mschrn/status/1177439745363927040"/>
    <hyperlink ref="X135" r:id="rId518" display="https://twitter.com/#!/wolfiememes/status/1177618012850905089"/>
    <hyperlink ref="X136" r:id="rId519" display="https://twitter.com/#!/kelitos_way/status/1177618357312458757"/>
    <hyperlink ref="X137" r:id="rId520" display="https://twitter.com/#!/wangpup__/status/1177960594617405440"/>
    <hyperlink ref="X138" r:id="rId521" display="https://twitter.com/#!/mara_liz_/status/1178063528672059392"/>
    <hyperlink ref="X139" r:id="rId522" display="https://twitter.com/#!/palmafinserv/status/1179305996662923264"/>
    <hyperlink ref="X140" r:id="rId523" display="https://twitter.com/#!/jmcoss2/status/1179431785576435715"/>
    <hyperlink ref="X141" r:id="rId524" display="https://twitter.com/#!/gmiwhpodcast/status/1169306692862922752"/>
    <hyperlink ref="X142" r:id="rId525" display="https://twitter.com/#!/justlikeanovel/status/1170015856278962176"/>
    <hyperlink ref="X143" r:id="rId526" display="https://twitter.com/#!/justlikeanovel/status/1170066863235031040"/>
    <hyperlink ref="X144" r:id="rId527" display="https://twitter.com/#!/justlikeanovel/status/1170422443418107906"/>
    <hyperlink ref="X145" r:id="rId528" display="https://twitter.com/#!/gmiwhpodcast/status/1170419870858534912"/>
    <hyperlink ref="X146" r:id="rId529" display="https://twitter.com/#!/wmcannabis/status/1179275998744981504"/>
    <hyperlink ref="X147" r:id="rId530" display="https://twitter.com/#!/wmcannabis/status/1179595624456409089"/>
    <hyperlink ref="X148" r:id="rId531" display="https://twitter.com/#!/gmiwhpodcast/status/1179576640793264129"/>
    <hyperlink ref="X149" r:id="rId532" display="https://twitter.com/#!/moroneyes/status/1179771686779936768"/>
    <hyperlink ref="X150" r:id="rId533" display="https://twitter.com/#!/mjcrjdrvrsoonrf/status/1179775276462624768"/>
    <hyperlink ref="X151" r:id="rId534" display="https://twitter.com/#!/zoewilder/status/1179864924123623424"/>
    <hyperlink ref="X152" r:id="rId535" display="https://twitter.com/#!/laganjaestranja/status/1178067615391961088"/>
    <hyperlink ref="X153" r:id="rId536" display="https://twitter.com/#!/wolfiecomedy/status/1177617867224707072"/>
    <hyperlink ref="X154" r:id="rId537" display="https://twitter.com/#!/wolfiecomedy/status/1178068443783843841"/>
    <hyperlink ref="X155" r:id="rId538" display="https://twitter.com/#!/hail_mary_j/status/1168144840762253315"/>
    <hyperlink ref="X156" r:id="rId539" display="https://twitter.com/#!/pot_handbook/status/1168178200121184256"/>
    <hyperlink ref="X157" r:id="rId540" display="https://twitter.com/#!/pot_handbook/status/1169309406770515969"/>
    <hyperlink ref="X158" r:id="rId541" display="https://twitter.com/#!/jaredeasley/status/1172366784474697729"/>
    <hyperlink ref="X159" r:id="rId542" display="https://twitter.com/#!/pot_handbook/status/1173836411079802880"/>
    <hyperlink ref="X160" r:id="rId543" display="https://twitter.com/#!/bigthumbterry/status/1171919528185532417"/>
    <hyperlink ref="X161" r:id="rId544" display="https://twitter.com/#!/pot_handbook/status/1171176413870772224"/>
    <hyperlink ref="X162" r:id="rId545" display="https://twitter.com/#!/pot_handbook/status/1171903373362118656"/>
    <hyperlink ref="X163" r:id="rId546" display="https://twitter.com/#!/pot_handbook/status/1173836654479474688"/>
    <hyperlink ref="X164" r:id="rId547" display="https://twitter.com/#!/bigthumbterry/status/1176810188650745856"/>
    <hyperlink ref="X165" r:id="rId548" display="https://twitter.com/#!/bigthumbterry/status/1179785038709309442"/>
    <hyperlink ref="X166" r:id="rId549" display="https://twitter.com/#!/pot_handbook/status/1176706945916518401"/>
    <hyperlink ref="X167" r:id="rId550" display="https://twitter.com/#!/pot_handbook/status/1176707689046523904"/>
    <hyperlink ref="X168" r:id="rId551" display="https://twitter.com/#!/pot_handbook/status/1179901783579062272"/>
    <hyperlink ref="X169" r:id="rId552" display="https://twitter.com/#!/mgretailer/status/1179966078950109185"/>
    <hyperlink ref="X170" r:id="rId553" display="https://twitter.com/#!/britneyultra/status/1180486947011284992"/>
    <hyperlink ref="X171" r:id="rId554" display="https://twitter.com/#!/inez992/status/1180622523047825409"/>
    <hyperlink ref="X172" r:id="rId555" display="https://twitter.com/#!/alyssa_jezelle/status/1180855442471362561"/>
    <hyperlink ref="X173" r:id="rId556" display="https://twitter.com/#!/samtuthill/status/1181699452790288385"/>
    <hyperlink ref="X174" r:id="rId557" display="https://twitter.com/#!/toddcastpodcast/status/1181974512381775872"/>
    <hyperlink ref="X175" r:id="rId558" display="https://twitter.com/#!/detroitdeedee/status/1182042987548860417"/>
    <hyperlink ref="X176" r:id="rId559" display="https://twitter.com/#!/djmightymi/status/1182327318116569088"/>
    <hyperlink ref="X177" r:id="rId560" display="https://twitter.com/#!/wwntfcd/status/1182327355026497536"/>
    <hyperlink ref="X178" r:id="rId561" display="https://twitter.com/#!/lkfuehrerjr/status/1182328313379000320"/>
    <hyperlink ref="X179" r:id="rId562" display="https://twitter.com/#!/headgum/status/1182328515074695168"/>
    <hyperlink ref="X180" r:id="rId563" display="https://twitter.com/#!/jacobfitzroy/status/1182339073400115200"/>
    <hyperlink ref="X181" r:id="rId564" display="https://twitter.com/#!/dooshbagazine/status/1182440230789505030"/>
    <hyperlink ref="X182" r:id="rId565" display="https://twitter.com/#!/ron_spaced/status/1182469630994124805"/>
    <hyperlink ref="X183" r:id="rId566" display="https://twitter.com/#!/heresaprotip/status/1182659784635490304"/>
    <hyperlink ref="X184" r:id="rId567" display="https://twitter.com/#!/dutchmass/status/1182661152142254080"/>
    <hyperlink ref="X185" r:id="rId568" display="https://twitter.com/#!/nikkiallenpoe/status/1182682823775391747"/>
    <hyperlink ref="X186" r:id="rId569" display="https://twitter.com/#!/frostypeaches/status/1182683210741776386"/>
    <hyperlink ref="X187" r:id="rId570" display="https://twitter.com/#!/gabrus/status/1182689136735424513"/>
    <hyperlink ref="X188" r:id="rId571" display="https://twitter.com/#!/stillill1187/status/1182750227197026306"/>
    <hyperlink ref="X189" r:id="rId572" display="https://twitter.com/#!/ftmb_podcast/status/1182795183903166464"/>
    <hyperlink ref="X190" r:id="rId573" display="https://twitter.com/#!/freedomisgreen/status/1183007551996215298"/>
    <hyperlink ref="X191" r:id="rId574" display="https://twitter.com/#!/jdiaz103169/status/1183132753082105856"/>
    <hyperlink ref="X192" r:id="rId575" display="https://twitter.com/#!/trezz718/status/1183140306230894593"/>
    <hyperlink ref="X193" r:id="rId576" display="https://twitter.com/#!/robertabertric1/status/1183420351881121799"/>
    <hyperlink ref="X194" r:id="rId577" display="https://twitter.com/#!/even_pete/status/1184306167348191232"/>
    <hyperlink ref="X195" r:id="rId578" display="https://twitter.com/#!/elisemcd420/status/1179931237936291840"/>
    <hyperlink ref="X196" r:id="rId579" display="https://twitter.com/#!/elisemcd420/status/1184482979550154752"/>
    <hyperlink ref="X197" r:id="rId580" display="https://twitter.com/#!/elisemcd420/status/1176993250621571072"/>
    <hyperlink ref="X198" r:id="rId581" display="https://twitter.com/#!/mazedaakter2/status/1184841670380183555"/>
    <hyperlink ref="X199" r:id="rId582" display="https://twitter.com/#!/96584400b/status/1184895309836509184"/>
    <hyperlink ref="X200" r:id="rId583" display="https://twitter.com/#!/celestiedbestie/status/1184933339481817088"/>
    <hyperlink ref="X201" r:id="rId584" display="https://twitter.com/#!/groovyshally/status/1185106811713515520"/>
    <hyperlink ref="X202" r:id="rId585" display="https://twitter.com/#!/groovyshally/status/1185107712977190912"/>
    <hyperlink ref="X203" r:id="rId586" display="https://twitter.com/#!/pppaly/status/1185109423674445824"/>
    <hyperlink ref="X204" r:id="rId587" display="https://twitter.com/#!/mazzkhaos/status/1185197898100690944"/>
    <hyperlink ref="X205" r:id="rId588" display="https://twitter.com/#!/ssssss2knocks/status/1188090957197119488"/>
    <hyperlink ref="X206" r:id="rId589" display="https://twitter.com/#!/willyt_ribbs/status/1187861899293147138"/>
    <hyperlink ref="X207" r:id="rId590" display="https://twitter.com/#!/chocolatemommy_/status/1188091947161923585"/>
    <hyperlink ref="X208" r:id="rId591" display="https://twitter.com/#!/warrenbobrow1/status/1180653908709896192"/>
    <hyperlink ref="X209" r:id="rId592" display="https://twitter.com/#!/zoewilder/status/1179760772517257216"/>
    <hyperlink ref="X210" r:id="rId593" display="https://twitter.com/#!/warrenbobrow1/status/1188454045507375105"/>
    <hyperlink ref="X211" r:id="rId594" display="https://twitter.com/#!/gmiwhpodcast/status/1170003857600131074"/>
    <hyperlink ref="X212" r:id="rId595" display="https://twitter.com/#!/spoke_media/status/1170079050309734401"/>
    <hyperlink ref="X213" r:id="rId596" display="https://twitter.com/#!/spoke_media/status/1171506180960579588"/>
    <hyperlink ref="X214" r:id="rId597" display="https://twitter.com/#!/gmiwhpodcast/status/1164554306927898624"/>
    <hyperlink ref="X215" r:id="rId598" display="https://twitter.com/#!/spoke_media/status/1169686982664040448"/>
    <hyperlink ref="X216" r:id="rId599" display="https://twitter.com/#!/spoke_media/status/1170413949105430528"/>
    <hyperlink ref="X217" r:id="rId600" display="https://twitter.com/#!/weare_campfire/status/1173996295859703808"/>
    <hyperlink ref="X218" r:id="rId601" display="https://twitter.com/#!/imtooeffinghigh/status/1173999384385613825"/>
    <hyperlink ref="X219" r:id="rId602" display="https://twitter.com/#!/imtooeffinghigh/status/1174051874019762176"/>
    <hyperlink ref="X220" r:id="rId603" display="https://twitter.com/#!/imtooeffinghigh/status/1174463110633132034"/>
    <hyperlink ref="X221" r:id="rId604" display="https://twitter.com/#!/spoke_media/status/1174024194834804741"/>
    <hyperlink ref="X222" r:id="rId605" display="https://twitter.com/#!/jmazz1111/status/1174003400750456833"/>
    <hyperlink ref="X223" r:id="rId606" display="https://twitter.com/#!/spoke_media/status/1174320039648026625"/>
    <hyperlink ref="X224" r:id="rId607" display="https://twitter.com/#!/spoke_media/status/1175802140087992322"/>
    <hyperlink ref="X225" r:id="rId608" display="https://twitter.com/#!/dougbenson/status/1176710589307072513"/>
    <hyperlink ref="X226" r:id="rId609" display="https://twitter.com/#!/gmiwhpodcast/status/1176983817367752706"/>
    <hyperlink ref="X227" r:id="rId610" display="https://twitter.com/#!/spoke_media/status/1176982646678855683"/>
    <hyperlink ref="X228" r:id="rId611" display="https://twitter.com/#!/gabrus/status/1182327095046758402"/>
    <hyperlink ref="X229" r:id="rId612" display="https://twitter.com/#!/gabrus/status/1182327268326035456"/>
    <hyperlink ref="X230" r:id="rId613" display="https://twitter.com/#!/spoke_media/status/1182716670986592256"/>
    <hyperlink ref="X231" r:id="rId614" display="https://twitter.com/#!/weedandgrub/status/1189611959651430400"/>
    <hyperlink ref="X232" r:id="rId615" display="https://twitter.com/#!/thisismaryjane_/status/1189613180386869248"/>
    <hyperlink ref="X233" r:id="rId616" display="https://twitter.com/#!/spoke_media/status/1189631072390336514"/>
    <hyperlink ref="X234" r:id="rId617" display="https://twitter.com/#!/spoke_media/status/1189543749514399744"/>
    <hyperlink ref="X235" r:id="rId618" display="https://twitter.com/#!/pinballdreams/status/1187555933838168064"/>
    <hyperlink ref="X236" r:id="rId619" display="https://twitter.com/#!/pinballdreams/status/1187570859789049856"/>
    <hyperlink ref="X237" r:id="rId620" display="https://twitter.com/#!/pinballdreams/status/1187571757592432640"/>
    <hyperlink ref="X238" r:id="rId621" display="https://twitter.com/#!/pinballdreams/status/1187538348711137283"/>
    <hyperlink ref="X239" r:id="rId622" display="https://twitter.com/#!/gmiwhpodcast/status/1169670201685639168"/>
    <hyperlink ref="X240" r:id="rId623" display="https://twitter.com/#!/spoke_media/status/1179765672903135232"/>
    <hyperlink ref="X241" r:id="rId624" display="https://twitter.com/#!/pinballdreams/status/1189952791143301120"/>
    <hyperlink ref="X242" r:id="rId625" display="https://twitter.com/#!/gmiwhpodcast/status/1174475746040958976"/>
    <hyperlink ref="X243" r:id="rId626" display="https://twitter.com/#!/gmiwhpodcast/status/1179753918735233030"/>
    <hyperlink ref="X244" r:id="rId627" display="https://twitter.com/#!/pot_handbook/status/1169309284145844224"/>
    <hyperlink ref="X245" r:id="rId628" display="https://twitter.com/#!/pot_handbook/status/1174475869001117696"/>
    <hyperlink ref="X246" r:id="rId629" display="https://twitter.com/#!/pot_handbook/status/1176708631913480193"/>
    <hyperlink ref="X247" r:id="rId630" display="https://twitter.com/#!/pot_handbook/status/1179773688494747649"/>
    <hyperlink ref="X248" r:id="rId631" display="https://twitter.com/#!/pinballdreams/status/1189962384204423168"/>
    <hyperlink ref="X249" r:id="rId632" display="https://twitter.com/#!/viceland/status/811647452453343235"/>
    <hyperlink ref="X250" r:id="rId633" display="https://twitter.com/#!/derekm07/status/1190059678220328966"/>
    <hyperlink ref="X251" r:id="rId634" display="https://twitter.com/#!/rx_lxxv/status/1190232432827604993"/>
    <hyperlink ref="X252" r:id="rId635" display="https://twitter.com/#!/charluv2011/status/1190315053909590016"/>
    <hyperlink ref="X253" r:id="rId636" display="https://twitter.com/#!/medmarijuanabiz/status/1190330032725659653"/>
    <hyperlink ref="X254" r:id="rId637" display="https://twitter.com/#!/sir_blobfish/status/1190338926743105536"/>
    <hyperlink ref="X255" r:id="rId638" display="https://twitter.com/#!/kylemace22/status/1190339897653112836"/>
    <hyperlink ref="X256" r:id="rId639" display="https://twitter.com/#!/heinschristian/status/1190350173131726848"/>
    <hyperlink ref="X257" r:id="rId640" display="https://twitter.com/#!/zoesbrasill/status/1176464597357858816"/>
    <hyperlink ref="X258" r:id="rId641" display="https://twitter.com/#!/zoesbrasill/status/1176464622066552832"/>
    <hyperlink ref="X259" r:id="rId642" display="https://twitter.com/#!/zoesbrasill/status/1190351670120779777"/>
    <hyperlink ref="X260" r:id="rId643" display="https://twitter.com/#!/saiyanmarley/status/1190358520975253504"/>
    <hyperlink ref="X261" r:id="rId644" display="https://twitter.com/#!/littlemisspoops/status/1190395039920340993"/>
    <hyperlink ref="X262" r:id="rId645" display="https://twitter.com/#!/praveween/status/1190448853884911616"/>
    <hyperlink ref="X263" r:id="rId646" display="https://twitter.com/#!/timchamberlain/status/1190458793391341569"/>
    <hyperlink ref="X264" r:id="rId647" display="https://twitter.com/#!/oleraflores/status/1190461021581795329"/>
    <hyperlink ref="X265" r:id="rId648" display="https://twitter.com/#!/coralreefer420/status/1190461725503455232"/>
    <hyperlink ref="X266" r:id="rId649" display="https://twitter.com/#!/davidchiarelli/status/1190465516932083712"/>
    <hyperlink ref="X267" r:id="rId650" display="https://twitter.com/#!/wesstubbs/status/1190641863461613568"/>
    <hyperlink ref="X268" r:id="rId651" display="https://twitter.com/#!/sakenaribena/status/1190673563612782593"/>
    <hyperlink ref="X269" r:id="rId652" display="https://twitter.com/#!/therealljohnny1/status/1191028644409274369"/>
    <hyperlink ref="X270" r:id="rId653" display="https://twitter.com/#!/brownbearballin/status/1191044517740322816"/>
    <hyperlink ref="X271" r:id="rId654" display="https://twitter.com/#!/simmithinks/status/1191044523821948928"/>
    <hyperlink ref="X272" r:id="rId655" display="https://twitter.com/#!/ck1gamer/status/1191045029529292802"/>
    <hyperlink ref="X273" r:id="rId656" display="https://twitter.com/#!/nor_cotics/status/1191047430025953280"/>
    <hyperlink ref="X274" r:id="rId657" display="https://twitter.com/#!/sundancek1d/status/1176768424250400771"/>
    <hyperlink ref="X275" r:id="rId658" display="https://twitter.com/#!/sundancek1d/status/1191055766934949890"/>
    <hyperlink ref="X276" r:id="rId659" display="https://twitter.com/#!/majicjuan24/status/1191058805989228554"/>
    <hyperlink ref="X277" r:id="rId660" display="https://twitter.com/#!/cavwins/status/1191063741103792128"/>
    <hyperlink ref="X278" r:id="rId661" display="https://twitter.com/#!/kamikazejose/status/1191066998148497408"/>
    <hyperlink ref="X279" r:id="rId662" display="https://twitter.com/#!/manishakrishnan/status/1191054136944549891"/>
    <hyperlink ref="X280" r:id="rId663" display="https://twitter.com/#!/mcdaintbq/status/1191070702352228352"/>
    <hyperlink ref="X281" r:id="rId664" display="https://twitter.com/#!/princesskreet/status/1191074102884233217"/>
    <hyperlink ref="X282" r:id="rId665" display="https://twitter.com/#!/alyciajones1/status/1191076664920416257"/>
    <hyperlink ref="X283" r:id="rId666" display="https://twitter.com/#!/alyciajones1/status/1191076844147269633"/>
    <hyperlink ref="X284" r:id="rId667" display="https://twitter.com/#!/smilingwarrior7/status/1191095293560926208"/>
    <hyperlink ref="X285" r:id="rId668" display="https://twitter.com/#!/hixxon09/status/1191101777191546883"/>
    <hyperlink ref="X286" r:id="rId669" display="https://twitter.com/#!/hixxon09/status/1191101810183946241"/>
    <hyperlink ref="X287" r:id="rId670" display="https://twitter.com/#!/vocnederland/status/1176231428184518656"/>
    <hyperlink ref="X288" r:id="rId671" display="https://twitter.com/#!/vocnederland/status/1191103049168805889"/>
    <hyperlink ref="X289" r:id="rId672" display="https://twitter.com/#!/javitall/status/1191105572365623298"/>
    <hyperlink ref="X290" r:id="rId673" display="https://twitter.com/#!/john_kenney/status/1191112647036620802"/>
    <hyperlink ref="X291" r:id="rId674" display="https://twitter.com/#!/apaintedlyfe/status/1191120021335883776"/>
    <hyperlink ref="X292" r:id="rId675" display="https://twitter.com/#!/blackowt/status/1191131639067398144"/>
    <hyperlink ref="X293" r:id="rId676" display="https://twitter.com/#!/dominiquekdoug1/status/1191132801929744384"/>
    <hyperlink ref="X294" r:id="rId677" display="https://twitter.com/#!/hermansjoep/status/1191133385890119681"/>
    <hyperlink ref="X295" r:id="rId678" display="https://twitter.com/#!/tbaykinetics/status/1191158143226699776"/>
    <hyperlink ref="X296" r:id="rId679" display="https://twitter.com/#!/faisalejaz/status/1191203456742121472"/>
    <hyperlink ref="X297" r:id="rId680" display="https://twitter.com/#!/kendranicholson/status/1191397845871579137"/>
    <hyperlink ref="X298" r:id="rId681" display="https://twitter.com/#!/rebeccasaah/status/1191550898813562882"/>
    <hyperlink ref="X299" r:id="rId682" display="https://twitter.com/#!/drjkhokhar/status/1191552624950161409"/>
    <hyperlink ref="X300" r:id="rId683" display="https://twitter.com/#!/ericvondran/status/1191603095400112128"/>
    <hyperlink ref="X301" r:id="rId684" display="https://twitter.com/#!/icebergslim1047/status/1192525563765899269"/>
    <hyperlink ref="X302" r:id="rId685" display="https://twitter.com/#!/zoesaldana/status/1176242238113771520"/>
    <hyperlink ref="X303" r:id="rId686" display="https://twitter.com/#!/beseofficial/status/1176152994141720577"/>
    <hyperlink ref="X304" r:id="rId687" display="https://twitter.com/#!/beseofficial/status/1176255543742124032"/>
    <hyperlink ref="X305" r:id="rId688" display="https://twitter.com/#!/beseofficial/status/1190315022909505536"/>
    <hyperlink ref="X306" r:id="rId689" display="https://twitter.com/#!/supercottrell/status/1190453103050592266"/>
    <hyperlink ref="X307" r:id="rId690" display="https://twitter.com/#!/supercottrell/status/1190453156129497088"/>
    <hyperlink ref="X308" r:id="rId691" display="https://twitter.com/#!/supercottrell/status/1192945404247236609"/>
    <hyperlink ref="X309" r:id="rId692" display="https://twitter.com/#!/jaymansays/status/1192954440602542080"/>
    <hyperlink ref="AZ206" r:id="rId693" display="https://api.twitter.com/1.1/geo/id/018929347840059e.json"/>
  </hyperlinks>
  <printOptions/>
  <pageMargins left="0.7" right="0.7" top="0.75" bottom="0.75" header="0.3" footer="0.3"/>
  <pageSetup horizontalDpi="600" verticalDpi="600" orientation="portrait" r:id="rId697"/>
  <legacyDrawing r:id="rId695"/>
  <tableParts>
    <tablePart r:id="rId69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4324</v>
      </c>
      <c r="B1" s="13" t="s">
        <v>34</v>
      </c>
    </row>
    <row r="2" spans="1:2" ht="15">
      <c r="A2" s="114" t="s">
        <v>449</v>
      </c>
      <c r="B2" s="78">
        <v>53155.303175</v>
      </c>
    </row>
    <row r="3" spans="1:2" ht="15">
      <c r="A3" s="114" t="s">
        <v>444</v>
      </c>
      <c r="B3" s="78">
        <v>43688.333333</v>
      </c>
    </row>
    <row r="4" spans="1:2" ht="15">
      <c r="A4" s="114" t="s">
        <v>445</v>
      </c>
      <c r="B4" s="78">
        <v>20164.333333</v>
      </c>
    </row>
    <row r="5" spans="1:2" ht="15">
      <c r="A5" s="114" t="s">
        <v>388</v>
      </c>
      <c r="B5" s="78">
        <v>4531.601587</v>
      </c>
    </row>
    <row r="6" spans="1:2" ht="15">
      <c r="A6" s="114" t="s">
        <v>345</v>
      </c>
      <c r="B6" s="78">
        <v>4194.643651</v>
      </c>
    </row>
    <row r="7" spans="1:2" ht="15">
      <c r="A7" s="114" t="s">
        <v>378</v>
      </c>
      <c r="B7" s="78">
        <v>3968.99127</v>
      </c>
    </row>
    <row r="8" spans="1:2" ht="15">
      <c r="A8" s="114" t="s">
        <v>349</v>
      </c>
      <c r="B8" s="78">
        <v>3587.342063</v>
      </c>
    </row>
    <row r="9" spans="1:2" ht="15">
      <c r="A9" s="114" t="s">
        <v>340</v>
      </c>
      <c r="B9" s="78">
        <v>3148.343651</v>
      </c>
    </row>
    <row r="10" spans="1:2" ht="15">
      <c r="A10" s="114" t="s">
        <v>389</v>
      </c>
      <c r="B10" s="78">
        <v>2822.705556</v>
      </c>
    </row>
    <row r="11" spans="1:2" ht="15">
      <c r="A11" s="114" t="s">
        <v>396</v>
      </c>
      <c r="B11" s="78">
        <v>1669.761111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4326</v>
      </c>
      <c r="B25" t="s">
        <v>4325</v>
      </c>
    </row>
    <row r="26" spans="1:2" ht="15">
      <c r="A26" s="125" t="s">
        <v>4056</v>
      </c>
      <c r="B26" s="3"/>
    </row>
    <row r="27" spans="1:2" ht="15">
      <c r="A27" s="126" t="s">
        <v>4328</v>
      </c>
      <c r="B27" s="3"/>
    </row>
    <row r="28" spans="1:2" ht="15">
      <c r="A28" s="127" t="s">
        <v>4329</v>
      </c>
      <c r="B28" s="3"/>
    </row>
    <row r="29" spans="1:2" ht="15">
      <c r="A29" s="128" t="s">
        <v>4330</v>
      </c>
      <c r="B29" s="3">
        <v>1</v>
      </c>
    </row>
    <row r="30" spans="1:2" ht="15">
      <c r="A30" s="125" t="s">
        <v>4331</v>
      </c>
      <c r="B30" s="3"/>
    </row>
    <row r="31" spans="1:2" ht="15">
      <c r="A31" s="126" t="s">
        <v>4332</v>
      </c>
      <c r="B31" s="3"/>
    </row>
    <row r="32" spans="1:2" ht="15">
      <c r="A32" s="127" t="s">
        <v>4333</v>
      </c>
      <c r="B32" s="3"/>
    </row>
    <row r="33" spans="1:2" ht="15">
      <c r="A33" s="128" t="s">
        <v>4334</v>
      </c>
      <c r="B33" s="3">
        <v>1</v>
      </c>
    </row>
    <row r="34" spans="1:2" ht="15">
      <c r="A34" s="126" t="s">
        <v>4335</v>
      </c>
      <c r="B34" s="3"/>
    </row>
    <row r="35" spans="1:2" ht="15">
      <c r="A35" s="127" t="s">
        <v>4336</v>
      </c>
      <c r="B35" s="3"/>
    </row>
    <row r="36" spans="1:2" ht="15">
      <c r="A36" s="128" t="s">
        <v>4337</v>
      </c>
      <c r="B36" s="3">
        <v>1</v>
      </c>
    </row>
    <row r="37" spans="1:2" ht="15">
      <c r="A37" s="128" t="s">
        <v>4334</v>
      </c>
      <c r="B37" s="3">
        <v>1</v>
      </c>
    </row>
    <row r="38" spans="1:2" ht="15">
      <c r="A38" s="127" t="s">
        <v>4338</v>
      </c>
      <c r="B38" s="3"/>
    </row>
    <row r="39" spans="1:2" ht="15">
      <c r="A39" s="128" t="s">
        <v>4339</v>
      </c>
      <c r="B39" s="3">
        <v>2</v>
      </c>
    </row>
    <row r="40" spans="1:2" ht="15">
      <c r="A40" s="127" t="s">
        <v>4340</v>
      </c>
      <c r="B40" s="3"/>
    </row>
    <row r="41" spans="1:2" ht="15">
      <c r="A41" s="128" t="s">
        <v>4341</v>
      </c>
      <c r="B41" s="3">
        <v>1</v>
      </c>
    </row>
    <row r="42" spans="1:2" ht="15">
      <c r="A42" s="128" t="s">
        <v>4342</v>
      </c>
      <c r="B42" s="3">
        <v>1</v>
      </c>
    </row>
    <row r="43" spans="1:2" ht="15">
      <c r="A43" s="128" t="s">
        <v>4343</v>
      </c>
      <c r="B43" s="3">
        <v>2</v>
      </c>
    </row>
    <row r="44" spans="1:2" ht="15">
      <c r="A44" s="128" t="s">
        <v>4339</v>
      </c>
      <c r="B44" s="3">
        <v>2</v>
      </c>
    </row>
    <row r="45" spans="1:2" ht="15">
      <c r="A45" s="128" t="s">
        <v>4344</v>
      </c>
      <c r="B45" s="3">
        <v>1</v>
      </c>
    </row>
    <row r="46" spans="1:2" ht="15">
      <c r="A46" s="127" t="s">
        <v>4345</v>
      </c>
      <c r="B46" s="3"/>
    </row>
    <row r="47" spans="1:2" ht="15">
      <c r="A47" s="128" t="s">
        <v>4346</v>
      </c>
      <c r="B47" s="3">
        <v>1</v>
      </c>
    </row>
    <row r="48" spans="1:2" ht="15">
      <c r="A48" s="128" t="s">
        <v>4341</v>
      </c>
      <c r="B48" s="3">
        <v>1</v>
      </c>
    </row>
    <row r="49" spans="1:2" ht="15">
      <c r="A49" s="128" t="s">
        <v>4347</v>
      </c>
      <c r="B49" s="3">
        <v>1</v>
      </c>
    </row>
    <row r="50" spans="1:2" ht="15">
      <c r="A50" s="128" t="s">
        <v>4342</v>
      </c>
      <c r="B50" s="3">
        <v>1</v>
      </c>
    </row>
    <row r="51" spans="1:2" ht="15">
      <c r="A51" s="128" t="s">
        <v>4330</v>
      </c>
      <c r="B51" s="3">
        <v>3</v>
      </c>
    </row>
    <row r="52" spans="1:2" ht="15">
      <c r="A52" s="127" t="s">
        <v>4348</v>
      </c>
      <c r="B52" s="3"/>
    </row>
    <row r="53" spans="1:2" ht="15">
      <c r="A53" s="128" t="s">
        <v>4334</v>
      </c>
      <c r="B53" s="3">
        <v>1</v>
      </c>
    </row>
    <row r="54" spans="1:2" ht="15">
      <c r="A54" s="128" t="s">
        <v>4349</v>
      </c>
      <c r="B54" s="3">
        <v>2</v>
      </c>
    </row>
    <row r="55" spans="1:2" ht="15">
      <c r="A55" s="128" t="s">
        <v>4343</v>
      </c>
      <c r="B55" s="3">
        <v>2</v>
      </c>
    </row>
    <row r="56" spans="1:2" ht="15">
      <c r="A56" s="128" t="s">
        <v>4350</v>
      </c>
      <c r="B56" s="3">
        <v>2</v>
      </c>
    </row>
    <row r="57" spans="1:2" ht="15">
      <c r="A57" s="128" t="s">
        <v>4351</v>
      </c>
      <c r="B57" s="3">
        <v>1</v>
      </c>
    </row>
    <row r="58" spans="1:2" ht="15">
      <c r="A58" s="127" t="s">
        <v>4352</v>
      </c>
      <c r="B58" s="3"/>
    </row>
    <row r="59" spans="1:2" ht="15">
      <c r="A59" s="128" t="s">
        <v>4330</v>
      </c>
      <c r="B59" s="3">
        <v>3</v>
      </c>
    </row>
    <row r="60" spans="1:2" ht="15">
      <c r="A60" s="127" t="s">
        <v>4353</v>
      </c>
      <c r="B60" s="3"/>
    </row>
    <row r="61" spans="1:2" ht="15">
      <c r="A61" s="128" t="s">
        <v>4354</v>
      </c>
      <c r="B61" s="3">
        <v>1</v>
      </c>
    </row>
    <row r="62" spans="1:2" ht="15">
      <c r="A62" s="128" t="s">
        <v>4349</v>
      </c>
      <c r="B62" s="3">
        <v>2</v>
      </c>
    </row>
    <row r="63" spans="1:2" ht="15">
      <c r="A63" s="127" t="s">
        <v>4355</v>
      </c>
      <c r="B63" s="3"/>
    </row>
    <row r="64" spans="1:2" ht="15">
      <c r="A64" s="128" t="s">
        <v>4339</v>
      </c>
      <c r="B64" s="3">
        <v>3</v>
      </c>
    </row>
    <row r="65" spans="1:2" ht="15">
      <c r="A65" s="127" t="s">
        <v>4356</v>
      </c>
      <c r="B65" s="3"/>
    </row>
    <row r="66" spans="1:2" ht="15">
      <c r="A66" s="128" t="s">
        <v>4330</v>
      </c>
      <c r="B66" s="3">
        <v>1</v>
      </c>
    </row>
    <row r="67" spans="1:2" ht="15">
      <c r="A67" s="127" t="s">
        <v>4357</v>
      </c>
      <c r="B67" s="3"/>
    </row>
    <row r="68" spans="1:2" ht="15">
      <c r="A68" s="128" t="s">
        <v>4339</v>
      </c>
      <c r="B68" s="3">
        <v>1</v>
      </c>
    </row>
    <row r="69" spans="1:2" ht="15">
      <c r="A69" s="128" t="s">
        <v>4344</v>
      </c>
      <c r="B69" s="3">
        <v>1</v>
      </c>
    </row>
    <row r="70" spans="1:2" ht="15">
      <c r="A70" s="127" t="s">
        <v>4358</v>
      </c>
      <c r="B70" s="3"/>
    </row>
    <row r="71" spans="1:2" ht="15">
      <c r="A71" s="128" t="s">
        <v>4339</v>
      </c>
      <c r="B71" s="3">
        <v>1</v>
      </c>
    </row>
    <row r="72" spans="1:2" ht="15">
      <c r="A72" s="127" t="s">
        <v>4359</v>
      </c>
      <c r="B72" s="3"/>
    </row>
    <row r="73" spans="1:2" ht="15">
      <c r="A73" s="128" t="s">
        <v>4360</v>
      </c>
      <c r="B73" s="3">
        <v>1</v>
      </c>
    </row>
    <row r="74" spans="1:2" ht="15">
      <c r="A74" s="128" t="s">
        <v>4361</v>
      </c>
      <c r="B74" s="3">
        <v>1</v>
      </c>
    </row>
    <row r="75" spans="1:2" ht="15">
      <c r="A75" s="127" t="s">
        <v>4362</v>
      </c>
      <c r="B75" s="3"/>
    </row>
    <row r="76" spans="1:2" ht="15">
      <c r="A76" s="128" t="s">
        <v>4363</v>
      </c>
      <c r="B76" s="3">
        <v>1</v>
      </c>
    </row>
    <row r="77" spans="1:2" ht="15">
      <c r="A77" s="127" t="s">
        <v>4364</v>
      </c>
      <c r="B77" s="3"/>
    </row>
    <row r="78" spans="1:2" ht="15">
      <c r="A78" s="128" t="s">
        <v>4363</v>
      </c>
      <c r="B78" s="3">
        <v>2</v>
      </c>
    </row>
    <row r="79" spans="1:2" ht="15">
      <c r="A79" s="128" t="s">
        <v>4349</v>
      </c>
      <c r="B79" s="3">
        <v>3</v>
      </c>
    </row>
    <row r="80" spans="1:2" ht="15">
      <c r="A80" s="128" t="s">
        <v>4343</v>
      </c>
      <c r="B80" s="3">
        <v>1</v>
      </c>
    </row>
    <row r="81" spans="1:2" ht="15">
      <c r="A81" s="128" t="s">
        <v>4350</v>
      </c>
      <c r="B81" s="3">
        <v>1</v>
      </c>
    </row>
    <row r="82" spans="1:2" ht="15">
      <c r="A82" s="127" t="s">
        <v>4365</v>
      </c>
      <c r="B82" s="3"/>
    </row>
    <row r="83" spans="1:2" ht="15">
      <c r="A83" s="128" t="s">
        <v>4366</v>
      </c>
      <c r="B83" s="3">
        <v>1</v>
      </c>
    </row>
    <row r="84" spans="1:2" ht="15">
      <c r="A84" s="128" t="s">
        <v>4351</v>
      </c>
      <c r="B84" s="3">
        <v>1</v>
      </c>
    </row>
    <row r="85" spans="1:2" ht="15">
      <c r="A85" s="127" t="s">
        <v>4367</v>
      </c>
      <c r="B85" s="3"/>
    </row>
    <row r="86" spans="1:2" ht="15">
      <c r="A86" s="128" t="s">
        <v>4368</v>
      </c>
      <c r="B86" s="3">
        <v>2</v>
      </c>
    </row>
    <row r="87" spans="1:2" ht="15">
      <c r="A87" s="128" t="s">
        <v>4341</v>
      </c>
      <c r="B87" s="3">
        <v>1</v>
      </c>
    </row>
    <row r="88" spans="1:2" ht="15">
      <c r="A88" s="128" t="s">
        <v>4342</v>
      </c>
      <c r="B88" s="3">
        <v>1</v>
      </c>
    </row>
    <row r="89" spans="1:2" ht="15">
      <c r="A89" s="127" t="s">
        <v>4369</v>
      </c>
      <c r="B89" s="3"/>
    </row>
    <row r="90" spans="1:2" ht="15">
      <c r="A90" s="128" t="s">
        <v>4370</v>
      </c>
      <c r="B90" s="3">
        <v>1</v>
      </c>
    </row>
    <row r="91" spans="1:2" ht="15">
      <c r="A91" s="128" t="s">
        <v>4363</v>
      </c>
      <c r="B91" s="3">
        <v>2</v>
      </c>
    </row>
    <row r="92" spans="1:2" ht="15">
      <c r="A92" s="128" t="s">
        <v>4354</v>
      </c>
      <c r="B92" s="3">
        <v>1</v>
      </c>
    </row>
    <row r="93" spans="1:2" ht="15">
      <c r="A93" s="127" t="s">
        <v>4371</v>
      </c>
      <c r="B93" s="3"/>
    </row>
    <row r="94" spans="1:2" ht="15">
      <c r="A94" s="128" t="s">
        <v>4354</v>
      </c>
      <c r="B94" s="3">
        <v>1</v>
      </c>
    </row>
    <row r="95" spans="1:2" ht="15">
      <c r="A95" s="127" t="s">
        <v>4372</v>
      </c>
      <c r="B95" s="3"/>
    </row>
    <row r="96" spans="1:2" ht="15">
      <c r="A96" s="128" t="s">
        <v>4349</v>
      </c>
      <c r="B96" s="3">
        <v>1</v>
      </c>
    </row>
    <row r="97" spans="1:2" ht="15">
      <c r="A97" s="127" t="s">
        <v>4373</v>
      </c>
      <c r="B97" s="3"/>
    </row>
    <row r="98" spans="1:2" ht="15">
      <c r="A98" s="128" t="s">
        <v>4334</v>
      </c>
      <c r="B98" s="3">
        <v>1</v>
      </c>
    </row>
    <row r="99" spans="1:2" ht="15">
      <c r="A99" s="128" t="s">
        <v>4343</v>
      </c>
      <c r="B99" s="3">
        <v>1</v>
      </c>
    </row>
    <row r="100" spans="1:2" ht="15">
      <c r="A100" s="128" t="s">
        <v>4350</v>
      </c>
      <c r="B100" s="3">
        <v>3</v>
      </c>
    </row>
    <row r="101" spans="1:2" ht="15">
      <c r="A101" s="128" t="s">
        <v>4339</v>
      </c>
      <c r="B101" s="3">
        <v>46</v>
      </c>
    </row>
    <row r="102" spans="1:2" ht="15">
      <c r="A102" s="128" t="s">
        <v>4344</v>
      </c>
      <c r="B102" s="3">
        <v>8</v>
      </c>
    </row>
    <row r="103" spans="1:2" ht="15">
      <c r="A103" s="128" t="s">
        <v>4351</v>
      </c>
      <c r="B103" s="3">
        <v>2</v>
      </c>
    </row>
    <row r="104" spans="1:2" ht="15">
      <c r="A104" s="127" t="s">
        <v>4374</v>
      </c>
      <c r="B104" s="3"/>
    </row>
    <row r="105" spans="1:2" ht="15">
      <c r="A105" s="128" t="s">
        <v>4368</v>
      </c>
      <c r="B105" s="3">
        <v>3</v>
      </c>
    </row>
    <row r="106" spans="1:2" ht="15">
      <c r="A106" s="128" t="s">
        <v>4375</v>
      </c>
      <c r="B106" s="3">
        <v>5</v>
      </c>
    </row>
    <row r="107" spans="1:2" ht="15">
      <c r="A107" s="128" t="s">
        <v>4370</v>
      </c>
      <c r="B107" s="3">
        <v>4</v>
      </c>
    </row>
    <row r="108" spans="1:2" ht="15">
      <c r="A108" s="128" t="s">
        <v>4376</v>
      </c>
      <c r="B108" s="3">
        <v>1</v>
      </c>
    </row>
    <row r="109" spans="1:2" ht="15">
      <c r="A109" s="128" t="s">
        <v>4360</v>
      </c>
      <c r="B109" s="3">
        <v>2</v>
      </c>
    </row>
    <row r="110" spans="1:2" ht="15">
      <c r="A110" s="128" t="s">
        <v>4363</v>
      </c>
      <c r="B110" s="3">
        <v>1</v>
      </c>
    </row>
    <row r="111" spans="1:2" ht="15">
      <c r="A111" s="128" t="s">
        <v>4346</v>
      </c>
      <c r="B111" s="3">
        <v>3</v>
      </c>
    </row>
    <row r="112" spans="1:2" ht="15">
      <c r="A112" s="128" t="s">
        <v>4354</v>
      </c>
      <c r="B112" s="3">
        <v>1</v>
      </c>
    </row>
    <row r="113" spans="1:2" ht="15">
      <c r="A113" s="128" t="s">
        <v>4361</v>
      </c>
      <c r="B113" s="3">
        <v>2</v>
      </c>
    </row>
    <row r="114" spans="1:2" ht="15">
      <c r="A114" s="128" t="s">
        <v>4366</v>
      </c>
      <c r="B114" s="3">
        <v>2</v>
      </c>
    </row>
    <row r="115" spans="1:2" ht="15">
      <c r="A115" s="128" t="s">
        <v>4334</v>
      </c>
      <c r="B115" s="3">
        <v>2</v>
      </c>
    </row>
    <row r="116" spans="1:2" ht="15">
      <c r="A116" s="128" t="s">
        <v>4342</v>
      </c>
      <c r="B116" s="3">
        <v>2</v>
      </c>
    </row>
    <row r="117" spans="1:2" ht="15">
      <c r="A117" s="128" t="s">
        <v>4343</v>
      </c>
      <c r="B117" s="3">
        <v>1</v>
      </c>
    </row>
    <row r="118" spans="1:2" ht="15">
      <c r="A118" s="128" t="s">
        <v>4350</v>
      </c>
      <c r="B118" s="3">
        <v>1</v>
      </c>
    </row>
    <row r="119" spans="1:2" ht="15">
      <c r="A119" s="128" t="s">
        <v>4351</v>
      </c>
      <c r="B119" s="3">
        <v>2</v>
      </c>
    </row>
    <row r="120" spans="1:2" ht="15">
      <c r="A120" s="127" t="s">
        <v>4377</v>
      </c>
      <c r="B120" s="3"/>
    </row>
    <row r="121" spans="1:2" ht="15">
      <c r="A121" s="128" t="s">
        <v>4375</v>
      </c>
      <c r="B121" s="3">
        <v>3</v>
      </c>
    </row>
    <row r="122" spans="1:2" ht="15">
      <c r="A122" s="128" t="s">
        <v>4370</v>
      </c>
      <c r="B122" s="3">
        <v>2</v>
      </c>
    </row>
    <row r="123" spans="1:2" ht="15">
      <c r="A123" s="128" t="s">
        <v>4376</v>
      </c>
      <c r="B123" s="3">
        <v>2</v>
      </c>
    </row>
    <row r="124" spans="1:2" ht="15">
      <c r="A124" s="128" t="s">
        <v>4360</v>
      </c>
      <c r="B124" s="3">
        <v>3</v>
      </c>
    </row>
    <row r="125" spans="1:2" ht="15">
      <c r="A125" s="128" t="s">
        <v>4346</v>
      </c>
      <c r="B125" s="3">
        <v>1</v>
      </c>
    </row>
    <row r="126" spans="1:2" ht="15">
      <c r="A126" s="128" t="s">
        <v>4378</v>
      </c>
      <c r="B126" s="3">
        <v>1</v>
      </c>
    </row>
    <row r="127" spans="1:2" ht="15">
      <c r="A127" s="128" t="s">
        <v>4379</v>
      </c>
      <c r="B127" s="3">
        <v>1</v>
      </c>
    </row>
    <row r="128" spans="1:2" ht="15">
      <c r="A128" s="128" t="s">
        <v>4341</v>
      </c>
      <c r="B128" s="3">
        <v>1</v>
      </c>
    </row>
    <row r="129" spans="1:2" ht="15">
      <c r="A129" s="128" t="s">
        <v>4344</v>
      </c>
      <c r="B129" s="3">
        <v>5</v>
      </c>
    </row>
    <row r="130" spans="1:2" ht="15">
      <c r="A130" s="128" t="s">
        <v>4351</v>
      </c>
      <c r="B130" s="3">
        <v>1</v>
      </c>
    </row>
    <row r="131" spans="1:2" ht="15">
      <c r="A131" s="127" t="s">
        <v>4380</v>
      </c>
      <c r="B131" s="3"/>
    </row>
    <row r="132" spans="1:2" ht="15">
      <c r="A132" s="128" t="s">
        <v>4370</v>
      </c>
      <c r="B132" s="3">
        <v>2</v>
      </c>
    </row>
    <row r="133" spans="1:2" ht="15">
      <c r="A133" s="128" t="s">
        <v>4341</v>
      </c>
      <c r="B133" s="3">
        <v>1</v>
      </c>
    </row>
    <row r="134" spans="1:2" ht="15">
      <c r="A134" s="127" t="s">
        <v>4381</v>
      </c>
      <c r="B134" s="3"/>
    </row>
    <row r="135" spans="1:2" ht="15">
      <c r="A135" s="128" t="s">
        <v>4360</v>
      </c>
      <c r="B135" s="3">
        <v>1</v>
      </c>
    </row>
    <row r="136" spans="1:2" ht="15">
      <c r="A136" s="128" t="s">
        <v>4349</v>
      </c>
      <c r="B136" s="3">
        <v>3</v>
      </c>
    </row>
    <row r="137" spans="1:2" ht="15">
      <c r="A137" s="127" t="s">
        <v>4382</v>
      </c>
      <c r="B137" s="3"/>
    </row>
    <row r="138" spans="1:2" ht="15">
      <c r="A138" s="128" t="s">
        <v>4347</v>
      </c>
      <c r="B138" s="3">
        <v>1</v>
      </c>
    </row>
    <row r="139" spans="1:2" ht="15">
      <c r="A139" s="128" t="s">
        <v>4339</v>
      </c>
      <c r="B139" s="3">
        <v>1</v>
      </c>
    </row>
    <row r="140" spans="1:2" ht="15">
      <c r="A140" s="128" t="s">
        <v>4344</v>
      </c>
      <c r="B140" s="3">
        <v>2</v>
      </c>
    </row>
    <row r="141" spans="1:2" ht="15">
      <c r="A141" s="126" t="s">
        <v>4383</v>
      </c>
      <c r="B141" s="3"/>
    </row>
    <row r="142" spans="1:2" ht="15">
      <c r="A142" s="127" t="s">
        <v>4384</v>
      </c>
      <c r="B142" s="3"/>
    </row>
    <row r="143" spans="1:2" ht="15">
      <c r="A143" s="128" t="s">
        <v>4346</v>
      </c>
      <c r="B143" s="3">
        <v>1</v>
      </c>
    </row>
    <row r="144" spans="1:2" ht="15">
      <c r="A144" s="128" t="s">
        <v>4378</v>
      </c>
      <c r="B144" s="3">
        <v>1</v>
      </c>
    </row>
    <row r="145" spans="1:2" ht="15">
      <c r="A145" s="128" t="s">
        <v>4349</v>
      </c>
      <c r="B145" s="3">
        <v>1</v>
      </c>
    </row>
    <row r="146" spans="1:2" ht="15">
      <c r="A146" s="127" t="s">
        <v>4385</v>
      </c>
      <c r="B146" s="3"/>
    </row>
    <row r="147" spans="1:2" ht="15">
      <c r="A147" s="128" t="s">
        <v>4375</v>
      </c>
      <c r="B147" s="3">
        <v>1</v>
      </c>
    </row>
    <row r="148" spans="1:2" ht="15">
      <c r="A148" s="128" t="s">
        <v>4376</v>
      </c>
      <c r="B148" s="3">
        <v>1</v>
      </c>
    </row>
    <row r="149" spans="1:2" ht="15">
      <c r="A149" s="128" t="s">
        <v>4366</v>
      </c>
      <c r="B149" s="3">
        <v>1</v>
      </c>
    </row>
    <row r="150" spans="1:2" ht="15">
      <c r="A150" s="128" t="s">
        <v>4347</v>
      </c>
      <c r="B150" s="3">
        <v>3</v>
      </c>
    </row>
    <row r="151" spans="1:2" ht="15">
      <c r="A151" s="128" t="s">
        <v>4334</v>
      </c>
      <c r="B151" s="3">
        <v>3</v>
      </c>
    </row>
    <row r="152" spans="1:2" ht="15">
      <c r="A152" s="128" t="s">
        <v>4339</v>
      </c>
      <c r="B152" s="3">
        <v>1</v>
      </c>
    </row>
    <row r="153" spans="1:2" ht="15">
      <c r="A153" s="128" t="s">
        <v>4351</v>
      </c>
      <c r="B153" s="3">
        <v>1</v>
      </c>
    </row>
    <row r="154" spans="1:2" ht="15">
      <c r="A154" s="127" t="s">
        <v>4386</v>
      </c>
      <c r="B154" s="3"/>
    </row>
    <row r="155" spans="1:2" ht="15">
      <c r="A155" s="128" t="s">
        <v>4375</v>
      </c>
      <c r="B155" s="3">
        <v>1</v>
      </c>
    </row>
    <row r="156" spans="1:2" ht="15">
      <c r="A156" s="128" t="s">
        <v>4376</v>
      </c>
      <c r="B156" s="3">
        <v>1</v>
      </c>
    </row>
    <row r="157" spans="1:2" ht="15">
      <c r="A157" s="127" t="s">
        <v>4387</v>
      </c>
      <c r="B157" s="3"/>
    </row>
    <row r="158" spans="1:2" ht="15">
      <c r="A158" s="128" t="s">
        <v>4347</v>
      </c>
      <c r="B158" s="3">
        <v>1</v>
      </c>
    </row>
    <row r="159" spans="1:2" ht="15">
      <c r="A159" s="128" t="s">
        <v>4351</v>
      </c>
      <c r="B159" s="3">
        <v>1</v>
      </c>
    </row>
    <row r="160" spans="1:2" ht="15">
      <c r="A160" s="127" t="s">
        <v>4388</v>
      </c>
      <c r="B160" s="3"/>
    </row>
    <row r="161" spans="1:2" ht="15">
      <c r="A161" s="128" t="s">
        <v>4375</v>
      </c>
      <c r="B161" s="3">
        <v>1</v>
      </c>
    </row>
    <row r="162" spans="1:2" ht="15">
      <c r="A162" s="128" t="s">
        <v>4347</v>
      </c>
      <c r="B162" s="3">
        <v>1</v>
      </c>
    </row>
    <row r="163" spans="1:2" ht="15">
      <c r="A163" s="127" t="s">
        <v>4389</v>
      </c>
      <c r="B163" s="3"/>
    </row>
    <row r="164" spans="1:2" ht="15">
      <c r="A164" s="128" t="s">
        <v>4344</v>
      </c>
      <c r="B164" s="3">
        <v>1</v>
      </c>
    </row>
    <row r="165" spans="1:2" ht="15">
      <c r="A165" s="127" t="s">
        <v>4390</v>
      </c>
      <c r="B165" s="3"/>
    </row>
    <row r="166" spans="1:2" ht="15">
      <c r="A166" s="128" t="s">
        <v>4349</v>
      </c>
      <c r="B166" s="3">
        <v>1</v>
      </c>
    </row>
    <row r="167" spans="1:2" ht="15">
      <c r="A167" s="128" t="s">
        <v>4339</v>
      </c>
      <c r="B167" s="3">
        <v>1</v>
      </c>
    </row>
    <row r="168" spans="1:2" ht="15">
      <c r="A168" s="127" t="s">
        <v>4391</v>
      </c>
      <c r="B168" s="3"/>
    </row>
    <row r="169" spans="1:2" ht="15">
      <c r="A169" s="128" t="s">
        <v>4349</v>
      </c>
      <c r="B169" s="3">
        <v>7</v>
      </c>
    </row>
    <row r="170" spans="1:2" ht="15">
      <c r="A170" s="128" t="s">
        <v>4351</v>
      </c>
      <c r="B170" s="3">
        <v>1</v>
      </c>
    </row>
    <row r="171" spans="1:2" ht="15">
      <c r="A171" s="127" t="s">
        <v>4392</v>
      </c>
      <c r="B171" s="3"/>
    </row>
    <row r="172" spans="1:2" ht="15">
      <c r="A172" s="128" t="s">
        <v>4375</v>
      </c>
      <c r="B172" s="3">
        <v>1</v>
      </c>
    </row>
    <row r="173" spans="1:2" ht="15">
      <c r="A173" s="128" t="s">
        <v>4347</v>
      </c>
      <c r="B173" s="3">
        <v>2</v>
      </c>
    </row>
    <row r="174" spans="1:2" ht="15">
      <c r="A174" s="128" t="s">
        <v>4334</v>
      </c>
      <c r="B174" s="3">
        <v>2</v>
      </c>
    </row>
    <row r="175" spans="1:2" ht="15">
      <c r="A175" s="128" t="s">
        <v>4349</v>
      </c>
      <c r="B175" s="3">
        <v>1</v>
      </c>
    </row>
    <row r="176" spans="1:2" ht="15">
      <c r="A176" s="128" t="s">
        <v>4342</v>
      </c>
      <c r="B176" s="3">
        <v>1</v>
      </c>
    </row>
    <row r="177" spans="1:2" ht="15">
      <c r="A177" s="128" t="s">
        <v>4350</v>
      </c>
      <c r="B177" s="3">
        <v>1</v>
      </c>
    </row>
    <row r="178" spans="1:2" ht="15">
      <c r="A178" s="128" t="s">
        <v>4351</v>
      </c>
      <c r="B178" s="3">
        <v>1</v>
      </c>
    </row>
    <row r="179" spans="1:2" ht="15">
      <c r="A179" s="127" t="s">
        <v>4393</v>
      </c>
      <c r="B179" s="3"/>
    </row>
    <row r="180" spans="1:2" ht="15">
      <c r="A180" s="128" t="s">
        <v>4366</v>
      </c>
      <c r="B180" s="3">
        <v>1</v>
      </c>
    </row>
    <row r="181" spans="1:2" ht="15">
      <c r="A181" s="128" t="s">
        <v>4339</v>
      </c>
      <c r="B181" s="3">
        <v>1</v>
      </c>
    </row>
    <row r="182" spans="1:2" ht="15">
      <c r="A182" s="128" t="s">
        <v>4344</v>
      </c>
      <c r="B182" s="3">
        <v>1</v>
      </c>
    </row>
    <row r="183" spans="1:2" ht="15">
      <c r="A183" s="127" t="s">
        <v>4394</v>
      </c>
      <c r="B183" s="3"/>
    </row>
    <row r="184" spans="1:2" ht="15">
      <c r="A184" s="128" t="s">
        <v>4349</v>
      </c>
      <c r="B184" s="3">
        <v>1</v>
      </c>
    </row>
    <row r="185" spans="1:2" ht="15">
      <c r="A185" s="127" t="s">
        <v>4395</v>
      </c>
      <c r="B185" s="3"/>
    </row>
    <row r="186" spans="1:2" ht="15">
      <c r="A186" s="128" t="s">
        <v>4376</v>
      </c>
      <c r="B186" s="3">
        <v>1</v>
      </c>
    </row>
    <row r="187" spans="1:2" ht="15">
      <c r="A187" s="128" t="s">
        <v>4347</v>
      </c>
      <c r="B187" s="3">
        <v>1</v>
      </c>
    </row>
    <row r="188" spans="1:2" ht="15">
      <c r="A188" s="127" t="s">
        <v>4396</v>
      </c>
      <c r="B188" s="3"/>
    </row>
    <row r="189" spans="1:2" ht="15">
      <c r="A189" s="128" t="s">
        <v>4347</v>
      </c>
      <c r="B189" s="3">
        <v>1</v>
      </c>
    </row>
    <row r="190" spans="1:2" ht="15">
      <c r="A190" s="128" t="s">
        <v>4343</v>
      </c>
      <c r="B190" s="3">
        <v>1</v>
      </c>
    </row>
    <row r="191" spans="1:2" ht="15">
      <c r="A191" s="128" t="s">
        <v>4350</v>
      </c>
      <c r="B191" s="3">
        <v>1</v>
      </c>
    </row>
    <row r="192" spans="1:2" ht="15">
      <c r="A192" s="127" t="s">
        <v>4397</v>
      </c>
      <c r="B192" s="3"/>
    </row>
    <row r="193" spans="1:2" ht="15">
      <c r="A193" s="128" t="s">
        <v>4378</v>
      </c>
      <c r="B193" s="3">
        <v>3</v>
      </c>
    </row>
    <row r="194" spans="1:2" ht="15">
      <c r="A194" s="128" t="s">
        <v>4347</v>
      </c>
      <c r="B194" s="3">
        <v>1</v>
      </c>
    </row>
    <row r="195" spans="1:2" ht="15">
      <c r="A195" s="127" t="s">
        <v>4398</v>
      </c>
      <c r="B195" s="3"/>
    </row>
    <row r="196" spans="1:2" ht="15">
      <c r="A196" s="128" t="s">
        <v>4375</v>
      </c>
      <c r="B196" s="3">
        <v>1</v>
      </c>
    </row>
    <row r="197" spans="1:2" ht="15">
      <c r="A197" s="128" t="s">
        <v>4370</v>
      </c>
      <c r="B197" s="3">
        <v>1</v>
      </c>
    </row>
    <row r="198" spans="1:2" ht="15">
      <c r="A198" s="128" t="s">
        <v>4376</v>
      </c>
      <c r="B198" s="3">
        <v>2</v>
      </c>
    </row>
    <row r="199" spans="1:2" ht="15">
      <c r="A199" s="128" t="s">
        <v>4344</v>
      </c>
      <c r="B199" s="3">
        <v>1</v>
      </c>
    </row>
    <row r="200" spans="1:2" ht="15">
      <c r="A200" s="127" t="s">
        <v>4399</v>
      </c>
      <c r="B200" s="3"/>
    </row>
    <row r="201" spans="1:2" ht="15">
      <c r="A201" s="128" t="s">
        <v>4366</v>
      </c>
      <c r="B201" s="3">
        <v>2</v>
      </c>
    </row>
    <row r="202" spans="1:2" ht="15">
      <c r="A202" s="127" t="s">
        <v>4400</v>
      </c>
      <c r="B202" s="3"/>
    </row>
    <row r="203" spans="1:2" ht="15">
      <c r="A203" s="128" t="s">
        <v>4366</v>
      </c>
      <c r="B203" s="3">
        <v>1</v>
      </c>
    </row>
    <row r="204" spans="1:2" ht="15">
      <c r="A204" s="127" t="s">
        <v>4401</v>
      </c>
      <c r="B204" s="3"/>
    </row>
    <row r="205" spans="1:2" ht="15">
      <c r="A205" s="128" t="s">
        <v>4347</v>
      </c>
      <c r="B205" s="3">
        <v>1</v>
      </c>
    </row>
    <row r="206" spans="1:2" ht="15">
      <c r="A206" s="128" t="s">
        <v>4343</v>
      </c>
      <c r="B206" s="3">
        <v>2</v>
      </c>
    </row>
    <row r="207" spans="1:2" ht="15">
      <c r="A207" s="128" t="s">
        <v>4330</v>
      </c>
      <c r="B207" s="3">
        <v>1</v>
      </c>
    </row>
    <row r="208" spans="1:2" ht="15">
      <c r="A208" s="127" t="s">
        <v>4402</v>
      </c>
      <c r="B208" s="3"/>
    </row>
    <row r="209" spans="1:2" ht="15">
      <c r="A209" s="128" t="s">
        <v>4342</v>
      </c>
      <c r="B209" s="3">
        <v>2</v>
      </c>
    </row>
    <row r="210" spans="1:2" ht="15">
      <c r="A210" s="126" t="s">
        <v>4403</v>
      </c>
      <c r="B210" s="3"/>
    </row>
    <row r="211" spans="1:2" ht="15">
      <c r="A211" s="127" t="s">
        <v>4404</v>
      </c>
      <c r="B211" s="3"/>
    </row>
    <row r="212" spans="1:2" ht="15">
      <c r="A212" s="128" t="s">
        <v>4368</v>
      </c>
      <c r="B212" s="3">
        <v>1</v>
      </c>
    </row>
    <row r="213" spans="1:2" ht="15">
      <c r="A213" s="128" t="s">
        <v>4361</v>
      </c>
      <c r="B213" s="3">
        <v>1</v>
      </c>
    </row>
    <row r="214" spans="1:2" ht="15">
      <c r="A214" s="128" t="s">
        <v>4342</v>
      </c>
      <c r="B214" s="3">
        <v>2</v>
      </c>
    </row>
    <row r="215" spans="1:2" ht="15">
      <c r="A215" s="128" t="s">
        <v>4343</v>
      </c>
      <c r="B215" s="3">
        <v>3</v>
      </c>
    </row>
    <row r="216" spans="1:2" ht="15">
      <c r="A216" s="128" t="s">
        <v>4330</v>
      </c>
      <c r="B216" s="3">
        <v>2</v>
      </c>
    </row>
    <row r="217" spans="1:2" ht="15">
      <c r="A217" s="128" t="s">
        <v>4350</v>
      </c>
      <c r="B217" s="3">
        <v>1</v>
      </c>
    </row>
    <row r="218" spans="1:2" ht="15">
      <c r="A218" s="128" t="s">
        <v>4344</v>
      </c>
      <c r="B218" s="3">
        <v>1</v>
      </c>
    </row>
    <row r="219" spans="1:2" ht="15">
      <c r="A219" s="127" t="s">
        <v>4405</v>
      </c>
      <c r="B219" s="3"/>
    </row>
    <row r="220" spans="1:2" ht="15">
      <c r="A220" s="128" t="s">
        <v>4370</v>
      </c>
      <c r="B220" s="3">
        <v>6</v>
      </c>
    </row>
    <row r="221" spans="1:2" ht="15">
      <c r="A221" s="128" t="s">
        <v>4376</v>
      </c>
      <c r="B221" s="3">
        <v>1</v>
      </c>
    </row>
    <row r="222" spans="1:2" ht="15">
      <c r="A222" s="128" t="s">
        <v>4347</v>
      </c>
      <c r="B222" s="3">
        <v>1</v>
      </c>
    </row>
    <row r="223" spans="1:2" ht="15">
      <c r="A223" s="128" t="s">
        <v>4349</v>
      </c>
      <c r="B223" s="3">
        <v>1</v>
      </c>
    </row>
    <row r="224" spans="1:2" ht="15">
      <c r="A224" s="127" t="s">
        <v>4406</v>
      </c>
      <c r="B224" s="3"/>
    </row>
    <row r="225" spans="1:2" ht="15">
      <c r="A225" s="128" t="s">
        <v>4349</v>
      </c>
      <c r="B225" s="3">
        <v>1</v>
      </c>
    </row>
    <row r="226" spans="1:2" ht="15">
      <c r="A226" s="128" t="s">
        <v>4342</v>
      </c>
      <c r="B226" s="3">
        <v>4</v>
      </c>
    </row>
    <row r="227" spans="1:2" ht="15">
      <c r="A227" s="128" t="s">
        <v>4343</v>
      </c>
      <c r="B227" s="3">
        <v>5</v>
      </c>
    </row>
    <row r="228" spans="1:2" ht="15">
      <c r="A228" s="128" t="s">
        <v>4330</v>
      </c>
      <c r="B228" s="3">
        <v>4</v>
      </c>
    </row>
    <row r="229" spans="1:2" ht="15">
      <c r="A229" s="128" t="s">
        <v>4350</v>
      </c>
      <c r="B229" s="3">
        <v>1</v>
      </c>
    </row>
    <row r="230" spans="1:2" ht="15">
      <c r="A230" s="128" t="s">
        <v>4339</v>
      </c>
      <c r="B230" s="3">
        <v>5</v>
      </c>
    </row>
    <row r="231" spans="1:2" ht="15">
      <c r="A231" s="128" t="s">
        <v>4344</v>
      </c>
      <c r="B231" s="3">
        <v>1</v>
      </c>
    </row>
    <row r="232" spans="1:2" ht="15">
      <c r="A232" s="128" t="s">
        <v>4351</v>
      </c>
      <c r="B232" s="3">
        <v>3</v>
      </c>
    </row>
    <row r="233" spans="1:2" ht="15">
      <c r="A233" s="127" t="s">
        <v>4407</v>
      </c>
      <c r="B233" s="3"/>
    </row>
    <row r="234" spans="1:2" ht="15">
      <c r="A234" s="128" t="s">
        <v>4375</v>
      </c>
      <c r="B234" s="3">
        <v>1</v>
      </c>
    </row>
    <row r="235" spans="1:2" ht="15">
      <c r="A235" s="128" t="s">
        <v>4360</v>
      </c>
      <c r="B235" s="3">
        <v>1</v>
      </c>
    </row>
    <row r="236" spans="1:2" ht="15">
      <c r="A236" s="128" t="s">
        <v>4349</v>
      </c>
      <c r="B236" s="3">
        <v>1</v>
      </c>
    </row>
    <row r="237" spans="1:2" ht="15">
      <c r="A237" s="127" t="s">
        <v>4408</v>
      </c>
      <c r="B237" s="3"/>
    </row>
    <row r="238" spans="1:2" ht="15">
      <c r="A238" s="128" t="s">
        <v>4376</v>
      </c>
      <c r="B238" s="3">
        <v>2</v>
      </c>
    </row>
    <row r="239" spans="1:2" ht="15">
      <c r="A239" s="128" t="s">
        <v>4346</v>
      </c>
      <c r="B239" s="3">
        <v>1</v>
      </c>
    </row>
    <row r="240" spans="1:2" ht="15">
      <c r="A240" s="127" t="s">
        <v>4409</v>
      </c>
      <c r="B240" s="3"/>
    </row>
    <row r="241" spans="1:2" ht="15">
      <c r="A241" s="128" t="s">
        <v>4330</v>
      </c>
      <c r="B241" s="3">
        <v>1</v>
      </c>
    </row>
    <row r="242" spans="1:2" ht="15">
      <c r="A242" s="127" t="s">
        <v>4410</v>
      </c>
      <c r="B242" s="3"/>
    </row>
    <row r="243" spans="1:2" ht="15">
      <c r="A243" s="128" t="s">
        <v>4351</v>
      </c>
      <c r="B243" s="3">
        <v>2</v>
      </c>
    </row>
    <row r="244" spans="1:2" ht="15">
      <c r="A244" s="125" t="s">
        <v>4327</v>
      </c>
      <c r="B244" s="3">
        <v>307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1658</v>
      </c>
      <c r="AE2" s="13" t="s">
        <v>1659</v>
      </c>
      <c r="AF2" s="13" t="s">
        <v>1660</v>
      </c>
      <c r="AG2" s="13" t="s">
        <v>1661</v>
      </c>
      <c r="AH2" s="13" t="s">
        <v>1662</v>
      </c>
      <c r="AI2" s="13" t="s">
        <v>1663</v>
      </c>
      <c r="AJ2" s="13" t="s">
        <v>1664</v>
      </c>
      <c r="AK2" s="13" t="s">
        <v>1665</v>
      </c>
      <c r="AL2" s="13" t="s">
        <v>1666</v>
      </c>
      <c r="AM2" s="13" t="s">
        <v>1667</v>
      </c>
      <c r="AN2" s="13" t="s">
        <v>1668</v>
      </c>
      <c r="AO2" s="13" t="s">
        <v>1669</v>
      </c>
      <c r="AP2" s="13" t="s">
        <v>1670</v>
      </c>
      <c r="AQ2" s="13" t="s">
        <v>1671</v>
      </c>
      <c r="AR2" s="13" t="s">
        <v>1672</v>
      </c>
      <c r="AS2" s="13" t="s">
        <v>192</v>
      </c>
      <c r="AT2" s="13" t="s">
        <v>1673</v>
      </c>
      <c r="AU2" s="13" t="s">
        <v>1674</v>
      </c>
      <c r="AV2" s="13" t="s">
        <v>1675</v>
      </c>
      <c r="AW2" s="13" t="s">
        <v>1676</v>
      </c>
      <c r="AX2" s="13" t="s">
        <v>1677</v>
      </c>
      <c r="AY2" s="13" t="s">
        <v>1678</v>
      </c>
      <c r="AZ2" s="13" t="s">
        <v>3497</v>
      </c>
      <c r="BA2" s="115" t="s">
        <v>3767</v>
      </c>
      <c r="BB2" s="115" t="s">
        <v>3774</v>
      </c>
      <c r="BC2" s="115" t="s">
        <v>3775</v>
      </c>
      <c r="BD2" s="115" t="s">
        <v>3780</v>
      </c>
      <c r="BE2" s="115" t="s">
        <v>3784</v>
      </c>
      <c r="BF2" s="115" t="s">
        <v>3786</v>
      </c>
      <c r="BG2" s="115" t="s">
        <v>3787</v>
      </c>
      <c r="BH2" s="115" t="s">
        <v>3889</v>
      </c>
      <c r="BI2" s="115" t="s">
        <v>3915</v>
      </c>
      <c r="BJ2" s="115" t="s">
        <v>4016</v>
      </c>
      <c r="BK2" s="115" t="s">
        <v>4280</v>
      </c>
      <c r="BL2" s="115" t="s">
        <v>4281</v>
      </c>
      <c r="BM2" s="115" t="s">
        <v>4282</v>
      </c>
      <c r="BN2" s="115" t="s">
        <v>4283</v>
      </c>
      <c r="BO2" s="115" t="s">
        <v>4284</v>
      </c>
      <c r="BP2" s="115" t="s">
        <v>4285</v>
      </c>
      <c r="BQ2" s="115" t="s">
        <v>4286</v>
      </c>
      <c r="BR2" s="115" t="s">
        <v>4287</v>
      </c>
      <c r="BS2" s="115" t="s">
        <v>4289</v>
      </c>
      <c r="BT2" s="3"/>
      <c r="BU2" s="3"/>
    </row>
    <row r="3" spans="1:73" ht="15" customHeight="1">
      <c r="A3" s="64" t="s">
        <v>212</v>
      </c>
      <c r="B3" s="65"/>
      <c r="C3" s="65" t="s">
        <v>64</v>
      </c>
      <c r="D3" s="66">
        <v>162.37116230682685</v>
      </c>
      <c r="E3" s="68"/>
      <c r="F3" s="100" t="s">
        <v>745</v>
      </c>
      <c r="G3" s="65"/>
      <c r="H3" s="69" t="s">
        <v>212</v>
      </c>
      <c r="I3" s="70"/>
      <c r="J3" s="70"/>
      <c r="K3" s="69" t="s">
        <v>3147</v>
      </c>
      <c r="L3" s="73">
        <v>108.58768473527759</v>
      </c>
      <c r="M3" s="74">
        <v>9038.4365234375</v>
      </c>
      <c r="N3" s="74">
        <v>6425.3740234375</v>
      </c>
      <c r="O3" s="75"/>
      <c r="P3" s="76"/>
      <c r="Q3" s="76"/>
      <c r="R3" s="48"/>
      <c r="S3" s="48">
        <v>0</v>
      </c>
      <c r="T3" s="48">
        <v>2</v>
      </c>
      <c r="U3" s="49">
        <v>572</v>
      </c>
      <c r="V3" s="49">
        <v>0.001323</v>
      </c>
      <c r="W3" s="49">
        <v>0.003314</v>
      </c>
      <c r="X3" s="49">
        <v>0.750394</v>
      </c>
      <c r="Y3" s="49">
        <v>0</v>
      </c>
      <c r="Z3" s="49">
        <v>0</v>
      </c>
      <c r="AA3" s="71">
        <v>3</v>
      </c>
      <c r="AB3" s="71"/>
      <c r="AC3" s="72"/>
      <c r="AD3" s="78" t="s">
        <v>1679</v>
      </c>
      <c r="AE3" s="78">
        <v>1884</v>
      </c>
      <c r="AF3" s="78">
        <v>883</v>
      </c>
      <c r="AG3" s="78">
        <v>35952</v>
      </c>
      <c r="AH3" s="78">
        <v>48263</v>
      </c>
      <c r="AI3" s="78"/>
      <c r="AJ3" s="78" t="s">
        <v>1963</v>
      </c>
      <c r="AK3" s="78" t="s">
        <v>2216</v>
      </c>
      <c r="AL3" s="78"/>
      <c r="AM3" s="78"/>
      <c r="AN3" s="80">
        <v>40195.78895833333</v>
      </c>
      <c r="AO3" s="83" t="s">
        <v>2527</v>
      </c>
      <c r="AP3" s="78" t="b">
        <v>0</v>
      </c>
      <c r="AQ3" s="78" t="b">
        <v>0</v>
      </c>
      <c r="AR3" s="78" t="b">
        <v>1</v>
      </c>
      <c r="AS3" s="78"/>
      <c r="AT3" s="78">
        <v>38</v>
      </c>
      <c r="AU3" s="83" t="s">
        <v>2777</v>
      </c>
      <c r="AV3" s="78" t="b">
        <v>0</v>
      </c>
      <c r="AW3" s="78" t="s">
        <v>2855</v>
      </c>
      <c r="AX3" s="83" t="s">
        <v>2856</v>
      </c>
      <c r="AY3" s="78" t="s">
        <v>66</v>
      </c>
      <c r="AZ3" s="78" t="str">
        <f>REPLACE(INDEX(GroupVertices[Group],MATCH(Vertices[[#This Row],[Vertex]],GroupVertices[Vertex],0)),1,1,"")</f>
        <v>4</v>
      </c>
      <c r="BA3" s="48" t="s">
        <v>661</v>
      </c>
      <c r="BB3" s="48" t="s">
        <v>661</v>
      </c>
      <c r="BC3" s="48" t="s">
        <v>702</v>
      </c>
      <c r="BD3" s="48" t="s">
        <v>702</v>
      </c>
      <c r="BE3" s="48"/>
      <c r="BF3" s="48"/>
      <c r="BG3" s="116" t="s">
        <v>3788</v>
      </c>
      <c r="BH3" s="116" t="s">
        <v>3788</v>
      </c>
      <c r="BI3" s="116" t="s">
        <v>3916</v>
      </c>
      <c r="BJ3" s="116" t="s">
        <v>3916</v>
      </c>
      <c r="BK3" s="116">
        <v>0</v>
      </c>
      <c r="BL3" s="120">
        <v>0</v>
      </c>
      <c r="BM3" s="116">
        <v>2</v>
      </c>
      <c r="BN3" s="120">
        <v>3.5714285714285716</v>
      </c>
      <c r="BO3" s="116">
        <v>0</v>
      </c>
      <c r="BP3" s="120">
        <v>0</v>
      </c>
      <c r="BQ3" s="116">
        <v>54</v>
      </c>
      <c r="BR3" s="120">
        <v>96.42857142857143</v>
      </c>
      <c r="BS3" s="116">
        <v>56</v>
      </c>
      <c r="BT3" s="3"/>
      <c r="BU3" s="3"/>
    </row>
    <row r="4" spans="1:76" ht="15">
      <c r="A4" s="64" t="s">
        <v>448</v>
      </c>
      <c r="B4" s="65"/>
      <c r="C4" s="65" t="s">
        <v>64</v>
      </c>
      <c r="D4" s="66">
        <v>162.02101711816687</v>
      </c>
      <c r="E4" s="68"/>
      <c r="F4" s="100" t="s">
        <v>2795</v>
      </c>
      <c r="G4" s="65"/>
      <c r="H4" s="69" t="s">
        <v>448</v>
      </c>
      <c r="I4" s="70"/>
      <c r="J4" s="70"/>
      <c r="K4" s="69" t="s">
        <v>3148</v>
      </c>
      <c r="L4" s="73">
        <v>1</v>
      </c>
      <c r="M4" s="74">
        <v>9476.6787109375</v>
      </c>
      <c r="N4" s="74">
        <v>5652.3017578125</v>
      </c>
      <c r="O4" s="75"/>
      <c r="P4" s="76"/>
      <c r="Q4" s="76"/>
      <c r="R4" s="86"/>
      <c r="S4" s="48">
        <v>1</v>
      </c>
      <c r="T4" s="48">
        <v>0</v>
      </c>
      <c r="U4" s="49">
        <v>0</v>
      </c>
      <c r="V4" s="49">
        <v>0.00096</v>
      </c>
      <c r="W4" s="49">
        <v>0.000239</v>
      </c>
      <c r="X4" s="49">
        <v>0.468918</v>
      </c>
      <c r="Y4" s="49">
        <v>0</v>
      </c>
      <c r="Z4" s="49">
        <v>0</v>
      </c>
      <c r="AA4" s="71">
        <v>4</v>
      </c>
      <c r="AB4" s="71"/>
      <c r="AC4" s="72"/>
      <c r="AD4" s="78" t="s">
        <v>1680</v>
      </c>
      <c r="AE4" s="78">
        <v>15</v>
      </c>
      <c r="AF4" s="78">
        <v>50</v>
      </c>
      <c r="AG4" s="78">
        <v>509</v>
      </c>
      <c r="AH4" s="78">
        <v>53</v>
      </c>
      <c r="AI4" s="78"/>
      <c r="AJ4" s="78" t="s">
        <v>1964</v>
      </c>
      <c r="AK4" s="78" t="s">
        <v>2217</v>
      </c>
      <c r="AL4" s="83" t="s">
        <v>2386</v>
      </c>
      <c r="AM4" s="78"/>
      <c r="AN4" s="80">
        <v>42751.9734375</v>
      </c>
      <c r="AO4" s="83" t="s">
        <v>2528</v>
      </c>
      <c r="AP4" s="78" t="b">
        <v>0</v>
      </c>
      <c r="AQ4" s="78" t="b">
        <v>0</v>
      </c>
      <c r="AR4" s="78" t="b">
        <v>0</v>
      </c>
      <c r="AS4" s="78" t="s">
        <v>1625</v>
      </c>
      <c r="AT4" s="78">
        <v>2</v>
      </c>
      <c r="AU4" s="83" t="s">
        <v>2778</v>
      </c>
      <c r="AV4" s="78" t="b">
        <v>0</v>
      </c>
      <c r="AW4" s="78" t="s">
        <v>2855</v>
      </c>
      <c r="AX4" s="83" t="s">
        <v>2857</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449</v>
      </c>
      <c r="B5" s="65"/>
      <c r="C5" s="65" t="s">
        <v>64</v>
      </c>
      <c r="D5" s="66">
        <v>170.9680043218017</v>
      </c>
      <c r="E5" s="68"/>
      <c r="F5" s="100" t="s">
        <v>2796</v>
      </c>
      <c r="G5" s="65"/>
      <c r="H5" s="69" t="s">
        <v>449</v>
      </c>
      <c r="I5" s="70"/>
      <c r="J5" s="70"/>
      <c r="K5" s="69" t="s">
        <v>3149</v>
      </c>
      <c r="L5" s="73">
        <v>9999</v>
      </c>
      <c r="M5" s="74">
        <v>8467.111328125</v>
      </c>
      <c r="N5" s="74">
        <v>7286.47998046875</v>
      </c>
      <c r="O5" s="75"/>
      <c r="P5" s="76"/>
      <c r="Q5" s="76"/>
      <c r="R5" s="86"/>
      <c r="S5" s="48">
        <v>102</v>
      </c>
      <c r="T5" s="48">
        <v>0</v>
      </c>
      <c r="U5" s="49">
        <v>53155.303175</v>
      </c>
      <c r="V5" s="49">
        <v>0.002119</v>
      </c>
      <c r="W5" s="49">
        <v>0.045734</v>
      </c>
      <c r="X5" s="49">
        <v>24.217764</v>
      </c>
      <c r="Y5" s="49">
        <v>0.0165016501650165</v>
      </c>
      <c r="Z5" s="49">
        <v>0</v>
      </c>
      <c r="AA5" s="71">
        <v>5</v>
      </c>
      <c r="AB5" s="71"/>
      <c r="AC5" s="72"/>
      <c r="AD5" s="78" t="s">
        <v>1681</v>
      </c>
      <c r="AE5" s="78">
        <v>2</v>
      </c>
      <c r="AF5" s="78">
        <v>21335</v>
      </c>
      <c r="AG5" s="78">
        <v>6441</v>
      </c>
      <c r="AH5" s="78">
        <v>4704</v>
      </c>
      <c r="AI5" s="78"/>
      <c r="AJ5" s="78" t="s">
        <v>1965</v>
      </c>
      <c r="AK5" s="78"/>
      <c r="AL5" s="78"/>
      <c r="AM5" s="78"/>
      <c r="AN5" s="80">
        <v>40194.11609953704</v>
      </c>
      <c r="AO5" s="83" t="s">
        <v>2529</v>
      </c>
      <c r="AP5" s="78" t="b">
        <v>0</v>
      </c>
      <c r="AQ5" s="78" t="b">
        <v>0</v>
      </c>
      <c r="AR5" s="78" t="b">
        <v>1</v>
      </c>
      <c r="AS5" s="78" t="s">
        <v>1625</v>
      </c>
      <c r="AT5" s="78">
        <v>153</v>
      </c>
      <c r="AU5" s="83" t="s">
        <v>2778</v>
      </c>
      <c r="AV5" s="78" t="b">
        <v>1</v>
      </c>
      <c r="AW5" s="78" t="s">
        <v>2855</v>
      </c>
      <c r="AX5" s="83" t="s">
        <v>2858</v>
      </c>
      <c r="AY5" s="78" t="s">
        <v>65</v>
      </c>
      <c r="AZ5" s="78" t="str">
        <f>REPLACE(INDEX(GroupVertices[Group],MATCH(Vertices[[#This Row],[Vertex]],GroupVertices[Vertex],0)),1,1,"")</f>
        <v>4</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163.4396725944303</v>
      </c>
      <c r="E6" s="68"/>
      <c r="F6" s="100" t="s">
        <v>746</v>
      </c>
      <c r="G6" s="65"/>
      <c r="H6" s="69" t="s">
        <v>213</v>
      </c>
      <c r="I6" s="70"/>
      <c r="J6" s="70"/>
      <c r="K6" s="69" t="s">
        <v>3150</v>
      </c>
      <c r="L6" s="73">
        <v>1</v>
      </c>
      <c r="M6" s="74">
        <v>3972.24658203125</v>
      </c>
      <c r="N6" s="74">
        <v>3970.17822265625</v>
      </c>
      <c r="O6" s="75"/>
      <c r="P6" s="76"/>
      <c r="Q6" s="76"/>
      <c r="R6" s="86"/>
      <c r="S6" s="48">
        <v>0</v>
      </c>
      <c r="T6" s="48">
        <v>2</v>
      </c>
      <c r="U6" s="49">
        <v>0</v>
      </c>
      <c r="V6" s="49">
        <v>0.001333</v>
      </c>
      <c r="W6" s="49">
        <v>0.004814</v>
      </c>
      <c r="X6" s="49">
        <v>0.523579</v>
      </c>
      <c r="Y6" s="49">
        <v>0.5</v>
      </c>
      <c r="Z6" s="49">
        <v>0</v>
      </c>
      <c r="AA6" s="71">
        <v>6</v>
      </c>
      <c r="AB6" s="71"/>
      <c r="AC6" s="72"/>
      <c r="AD6" s="78" t="s">
        <v>1682</v>
      </c>
      <c r="AE6" s="78">
        <v>616</v>
      </c>
      <c r="AF6" s="78">
        <v>3425</v>
      </c>
      <c r="AG6" s="78">
        <v>2532</v>
      </c>
      <c r="AH6" s="78">
        <v>9491</v>
      </c>
      <c r="AI6" s="78"/>
      <c r="AJ6" s="78" t="s">
        <v>1966</v>
      </c>
      <c r="AK6" s="78" t="s">
        <v>2217</v>
      </c>
      <c r="AL6" s="83" t="s">
        <v>2387</v>
      </c>
      <c r="AM6" s="78"/>
      <c r="AN6" s="80">
        <v>41237.28160879629</v>
      </c>
      <c r="AO6" s="83" t="s">
        <v>2530</v>
      </c>
      <c r="AP6" s="78" t="b">
        <v>0</v>
      </c>
      <c r="AQ6" s="78" t="b">
        <v>0</v>
      </c>
      <c r="AR6" s="78" t="b">
        <v>1</v>
      </c>
      <c r="AS6" s="78"/>
      <c r="AT6" s="78">
        <v>73</v>
      </c>
      <c r="AU6" s="83" t="s">
        <v>2778</v>
      </c>
      <c r="AV6" s="78" t="b">
        <v>0</v>
      </c>
      <c r="AW6" s="78" t="s">
        <v>2855</v>
      </c>
      <c r="AX6" s="83" t="s">
        <v>2859</v>
      </c>
      <c r="AY6" s="78" t="s">
        <v>66</v>
      </c>
      <c r="AZ6" s="78" t="str">
        <f>REPLACE(INDEX(GroupVertices[Group],MATCH(Vertices[[#This Row],[Vertex]],GroupVertices[Vertex],0)),1,1,"")</f>
        <v>3</v>
      </c>
      <c r="BA6" s="48" t="s">
        <v>662</v>
      </c>
      <c r="BB6" s="48" t="s">
        <v>662</v>
      </c>
      <c r="BC6" s="48" t="s">
        <v>703</v>
      </c>
      <c r="BD6" s="48" t="s">
        <v>703</v>
      </c>
      <c r="BE6" s="48"/>
      <c r="BF6" s="48"/>
      <c r="BG6" s="116" t="s">
        <v>3789</v>
      </c>
      <c r="BH6" s="116" t="s">
        <v>3789</v>
      </c>
      <c r="BI6" s="116" t="s">
        <v>3917</v>
      </c>
      <c r="BJ6" s="116" t="s">
        <v>3917</v>
      </c>
      <c r="BK6" s="116">
        <v>2</v>
      </c>
      <c r="BL6" s="120">
        <v>9.523809523809524</v>
      </c>
      <c r="BM6" s="116">
        <v>0</v>
      </c>
      <c r="BN6" s="120">
        <v>0</v>
      </c>
      <c r="BO6" s="116">
        <v>0</v>
      </c>
      <c r="BP6" s="120">
        <v>0</v>
      </c>
      <c r="BQ6" s="116">
        <v>19</v>
      </c>
      <c r="BR6" s="120">
        <v>90.47619047619048</v>
      </c>
      <c r="BS6" s="116">
        <v>21</v>
      </c>
      <c r="BT6" s="2"/>
      <c r="BU6" s="3"/>
      <c r="BV6" s="3"/>
      <c r="BW6" s="3"/>
      <c r="BX6" s="3"/>
    </row>
    <row r="7" spans="1:76" ht="15">
      <c r="A7" s="64" t="s">
        <v>349</v>
      </c>
      <c r="B7" s="65"/>
      <c r="C7" s="65" t="s">
        <v>64</v>
      </c>
      <c r="D7" s="66">
        <v>165.0029258436818</v>
      </c>
      <c r="E7" s="68"/>
      <c r="F7" s="100" t="s">
        <v>876</v>
      </c>
      <c r="G7" s="65"/>
      <c r="H7" s="69" t="s">
        <v>349</v>
      </c>
      <c r="I7" s="70"/>
      <c r="J7" s="70"/>
      <c r="K7" s="69" t="s">
        <v>3151</v>
      </c>
      <c r="L7" s="73">
        <v>675.7444526427348</v>
      </c>
      <c r="M7" s="74">
        <v>4950.6201171875</v>
      </c>
      <c r="N7" s="74">
        <v>3032.40283203125</v>
      </c>
      <c r="O7" s="75"/>
      <c r="P7" s="76"/>
      <c r="Q7" s="76"/>
      <c r="R7" s="86"/>
      <c r="S7" s="48">
        <v>33</v>
      </c>
      <c r="T7" s="48">
        <v>13</v>
      </c>
      <c r="U7" s="49">
        <v>3587.342063</v>
      </c>
      <c r="V7" s="49">
        <v>0.001477</v>
      </c>
      <c r="W7" s="49">
        <v>0.021038</v>
      </c>
      <c r="X7" s="49">
        <v>8.285088</v>
      </c>
      <c r="Y7" s="49">
        <v>0.051829268292682924</v>
      </c>
      <c r="Z7" s="49">
        <v>0.12195121951219512</v>
      </c>
      <c r="AA7" s="71">
        <v>7</v>
      </c>
      <c r="AB7" s="71"/>
      <c r="AC7" s="72"/>
      <c r="AD7" s="78" t="s">
        <v>1683</v>
      </c>
      <c r="AE7" s="78">
        <v>1042</v>
      </c>
      <c r="AF7" s="78">
        <v>7144</v>
      </c>
      <c r="AG7" s="78">
        <v>2135</v>
      </c>
      <c r="AH7" s="78">
        <v>1449</v>
      </c>
      <c r="AI7" s="78"/>
      <c r="AJ7" s="78" t="s">
        <v>1967</v>
      </c>
      <c r="AK7" s="78" t="s">
        <v>2217</v>
      </c>
      <c r="AL7" s="83" t="s">
        <v>2388</v>
      </c>
      <c r="AM7" s="78"/>
      <c r="AN7" s="80">
        <v>39902.68015046296</v>
      </c>
      <c r="AO7" s="83" t="s">
        <v>2531</v>
      </c>
      <c r="AP7" s="78" t="b">
        <v>1</v>
      </c>
      <c r="AQ7" s="78" t="b">
        <v>0</v>
      </c>
      <c r="AR7" s="78" t="b">
        <v>0</v>
      </c>
      <c r="AS7" s="78"/>
      <c r="AT7" s="78">
        <v>179</v>
      </c>
      <c r="AU7" s="83" t="s">
        <v>2778</v>
      </c>
      <c r="AV7" s="78" t="b">
        <v>0</v>
      </c>
      <c r="AW7" s="78" t="s">
        <v>2855</v>
      </c>
      <c r="AX7" s="83" t="s">
        <v>2860</v>
      </c>
      <c r="AY7" s="78" t="s">
        <v>66</v>
      </c>
      <c r="AZ7" s="78" t="str">
        <f>REPLACE(INDEX(GroupVertices[Group],MATCH(Vertices[[#This Row],[Vertex]],GroupVertices[Vertex],0)),1,1,"")</f>
        <v>3</v>
      </c>
      <c r="BA7" s="48" t="s">
        <v>3768</v>
      </c>
      <c r="BB7" s="48" t="s">
        <v>3768</v>
      </c>
      <c r="BC7" s="48" t="s">
        <v>3776</v>
      </c>
      <c r="BD7" s="48" t="s">
        <v>3781</v>
      </c>
      <c r="BE7" s="48"/>
      <c r="BF7" s="48"/>
      <c r="BG7" s="116" t="s">
        <v>3790</v>
      </c>
      <c r="BH7" s="116" t="s">
        <v>3890</v>
      </c>
      <c r="BI7" s="116" t="s">
        <v>3918</v>
      </c>
      <c r="BJ7" s="116" t="s">
        <v>4017</v>
      </c>
      <c r="BK7" s="116">
        <v>15</v>
      </c>
      <c r="BL7" s="120">
        <v>4.901960784313726</v>
      </c>
      <c r="BM7" s="116">
        <v>9</v>
      </c>
      <c r="BN7" s="120">
        <v>2.9411764705882355</v>
      </c>
      <c r="BO7" s="116">
        <v>0</v>
      </c>
      <c r="BP7" s="120">
        <v>0</v>
      </c>
      <c r="BQ7" s="116">
        <v>282</v>
      </c>
      <c r="BR7" s="120">
        <v>92.15686274509804</v>
      </c>
      <c r="BS7" s="116">
        <v>306</v>
      </c>
      <c r="BT7" s="2"/>
      <c r="BU7" s="3"/>
      <c r="BV7" s="3"/>
      <c r="BW7" s="3"/>
      <c r="BX7" s="3"/>
    </row>
    <row r="8" spans="1:76" ht="15">
      <c r="A8" s="64" t="s">
        <v>214</v>
      </c>
      <c r="B8" s="65"/>
      <c r="C8" s="65" t="s">
        <v>64</v>
      </c>
      <c r="D8" s="66">
        <v>162.03572910088369</v>
      </c>
      <c r="E8" s="68"/>
      <c r="F8" s="100" t="s">
        <v>747</v>
      </c>
      <c r="G8" s="65"/>
      <c r="H8" s="69" t="s">
        <v>214</v>
      </c>
      <c r="I8" s="70"/>
      <c r="J8" s="70"/>
      <c r="K8" s="69" t="s">
        <v>3152</v>
      </c>
      <c r="L8" s="73">
        <v>215.79918875469755</v>
      </c>
      <c r="M8" s="74">
        <v>9243.71484375</v>
      </c>
      <c r="N8" s="74">
        <v>2593.858154296875</v>
      </c>
      <c r="O8" s="75"/>
      <c r="P8" s="76"/>
      <c r="Q8" s="76"/>
      <c r="R8" s="86"/>
      <c r="S8" s="48">
        <v>0</v>
      </c>
      <c r="T8" s="48">
        <v>4</v>
      </c>
      <c r="U8" s="49">
        <v>1142</v>
      </c>
      <c r="V8" s="49">
        <v>0.001337</v>
      </c>
      <c r="W8" s="49">
        <v>0.004596</v>
      </c>
      <c r="X8" s="49">
        <v>1.224354</v>
      </c>
      <c r="Y8" s="49">
        <v>0.08333333333333333</v>
      </c>
      <c r="Z8" s="49">
        <v>0</v>
      </c>
      <c r="AA8" s="71">
        <v>8</v>
      </c>
      <c r="AB8" s="71"/>
      <c r="AC8" s="72"/>
      <c r="AD8" s="78" t="s">
        <v>1684</v>
      </c>
      <c r="AE8" s="78">
        <v>361</v>
      </c>
      <c r="AF8" s="78">
        <v>85</v>
      </c>
      <c r="AG8" s="78">
        <v>4012</v>
      </c>
      <c r="AH8" s="78">
        <v>24390</v>
      </c>
      <c r="AI8" s="78"/>
      <c r="AJ8" s="78" t="s">
        <v>1968</v>
      </c>
      <c r="AK8" s="78" t="s">
        <v>2218</v>
      </c>
      <c r="AL8" s="78"/>
      <c r="AM8" s="78"/>
      <c r="AN8" s="80">
        <v>40938.94353009259</v>
      </c>
      <c r="AO8" s="83" t="s">
        <v>2532</v>
      </c>
      <c r="AP8" s="78" t="b">
        <v>1</v>
      </c>
      <c r="AQ8" s="78" t="b">
        <v>0</v>
      </c>
      <c r="AR8" s="78" t="b">
        <v>0</v>
      </c>
      <c r="AS8" s="78"/>
      <c r="AT8" s="78">
        <v>2</v>
      </c>
      <c r="AU8" s="83" t="s">
        <v>2778</v>
      </c>
      <c r="AV8" s="78" t="b">
        <v>0</v>
      </c>
      <c r="AW8" s="78" t="s">
        <v>2855</v>
      </c>
      <c r="AX8" s="83" t="s">
        <v>2861</v>
      </c>
      <c r="AY8" s="78" t="s">
        <v>66</v>
      </c>
      <c r="AZ8" s="78" t="str">
        <f>REPLACE(INDEX(GroupVertices[Group],MATCH(Vertices[[#This Row],[Vertex]],GroupVertices[Vertex],0)),1,1,"")</f>
        <v>8</v>
      </c>
      <c r="BA8" s="48"/>
      <c r="BB8" s="48"/>
      <c r="BC8" s="48"/>
      <c r="BD8" s="48"/>
      <c r="BE8" s="48" t="s">
        <v>715</v>
      </c>
      <c r="BF8" s="48" t="s">
        <v>715</v>
      </c>
      <c r="BG8" s="116" t="s">
        <v>3791</v>
      </c>
      <c r="BH8" s="116" t="s">
        <v>3791</v>
      </c>
      <c r="BI8" s="116" t="s">
        <v>3919</v>
      </c>
      <c r="BJ8" s="116" t="s">
        <v>3919</v>
      </c>
      <c r="BK8" s="116">
        <v>0</v>
      </c>
      <c r="BL8" s="120">
        <v>0</v>
      </c>
      <c r="BM8" s="116">
        <v>0</v>
      </c>
      <c r="BN8" s="120">
        <v>0</v>
      </c>
      <c r="BO8" s="116">
        <v>0</v>
      </c>
      <c r="BP8" s="120">
        <v>0</v>
      </c>
      <c r="BQ8" s="116">
        <v>5</v>
      </c>
      <c r="BR8" s="120">
        <v>100</v>
      </c>
      <c r="BS8" s="116">
        <v>5</v>
      </c>
      <c r="BT8" s="2"/>
      <c r="BU8" s="3"/>
      <c r="BV8" s="3"/>
      <c r="BW8" s="3"/>
      <c r="BX8" s="3"/>
    </row>
    <row r="9" spans="1:76" ht="15">
      <c r="A9" s="64" t="s">
        <v>450</v>
      </c>
      <c r="B9" s="65"/>
      <c r="C9" s="65" t="s">
        <v>64</v>
      </c>
      <c r="D9" s="66">
        <v>1000</v>
      </c>
      <c r="E9" s="68"/>
      <c r="F9" s="100" t="s">
        <v>2797</v>
      </c>
      <c r="G9" s="65"/>
      <c r="H9" s="69" t="s">
        <v>450</v>
      </c>
      <c r="I9" s="70"/>
      <c r="J9" s="70"/>
      <c r="K9" s="69" t="s">
        <v>3153</v>
      </c>
      <c r="L9" s="73">
        <v>1</v>
      </c>
      <c r="M9" s="74">
        <v>9243.71484375</v>
      </c>
      <c r="N9" s="74">
        <v>2935.00048828125</v>
      </c>
      <c r="O9" s="75"/>
      <c r="P9" s="76"/>
      <c r="Q9" s="76"/>
      <c r="R9" s="86"/>
      <c r="S9" s="48">
        <v>1</v>
      </c>
      <c r="T9" s="48">
        <v>0</v>
      </c>
      <c r="U9" s="49">
        <v>0</v>
      </c>
      <c r="V9" s="49">
        <v>0.000967</v>
      </c>
      <c r="W9" s="49">
        <v>0.000331</v>
      </c>
      <c r="X9" s="49">
        <v>0.410175</v>
      </c>
      <c r="Y9" s="49">
        <v>0</v>
      </c>
      <c r="Z9" s="49">
        <v>0</v>
      </c>
      <c r="AA9" s="71">
        <v>9</v>
      </c>
      <c r="AB9" s="71"/>
      <c r="AC9" s="72"/>
      <c r="AD9" s="78" t="s">
        <v>1685</v>
      </c>
      <c r="AE9" s="78">
        <v>15</v>
      </c>
      <c r="AF9" s="78">
        <v>19340259</v>
      </c>
      <c r="AG9" s="78">
        <v>13106</v>
      </c>
      <c r="AH9" s="78">
        <v>13</v>
      </c>
      <c r="AI9" s="78"/>
      <c r="AJ9" s="78" t="s">
        <v>1969</v>
      </c>
      <c r="AK9" s="78" t="s">
        <v>2219</v>
      </c>
      <c r="AL9" s="83" t="s">
        <v>2389</v>
      </c>
      <c r="AM9" s="78"/>
      <c r="AN9" s="80">
        <v>42754.95447916666</v>
      </c>
      <c r="AO9" s="83" t="s">
        <v>2533</v>
      </c>
      <c r="AP9" s="78" t="b">
        <v>1</v>
      </c>
      <c r="AQ9" s="78" t="b">
        <v>0</v>
      </c>
      <c r="AR9" s="78" t="b">
        <v>1</v>
      </c>
      <c r="AS9" s="78"/>
      <c r="AT9" s="78">
        <v>11701</v>
      </c>
      <c r="AU9" s="78"/>
      <c r="AV9" s="78" t="b">
        <v>1</v>
      </c>
      <c r="AW9" s="78" t="s">
        <v>2855</v>
      </c>
      <c r="AX9" s="83" t="s">
        <v>2862</v>
      </c>
      <c r="AY9" s="78" t="s">
        <v>65</v>
      </c>
      <c r="AZ9" s="78" t="str">
        <f>REPLACE(INDEX(GroupVertices[Group],MATCH(Vertices[[#This Row],[Vertex]],GroupVertices[Vertex],0)),1,1,"")</f>
        <v>8</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451</v>
      </c>
      <c r="B10" s="65"/>
      <c r="C10" s="65" t="s">
        <v>64</v>
      </c>
      <c r="D10" s="66">
        <v>448.6100200991867</v>
      </c>
      <c r="E10" s="68"/>
      <c r="F10" s="100" t="s">
        <v>2798</v>
      </c>
      <c r="G10" s="65"/>
      <c r="H10" s="69" t="s">
        <v>451</v>
      </c>
      <c r="I10" s="70"/>
      <c r="J10" s="70"/>
      <c r="K10" s="69" t="s">
        <v>3154</v>
      </c>
      <c r="L10" s="73">
        <v>1</v>
      </c>
      <c r="M10" s="74">
        <v>9617.296875</v>
      </c>
      <c r="N10" s="74">
        <v>2935.00048828125</v>
      </c>
      <c r="O10" s="75"/>
      <c r="P10" s="76"/>
      <c r="Q10" s="76"/>
      <c r="R10" s="86"/>
      <c r="S10" s="48">
        <v>1</v>
      </c>
      <c r="T10" s="48">
        <v>0</v>
      </c>
      <c r="U10" s="49">
        <v>0</v>
      </c>
      <c r="V10" s="49">
        <v>0.000967</v>
      </c>
      <c r="W10" s="49">
        <v>0.000331</v>
      </c>
      <c r="X10" s="49">
        <v>0.410175</v>
      </c>
      <c r="Y10" s="49">
        <v>0</v>
      </c>
      <c r="Z10" s="49">
        <v>0</v>
      </c>
      <c r="AA10" s="71">
        <v>10</v>
      </c>
      <c r="AB10" s="71"/>
      <c r="AC10" s="72"/>
      <c r="AD10" s="78" t="s">
        <v>1686</v>
      </c>
      <c r="AE10" s="78">
        <v>286</v>
      </c>
      <c r="AF10" s="78">
        <v>681849</v>
      </c>
      <c r="AG10" s="78">
        <v>212</v>
      </c>
      <c r="AH10" s="78">
        <v>635</v>
      </c>
      <c r="AI10" s="78"/>
      <c r="AJ10" s="78" t="s">
        <v>1970</v>
      </c>
      <c r="AK10" s="78" t="s">
        <v>2220</v>
      </c>
      <c r="AL10" s="83" t="s">
        <v>2390</v>
      </c>
      <c r="AM10" s="78"/>
      <c r="AN10" s="80">
        <v>39684.234293981484</v>
      </c>
      <c r="AO10" s="83" t="s">
        <v>2534</v>
      </c>
      <c r="AP10" s="78" t="b">
        <v>0</v>
      </c>
      <c r="AQ10" s="78" t="b">
        <v>0</v>
      </c>
      <c r="AR10" s="78" t="b">
        <v>0</v>
      </c>
      <c r="AS10" s="78"/>
      <c r="AT10" s="78">
        <v>4701</v>
      </c>
      <c r="AU10" s="83" t="s">
        <v>2778</v>
      </c>
      <c r="AV10" s="78" t="b">
        <v>1</v>
      </c>
      <c r="AW10" s="78" t="s">
        <v>2855</v>
      </c>
      <c r="AX10" s="83" t="s">
        <v>2863</v>
      </c>
      <c r="AY10" s="78" t="s">
        <v>65</v>
      </c>
      <c r="AZ10" s="78" t="str">
        <f>REPLACE(INDEX(GroupVertices[Group],MATCH(Vertices[[#This Row],[Vertex]],GroupVertices[Vertex],0)),1,1,"")</f>
        <v>8</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340</v>
      </c>
      <c r="B11" s="65"/>
      <c r="C11" s="65" t="s">
        <v>64</v>
      </c>
      <c r="D11" s="66">
        <v>162.55106883833523</v>
      </c>
      <c r="E11" s="68"/>
      <c r="F11" s="100" t="s">
        <v>867</v>
      </c>
      <c r="G11" s="65"/>
      <c r="H11" s="69" t="s">
        <v>340</v>
      </c>
      <c r="I11" s="70"/>
      <c r="J11" s="70"/>
      <c r="K11" s="69" t="s">
        <v>3155</v>
      </c>
      <c r="L11" s="73">
        <v>593.173084199477</v>
      </c>
      <c r="M11" s="74">
        <v>5376.15380859375</v>
      </c>
      <c r="N11" s="74">
        <v>1926.5679931640625</v>
      </c>
      <c r="O11" s="75"/>
      <c r="P11" s="76"/>
      <c r="Q11" s="76"/>
      <c r="R11" s="86"/>
      <c r="S11" s="48">
        <v>23</v>
      </c>
      <c r="T11" s="48">
        <v>11</v>
      </c>
      <c r="U11" s="49">
        <v>3148.343651</v>
      </c>
      <c r="V11" s="49">
        <v>0.001464</v>
      </c>
      <c r="W11" s="49">
        <v>0.017352</v>
      </c>
      <c r="X11" s="49">
        <v>6.185009</v>
      </c>
      <c r="Y11" s="49">
        <v>0.07701149425287357</v>
      </c>
      <c r="Z11" s="49">
        <v>0.13333333333333333</v>
      </c>
      <c r="AA11" s="71">
        <v>11</v>
      </c>
      <c r="AB11" s="71"/>
      <c r="AC11" s="72"/>
      <c r="AD11" s="78" t="s">
        <v>1687</v>
      </c>
      <c r="AE11" s="78">
        <v>168</v>
      </c>
      <c r="AF11" s="78">
        <v>1311</v>
      </c>
      <c r="AG11" s="78">
        <v>312</v>
      </c>
      <c r="AH11" s="78">
        <v>247</v>
      </c>
      <c r="AI11" s="78"/>
      <c r="AJ11" s="78" t="s">
        <v>1971</v>
      </c>
      <c r="AK11" s="78" t="s">
        <v>2217</v>
      </c>
      <c r="AL11" s="83" t="s">
        <v>2391</v>
      </c>
      <c r="AM11" s="78"/>
      <c r="AN11" s="80">
        <v>43102.95976851852</v>
      </c>
      <c r="AO11" s="83" t="s">
        <v>2535</v>
      </c>
      <c r="AP11" s="78" t="b">
        <v>1</v>
      </c>
      <c r="AQ11" s="78" t="b">
        <v>0</v>
      </c>
      <c r="AR11" s="78" t="b">
        <v>0</v>
      </c>
      <c r="AS11" s="78"/>
      <c r="AT11" s="78">
        <v>16</v>
      </c>
      <c r="AU11" s="78"/>
      <c r="AV11" s="78" t="b">
        <v>0</v>
      </c>
      <c r="AW11" s="78" t="s">
        <v>2855</v>
      </c>
      <c r="AX11" s="83" t="s">
        <v>2864</v>
      </c>
      <c r="AY11" s="78" t="s">
        <v>66</v>
      </c>
      <c r="AZ11" s="78" t="str">
        <f>REPLACE(INDEX(GroupVertices[Group],MATCH(Vertices[[#This Row],[Vertex]],GroupVertices[Vertex],0)),1,1,"")</f>
        <v>3</v>
      </c>
      <c r="BA11" s="48" t="s">
        <v>3769</v>
      </c>
      <c r="BB11" s="48" t="s">
        <v>3769</v>
      </c>
      <c r="BC11" s="48" t="s">
        <v>3777</v>
      </c>
      <c r="BD11" s="48" t="s">
        <v>3782</v>
      </c>
      <c r="BE11" s="48" t="s">
        <v>722</v>
      </c>
      <c r="BF11" s="48" t="s">
        <v>722</v>
      </c>
      <c r="BG11" s="116" t="s">
        <v>3792</v>
      </c>
      <c r="BH11" s="116" t="s">
        <v>3891</v>
      </c>
      <c r="BI11" s="116" t="s">
        <v>3920</v>
      </c>
      <c r="BJ11" s="116" t="s">
        <v>4018</v>
      </c>
      <c r="BK11" s="116">
        <v>10</v>
      </c>
      <c r="BL11" s="120">
        <v>3.9682539682539684</v>
      </c>
      <c r="BM11" s="116">
        <v>4</v>
      </c>
      <c r="BN11" s="120">
        <v>1.5873015873015872</v>
      </c>
      <c r="BO11" s="116">
        <v>0</v>
      </c>
      <c r="BP11" s="120">
        <v>0</v>
      </c>
      <c r="BQ11" s="116">
        <v>238</v>
      </c>
      <c r="BR11" s="120">
        <v>94.44444444444444</v>
      </c>
      <c r="BS11" s="116">
        <v>252</v>
      </c>
      <c r="BT11" s="2"/>
      <c r="BU11" s="3"/>
      <c r="BV11" s="3"/>
      <c r="BW11" s="3"/>
      <c r="BX11" s="3"/>
    </row>
    <row r="12" spans="1:76" ht="15">
      <c r="A12" s="64" t="s">
        <v>215</v>
      </c>
      <c r="B12" s="65"/>
      <c r="C12" s="65" t="s">
        <v>64</v>
      </c>
      <c r="D12" s="66">
        <v>162.07692265249074</v>
      </c>
      <c r="E12" s="68"/>
      <c r="F12" s="100" t="s">
        <v>748</v>
      </c>
      <c r="G12" s="65"/>
      <c r="H12" s="69" t="s">
        <v>215</v>
      </c>
      <c r="I12" s="70"/>
      <c r="J12" s="70"/>
      <c r="K12" s="69" t="s">
        <v>3156</v>
      </c>
      <c r="L12" s="73">
        <v>108.58768473527759</v>
      </c>
      <c r="M12" s="74">
        <v>8573.2421875</v>
      </c>
      <c r="N12" s="74">
        <v>5941.30712890625</v>
      </c>
      <c r="O12" s="75"/>
      <c r="P12" s="76"/>
      <c r="Q12" s="76"/>
      <c r="R12" s="86"/>
      <c r="S12" s="48">
        <v>0</v>
      </c>
      <c r="T12" s="48">
        <v>2</v>
      </c>
      <c r="U12" s="49">
        <v>572</v>
      </c>
      <c r="V12" s="49">
        <v>0.001323</v>
      </c>
      <c r="W12" s="49">
        <v>0.003314</v>
      </c>
      <c r="X12" s="49">
        <v>0.750394</v>
      </c>
      <c r="Y12" s="49">
        <v>0</v>
      </c>
      <c r="Z12" s="49">
        <v>0</v>
      </c>
      <c r="AA12" s="71">
        <v>12</v>
      </c>
      <c r="AB12" s="71"/>
      <c r="AC12" s="72"/>
      <c r="AD12" s="78" t="s">
        <v>1688</v>
      </c>
      <c r="AE12" s="78">
        <v>700</v>
      </c>
      <c r="AF12" s="78">
        <v>183</v>
      </c>
      <c r="AG12" s="78">
        <v>10422</v>
      </c>
      <c r="AH12" s="78">
        <v>6834</v>
      </c>
      <c r="AI12" s="78"/>
      <c r="AJ12" s="78" t="s">
        <v>1972</v>
      </c>
      <c r="AK12" s="78" t="s">
        <v>2221</v>
      </c>
      <c r="AL12" s="78"/>
      <c r="AM12" s="78"/>
      <c r="AN12" s="80">
        <v>41305.57638888889</v>
      </c>
      <c r="AO12" s="83" t="s">
        <v>2536</v>
      </c>
      <c r="AP12" s="78" t="b">
        <v>0</v>
      </c>
      <c r="AQ12" s="78" t="b">
        <v>0</v>
      </c>
      <c r="AR12" s="78" t="b">
        <v>1</v>
      </c>
      <c r="AS12" s="78"/>
      <c r="AT12" s="78">
        <v>10</v>
      </c>
      <c r="AU12" s="83" t="s">
        <v>2778</v>
      </c>
      <c r="AV12" s="78" t="b">
        <v>0</v>
      </c>
      <c r="AW12" s="78" t="s">
        <v>2855</v>
      </c>
      <c r="AX12" s="83" t="s">
        <v>2865</v>
      </c>
      <c r="AY12" s="78" t="s">
        <v>66</v>
      </c>
      <c r="AZ12" s="78" t="str">
        <f>REPLACE(INDEX(GroupVertices[Group],MATCH(Vertices[[#This Row],[Vertex]],GroupVertices[Vertex],0)),1,1,"")</f>
        <v>4</v>
      </c>
      <c r="BA12" s="48"/>
      <c r="BB12" s="48"/>
      <c r="BC12" s="48"/>
      <c r="BD12" s="48"/>
      <c r="BE12" s="48"/>
      <c r="BF12" s="48"/>
      <c r="BG12" s="116" t="s">
        <v>3793</v>
      </c>
      <c r="BH12" s="116" t="s">
        <v>3793</v>
      </c>
      <c r="BI12" s="116" t="s">
        <v>3921</v>
      </c>
      <c r="BJ12" s="116" t="s">
        <v>3921</v>
      </c>
      <c r="BK12" s="116">
        <v>0</v>
      </c>
      <c r="BL12" s="120">
        <v>0</v>
      </c>
      <c r="BM12" s="116">
        <v>0</v>
      </c>
      <c r="BN12" s="120">
        <v>0</v>
      </c>
      <c r="BO12" s="116">
        <v>0</v>
      </c>
      <c r="BP12" s="120">
        <v>0</v>
      </c>
      <c r="BQ12" s="116">
        <v>6</v>
      </c>
      <c r="BR12" s="120">
        <v>100</v>
      </c>
      <c r="BS12" s="116">
        <v>6</v>
      </c>
      <c r="BT12" s="2"/>
      <c r="BU12" s="3"/>
      <c r="BV12" s="3"/>
      <c r="BW12" s="3"/>
      <c r="BX12" s="3"/>
    </row>
    <row r="13" spans="1:76" ht="15">
      <c r="A13" s="64" t="s">
        <v>452</v>
      </c>
      <c r="B13" s="65"/>
      <c r="C13" s="65" t="s">
        <v>64</v>
      </c>
      <c r="D13" s="66">
        <v>162.00084068472668</v>
      </c>
      <c r="E13" s="68"/>
      <c r="F13" s="100" t="s">
        <v>763</v>
      </c>
      <c r="G13" s="65"/>
      <c r="H13" s="69" t="s">
        <v>452</v>
      </c>
      <c r="I13" s="70"/>
      <c r="J13" s="70"/>
      <c r="K13" s="69" t="s">
        <v>3157</v>
      </c>
      <c r="L13" s="73">
        <v>1</v>
      </c>
      <c r="M13" s="74">
        <v>8650.6728515625</v>
      </c>
      <c r="N13" s="74">
        <v>4834.810546875</v>
      </c>
      <c r="O13" s="75"/>
      <c r="P13" s="76"/>
      <c r="Q13" s="76"/>
      <c r="R13" s="86"/>
      <c r="S13" s="48">
        <v>1</v>
      </c>
      <c r="T13" s="48">
        <v>0</v>
      </c>
      <c r="U13" s="49">
        <v>0</v>
      </c>
      <c r="V13" s="49">
        <v>0.00096</v>
      </c>
      <c r="W13" s="49">
        <v>0.000239</v>
      </c>
      <c r="X13" s="49">
        <v>0.468918</v>
      </c>
      <c r="Y13" s="49">
        <v>0</v>
      </c>
      <c r="Z13" s="49">
        <v>0</v>
      </c>
      <c r="AA13" s="71">
        <v>13</v>
      </c>
      <c r="AB13" s="71"/>
      <c r="AC13" s="72"/>
      <c r="AD13" s="78" t="s">
        <v>1689</v>
      </c>
      <c r="AE13" s="78">
        <v>5</v>
      </c>
      <c r="AF13" s="78">
        <v>2</v>
      </c>
      <c r="AG13" s="78">
        <v>0</v>
      </c>
      <c r="AH13" s="78">
        <v>0</v>
      </c>
      <c r="AI13" s="78"/>
      <c r="AJ13" s="78"/>
      <c r="AK13" s="78"/>
      <c r="AL13" s="78"/>
      <c r="AM13" s="78"/>
      <c r="AN13" s="80">
        <v>39989.13361111111</v>
      </c>
      <c r="AO13" s="78"/>
      <c r="AP13" s="78" t="b">
        <v>1</v>
      </c>
      <c r="AQ13" s="78" t="b">
        <v>1</v>
      </c>
      <c r="AR13" s="78" t="b">
        <v>0</v>
      </c>
      <c r="AS13" s="78"/>
      <c r="AT13" s="78">
        <v>0</v>
      </c>
      <c r="AU13" s="83" t="s">
        <v>2778</v>
      </c>
      <c r="AV13" s="78" t="b">
        <v>0</v>
      </c>
      <c r="AW13" s="78" t="s">
        <v>2855</v>
      </c>
      <c r="AX13" s="83" t="s">
        <v>2866</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216</v>
      </c>
      <c r="B14" s="65"/>
      <c r="C14" s="65" t="s">
        <v>64</v>
      </c>
      <c r="D14" s="66">
        <v>162.37914881173026</v>
      </c>
      <c r="E14" s="68"/>
      <c r="F14" s="100" t="s">
        <v>749</v>
      </c>
      <c r="G14" s="65"/>
      <c r="H14" s="69" t="s">
        <v>216</v>
      </c>
      <c r="I14" s="70"/>
      <c r="J14" s="70"/>
      <c r="K14" s="69" t="s">
        <v>3158</v>
      </c>
      <c r="L14" s="73">
        <v>1</v>
      </c>
      <c r="M14" s="74">
        <v>8831.15234375</v>
      </c>
      <c r="N14" s="74">
        <v>8260.5322265625</v>
      </c>
      <c r="O14" s="75"/>
      <c r="P14" s="76"/>
      <c r="Q14" s="76"/>
      <c r="R14" s="86"/>
      <c r="S14" s="48">
        <v>0</v>
      </c>
      <c r="T14" s="48">
        <v>1</v>
      </c>
      <c r="U14" s="49">
        <v>0</v>
      </c>
      <c r="V14" s="49">
        <v>0.001319</v>
      </c>
      <c r="W14" s="49">
        <v>0.003297</v>
      </c>
      <c r="X14" s="49">
        <v>0.351815</v>
      </c>
      <c r="Y14" s="49">
        <v>0</v>
      </c>
      <c r="Z14" s="49">
        <v>0</v>
      </c>
      <c r="AA14" s="71">
        <v>14</v>
      </c>
      <c r="AB14" s="71"/>
      <c r="AC14" s="72"/>
      <c r="AD14" s="78" t="s">
        <v>1690</v>
      </c>
      <c r="AE14" s="78">
        <v>1229</v>
      </c>
      <c r="AF14" s="78">
        <v>902</v>
      </c>
      <c r="AG14" s="78">
        <v>9086</v>
      </c>
      <c r="AH14" s="78">
        <v>8077</v>
      </c>
      <c r="AI14" s="78"/>
      <c r="AJ14" s="78" t="s">
        <v>1973</v>
      </c>
      <c r="AK14" s="78" t="s">
        <v>2222</v>
      </c>
      <c r="AL14" s="78"/>
      <c r="AM14" s="78"/>
      <c r="AN14" s="80">
        <v>40029.650196759256</v>
      </c>
      <c r="AO14" s="83" t="s">
        <v>2537</v>
      </c>
      <c r="AP14" s="78" t="b">
        <v>0</v>
      </c>
      <c r="AQ14" s="78" t="b">
        <v>0</v>
      </c>
      <c r="AR14" s="78" t="b">
        <v>1</v>
      </c>
      <c r="AS14" s="78"/>
      <c r="AT14" s="78">
        <v>33</v>
      </c>
      <c r="AU14" s="83" t="s">
        <v>2779</v>
      </c>
      <c r="AV14" s="78" t="b">
        <v>0</v>
      </c>
      <c r="AW14" s="78" t="s">
        <v>2855</v>
      </c>
      <c r="AX14" s="83" t="s">
        <v>2867</v>
      </c>
      <c r="AY14" s="78" t="s">
        <v>66</v>
      </c>
      <c r="AZ14" s="78" t="str">
        <f>REPLACE(INDEX(GroupVertices[Group],MATCH(Vertices[[#This Row],[Vertex]],GroupVertices[Vertex],0)),1,1,"")</f>
        <v>4</v>
      </c>
      <c r="BA14" s="48"/>
      <c r="BB14" s="48"/>
      <c r="BC14" s="48"/>
      <c r="BD14" s="48"/>
      <c r="BE14" s="48"/>
      <c r="BF14" s="48"/>
      <c r="BG14" s="116" t="s">
        <v>3794</v>
      </c>
      <c r="BH14" s="116" t="s">
        <v>3794</v>
      </c>
      <c r="BI14" s="116" t="s">
        <v>3922</v>
      </c>
      <c r="BJ14" s="116" t="s">
        <v>3922</v>
      </c>
      <c r="BK14" s="116">
        <v>0</v>
      </c>
      <c r="BL14" s="120">
        <v>0</v>
      </c>
      <c r="BM14" s="116">
        <v>0</v>
      </c>
      <c r="BN14" s="120">
        <v>0</v>
      </c>
      <c r="BO14" s="116">
        <v>0</v>
      </c>
      <c r="BP14" s="120">
        <v>0</v>
      </c>
      <c r="BQ14" s="116">
        <v>10</v>
      </c>
      <c r="BR14" s="120">
        <v>100</v>
      </c>
      <c r="BS14" s="116">
        <v>10</v>
      </c>
      <c r="BT14" s="2"/>
      <c r="BU14" s="3"/>
      <c r="BV14" s="3"/>
      <c r="BW14" s="3"/>
      <c r="BX14" s="3"/>
    </row>
    <row r="15" spans="1:76" ht="15">
      <c r="A15" s="64" t="s">
        <v>217</v>
      </c>
      <c r="B15" s="65"/>
      <c r="C15" s="65" t="s">
        <v>64</v>
      </c>
      <c r="D15" s="66">
        <v>165.19628333081695</v>
      </c>
      <c r="E15" s="68"/>
      <c r="F15" s="100" t="s">
        <v>750</v>
      </c>
      <c r="G15" s="65"/>
      <c r="H15" s="69" t="s">
        <v>217</v>
      </c>
      <c r="I15" s="70"/>
      <c r="J15" s="70"/>
      <c r="K15" s="69" t="s">
        <v>3159</v>
      </c>
      <c r="L15" s="73">
        <v>10.205977990586447</v>
      </c>
      <c r="M15" s="74">
        <v>5827.09375</v>
      </c>
      <c r="N15" s="74">
        <v>2780.268310546875</v>
      </c>
      <c r="O15" s="75"/>
      <c r="P15" s="76"/>
      <c r="Q15" s="76"/>
      <c r="R15" s="86"/>
      <c r="S15" s="48">
        <v>0</v>
      </c>
      <c r="T15" s="48">
        <v>5</v>
      </c>
      <c r="U15" s="49">
        <v>48.944444</v>
      </c>
      <c r="V15" s="49">
        <v>0.001357</v>
      </c>
      <c r="W15" s="49">
        <v>0.007438</v>
      </c>
      <c r="X15" s="49">
        <v>1.039424</v>
      </c>
      <c r="Y15" s="49">
        <v>0.6</v>
      </c>
      <c r="Z15" s="49">
        <v>0</v>
      </c>
      <c r="AA15" s="71">
        <v>15</v>
      </c>
      <c r="AB15" s="71"/>
      <c r="AC15" s="72"/>
      <c r="AD15" s="78" t="s">
        <v>1691</v>
      </c>
      <c r="AE15" s="78">
        <v>2274</v>
      </c>
      <c r="AF15" s="78">
        <v>7604</v>
      </c>
      <c r="AG15" s="78">
        <v>19787</v>
      </c>
      <c r="AH15" s="78">
        <v>5232</v>
      </c>
      <c r="AI15" s="78"/>
      <c r="AJ15" s="78" t="s">
        <v>1974</v>
      </c>
      <c r="AK15" s="78" t="s">
        <v>2223</v>
      </c>
      <c r="AL15" s="83" t="s">
        <v>2392</v>
      </c>
      <c r="AM15" s="78"/>
      <c r="AN15" s="80">
        <v>40199.02621527778</v>
      </c>
      <c r="AO15" s="83" t="s">
        <v>2538</v>
      </c>
      <c r="AP15" s="78" t="b">
        <v>0</v>
      </c>
      <c r="AQ15" s="78" t="b">
        <v>0</v>
      </c>
      <c r="AR15" s="78" t="b">
        <v>0</v>
      </c>
      <c r="AS15" s="78"/>
      <c r="AT15" s="78">
        <v>68</v>
      </c>
      <c r="AU15" s="83" t="s">
        <v>2778</v>
      </c>
      <c r="AV15" s="78" t="b">
        <v>0</v>
      </c>
      <c r="AW15" s="78" t="s">
        <v>2855</v>
      </c>
      <c r="AX15" s="83" t="s">
        <v>2868</v>
      </c>
      <c r="AY15" s="78" t="s">
        <v>66</v>
      </c>
      <c r="AZ15" s="78" t="str">
        <f>REPLACE(INDEX(GroupVertices[Group],MATCH(Vertices[[#This Row],[Vertex]],GroupVertices[Vertex],0)),1,1,"")</f>
        <v>3</v>
      </c>
      <c r="BA15" s="48" t="s">
        <v>663</v>
      </c>
      <c r="BB15" s="48" t="s">
        <v>663</v>
      </c>
      <c r="BC15" s="48" t="s">
        <v>704</v>
      </c>
      <c r="BD15" s="48" t="s">
        <v>704</v>
      </c>
      <c r="BE15" s="48"/>
      <c r="BF15" s="48"/>
      <c r="BG15" s="116" t="s">
        <v>3795</v>
      </c>
      <c r="BH15" s="116" t="s">
        <v>3795</v>
      </c>
      <c r="BI15" s="116" t="s">
        <v>3923</v>
      </c>
      <c r="BJ15" s="116" t="s">
        <v>3923</v>
      </c>
      <c r="BK15" s="116">
        <v>5</v>
      </c>
      <c r="BL15" s="120">
        <v>12.5</v>
      </c>
      <c r="BM15" s="116">
        <v>1</v>
      </c>
      <c r="BN15" s="120">
        <v>2.5</v>
      </c>
      <c r="BO15" s="116">
        <v>0</v>
      </c>
      <c r="BP15" s="120">
        <v>0</v>
      </c>
      <c r="BQ15" s="116">
        <v>34</v>
      </c>
      <c r="BR15" s="120">
        <v>85</v>
      </c>
      <c r="BS15" s="116">
        <v>40</v>
      </c>
      <c r="BT15" s="2"/>
      <c r="BU15" s="3"/>
      <c r="BV15" s="3"/>
      <c r="BW15" s="3"/>
      <c r="BX15" s="3"/>
    </row>
    <row r="16" spans="1:76" ht="15">
      <c r="A16" s="64" t="s">
        <v>453</v>
      </c>
      <c r="B16" s="65"/>
      <c r="C16" s="65" t="s">
        <v>64</v>
      </c>
      <c r="D16" s="66">
        <v>1000</v>
      </c>
      <c r="E16" s="68"/>
      <c r="F16" s="100" t="s">
        <v>2799</v>
      </c>
      <c r="G16" s="65"/>
      <c r="H16" s="69" t="s">
        <v>453</v>
      </c>
      <c r="I16" s="70"/>
      <c r="J16" s="70"/>
      <c r="K16" s="69" t="s">
        <v>3160</v>
      </c>
      <c r="L16" s="73">
        <v>5.272039496348898</v>
      </c>
      <c r="M16" s="74">
        <v>5710.97509765625</v>
      </c>
      <c r="N16" s="74">
        <v>3022.078125</v>
      </c>
      <c r="O16" s="75"/>
      <c r="P16" s="76"/>
      <c r="Q16" s="76"/>
      <c r="R16" s="86"/>
      <c r="S16" s="48">
        <v>8</v>
      </c>
      <c r="T16" s="48">
        <v>0</v>
      </c>
      <c r="U16" s="49">
        <v>22.712698</v>
      </c>
      <c r="V16" s="49">
        <v>0.001076</v>
      </c>
      <c r="W16" s="49">
        <v>0.006036</v>
      </c>
      <c r="X16" s="49">
        <v>1.588111</v>
      </c>
      <c r="Y16" s="49">
        <v>0.32142857142857145</v>
      </c>
      <c r="Z16" s="49">
        <v>0</v>
      </c>
      <c r="AA16" s="71">
        <v>16</v>
      </c>
      <c r="AB16" s="71"/>
      <c r="AC16" s="72"/>
      <c r="AD16" s="78" t="s">
        <v>1692</v>
      </c>
      <c r="AE16" s="78">
        <v>615826</v>
      </c>
      <c r="AF16" s="78">
        <v>104603905</v>
      </c>
      <c r="AG16" s="78">
        <v>15582</v>
      </c>
      <c r="AH16" s="78">
        <v>11</v>
      </c>
      <c r="AI16" s="78"/>
      <c r="AJ16" s="78" t="s">
        <v>1975</v>
      </c>
      <c r="AK16" s="78" t="s">
        <v>2224</v>
      </c>
      <c r="AL16" s="83" t="s">
        <v>2393</v>
      </c>
      <c r="AM16" s="78"/>
      <c r="AN16" s="80">
        <v>39146.92251157408</v>
      </c>
      <c r="AO16" s="83" t="s">
        <v>2539</v>
      </c>
      <c r="AP16" s="78" t="b">
        <v>0</v>
      </c>
      <c r="AQ16" s="78" t="b">
        <v>0</v>
      </c>
      <c r="AR16" s="78" t="b">
        <v>0</v>
      </c>
      <c r="AS16" s="78" t="s">
        <v>1625</v>
      </c>
      <c r="AT16" s="78">
        <v>230093</v>
      </c>
      <c r="AU16" s="83" t="s">
        <v>2778</v>
      </c>
      <c r="AV16" s="78" t="b">
        <v>1</v>
      </c>
      <c r="AW16" s="78" t="s">
        <v>2855</v>
      </c>
      <c r="AX16" s="83" t="s">
        <v>2869</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389</v>
      </c>
      <c r="B17" s="65"/>
      <c r="C17" s="65" t="s">
        <v>64</v>
      </c>
      <c r="D17" s="66">
        <v>162.49810570055473</v>
      </c>
      <c r="E17" s="68"/>
      <c r="F17" s="100" t="s">
        <v>910</v>
      </c>
      <c r="G17" s="65"/>
      <c r="H17" s="69" t="s">
        <v>389</v>
      </c>
      <c r="I17" s="70"/>
      <c r="J17" s="70"/>
      <c r="K17" s="69" t="s">
        <v>3161</v>
      </c>
      <c r="L17" s="73">
        <v>531.9236983556721</v>
      </c>
      <c r="M17" s="74">
        <v>5995.939453125</v>
      </c>
      <c r="N17" s="74">
        <v>2524.799072265625</v>
      </c>
      <c r="O17" s="75"/>
      <c r="P17" s="76"/>
      <c r="Q17" s="76"/>
      <c r="R17" s="86"/>
      <c r="S17" s="48">
        <v>10</v>
      </c>
      <c r="T17" s="48">
        <v>16</v>
      </c>
      <c r="U17" s="49">
        <v>2822.705556</v>
      </c>
      <c r="V17" s="49">
        <v>0.001401</v>
      </c>
      <c r="W17" s="49">
        <v>0.01301</v>
      </c>
      <c r="X17" s="49">
        <v>4.448332</v>
      </c>
      <c r="Y17" s="49">
        <v>0.09740259740259741</v>
      </c>
      <c r="Z17" s="49">
        <v>0.18181818181818182</v>
      </c>
      <c r="AA17" s="71">
        <v>17</v>
      </c>
      <c r="AB17" s="71"/>
      <c r="AC17" s="72"/>
      <c r="AD17" s="78" t="s">
        <v>1693</v>
      </c>
      <c r="AE17" s="78">
        <v>827</v>
      </c>
      <c r="AF17" s="78">
        <v>1185</v>
      </c>
      <c r="AG17" s="78">
        <v>1162</v>
      </c>
      <c r="AH17" s="78">
        <v>1370</v>
      </c>
      <c r="AI17" s="78"/>
      <c r="AJ17" s="78" t="s">
        <v>1976</v>
      </c>
      <c r="AK17" s="78" t="s">
        <v>2225</v>
      </c>
      <c r="AL17" s="83" t="s">
        <v>2394</v>
      </c>
      <c r="AM17" s="78"/>
      <c r="AN17" s="80">
        <v>42356.636770833335</v>
      </c>
      <c r="AO17" s="83" t="s">
        <v>2540</v>
      </c>
      <c r="AP17" s="78" t="b">
        <v>1</v>
      </c>
      <c r="AQ17" s="78" t="b">
        <v>0</v>
      </c>
      <c r="AR17" s="78" t="b">
        <v>0</v>
      </c>
      <c r="AS17" s="78"/>
      <c r="AT17" s="78">
        <v>20</v>
      </c>
      <c r="AU17" s="78"/>
      <c r="AV17" s="78" t="b">
        <v>0</v>
      </c>
      <c r="AW17" s="78" t="s">
        <v>2855</v>
      </c>
      <c r="AX17" s="83" t="s">
        <v>2870</v>
      </c>
      <c r="AY17" s="78" t="s">
        <v>66</v>
      </c>
      <c r="AZ17" s="78" t="str">
        <f>REPLACE(INDEX(GroupVertices[Group],MATCH(Vertices[[#This Row],[Vertex]],GroupVertices[Vertex],0)),1,1,"")</f>
        <v>3</v>
      </c>
      <c r="BA17" s="48" t="s">
        <v>3770</v>
      </c>
      <c r="BB17" s="48" t="s">
        <v>3770</v>
      </c>
      <c r="BC17" s="48" t="s">
        <v>3778</v>
      </c>
      <c r="BD17" s="48" t="s">
        <v>3778</v>
      </c>
      <c r="BE17" s="48" t="s">
        <v>3785</v>
      </c>
      <c r="BF17" s="48" t="s">
        <v>3785</v>
      </c>
      <c r="BG17" s="116" t="s">
        <v>3796</v>
      </c>
      <c r="BH17" s="116" t="s">
        <v>3892</v>
      </c>
      <c r="BI17" s="116" t="s">
        <v>3924</v>
      </c>
      <c r="BJ17" s="116" t="s">
        <v>4019</v>
      </c>
      <c r="BK17" s="116">
        <v>12</v>
      </c>
      <c r="BL17" s="120">
        <v>3.8338658146964857</v>
      </c>
      <c r="BM17" s="116">
        <v>5</v>
      </c>
      <c r="BN17" s="120">
        <v>1.597444089456869</v>
      </c>
      <c r="BO17" s="116">
        <v>0</v>
      </c>
      <c r="BP17" s="120">
        <v>0</v>
      </c>
      <c r="BQ17" s="116">
        <v>296</v>
      </c>
      <c r="BR17" s="120">
        <v>94.56869009584665</v>
      </c>
      <c r="BS17" s="116">
        <v>313</v>
      </c>
      <c r="BT17" s="2"/>
      <c r="BU17" s="3"/>
      <c r="BV17" s="3"/>
      <c r="BW17" s="3"/>
      <c r="BX17" s="3"/>
    </row>
    <row r="18" spans="1:76" ht="15">
      <c r="A18" s="64" t="s">
        <v>218</v>
      </c>
      <c r="B18" s="65"/>
      <c r="C18" s="65" t="s">
        <v>64</v>
      </c>
      <c r="D18" s="66">
        <v>164.0130195780224</v>
      </c>
      <c r="E18" s="68"/>
      <c r="F18" s="100" t="s">
        <v>751</v>
      </c>
      <c r="G18" s="65"/>
      <c r="H18" s="69" t="s">
        <v>218</v>
      </c>
      <c r="I18" s="70"/>
      <c r="J18" s="70"/>
      <c r="K18" s="69" t="s">
        <v>3162</v>
      </c>
      <c r="L18" s="73">
        <v>215.42300803883995</v>
      </c>
      <c r="M18" s="74">
        <v>9243.71484375</v>
      </c>
      <c r="N18" s="74">
        <v>1558.6676025390625</v>
      </c>
      <c r="O18" s="75"/>
      <c r="P18" s="76"/>
      <c r="Q18" s="76"/>
      <c r="R18" s="86"/>
      <c r="S18" s="48">
        <v>1</v>
      </c>
      <c r="T18" s="48">
        <v>4</v>
      </c>
      <c r="U18" s="49">
        <v>1140</v>
      </c>
      <c r="V18" s="49">
        <v>0.00135</v>
      </c>
      <c r="W18" s="49">
        <v>0.006134</v>
      </c>
      <c r="X18" s="49">
        <v>1.22955</v>
      </c>
      <c r="Y18" s="49">
        <v>0.25</v>
      </c>
      <c r="Z18" s="49">
        <v>0</v>
      </c>
      <c r="AA18" s="71">
        <v>18</v>
      </c>
      <c r="AB18" s="71"/>
      <c r="AC18" s="72"/>
      <c r="AD18" s="78" t="s">
        <v>1694</v>
      </c>
      <c r="AE18" s="78">
        <v>1232</v>
      </c>
      <c r="AF18" s="78">
        <v>4789</v>
      </c>
      <c r="AG18" s="78">
        <v>8111</v>
      </c>
      <c r="AH18" s="78">
        <v>11788</v>
      </c>
      <c r="AI18" s="78"/>
      <c r="AJ18" s="78" t="s">
        <v>1977</v>
      </c>
      <c r="AK18" s="78"/>
      <c r="AL18" s="83" t="s">
        <v>2395</v>
      </c>
      <c r="AM18" s="78"/>
      <c r="AN18" s="80">
        <v>41196.38579861111</v>
      </c>
      <c r="AO18" s="83" t="s">
        <v>2541</v>
      </c>
      <c r="AP18" s="78" t="b">
        <v>0</v>
      </c>
      <c r="AQ18" s="78" t="b">
        <v>0</v>
      </c>
      <c r="AR18" s="78" t="b">
        <v>0</v>
      </c>
      <c r="AS18" s="78"/>
      <c r="AT18" s="78">
        <v>178</v>
      </c>
      <c r="AU18" s="83" t="s">
        <v>2778</v>
      </c>
      <c r="AV18" s="78" t="b">
        <v>0</v>
      </c>
      <c r="AW18" s="78" t="s">
        <v>2855</v>
      </c>
      <c r="AX18" s="83" t="s">
        <v>2871</v>
      </c>
      <c r="AY18" s="78" t="s">
        <v>66</v>
      </c>
      <c r="AZ18" s="78" t="str">
        <f>REPLACE(INDEX(GroupVertices[Group],MATCH(Vertices[[#This Row],[Vertex]],GroupVertices[Vertex],0)),1,1,"")</f>
        <v>7</v>
      </c>
      <c r="BA18" s="48" t="s">
        <v>664</v>
      </c>
      <c r="BB18" s="48" t="s">
        <v>664</v>
      </c>
      <c r="BC18" s="48" t="s">
        <v>705</v>
      </c>
      <c r="BD18" s="48" t="s">
        <v>705</v>
      </c>
      <c r="BE18" s="48" t="s">
        <v>716</v>
      </c>
      <c r="BF18" s="48" t="s">
        <v>716</v>
      </c>
      <c r="BG18" s="116" t="s">
        <v>3629</v>
      </c>
      <c r="BH18" s="116" t="s">
        <v>3629</v>
      </c>
      <c r="BI18" s="116" t="s">
        <v>3709</v>
      </c>
      <c r="BJ18" s="116" t="s">
        <v>3709</v>
      </c>
      <c r="BK18" s="116">
        <v>0</v>
      </c>
      <c r="BL18" s="120">
        <v>0</v>
      </c>
      <c r="BM18" s="116">
        <v>1</v>
      </c>
      <c r="BN18" s="120">
        <v>3.4482758620689653</v>
      </c>
      <c r="BO18" s="116">
        <v>0</v>
      </c>
      <c r="BP18" s="120">
        <v>0</v>
      </c>
      <c r="BQ18" s="116">
        <v>28</v>
      </c>
      <c r="BR18" s="120">
        <v>96.55172413793103</v>
      </c>
      <c r="BS18" s="116">
        <v>29</v>
      </c>
      <c r="BT18" s="2"/>
      <c r="BU18" s="3"/>
      <c r="BV18" s="3"/>
      <c r="BW18" s="3"/>
      <c r="BX18" s="3"/>
    </row>
    <row r="19" spans="1:76" ht="15">
      <c r="A19" s="64" t="s">
        <v>454</v>
      </c>
      <c r="B19" s="65"/>
      <c r="C19" s="65" t="s">
        <v>64</v>
      </c>
      <c r="D19" s="66">
        <v>192.97839149323363</v>
      </c>
      <c r="E19" s="68"/>
      <c r="F19" s="100" t="s">
        <v>2800</v>
      </c>
      <c r="G19" s="65"/>
      <c r="H19" s="69" t="s">
        <v>454</v>
      </c>
      <c r="I19" s="70"/>
      <c r="J19" s="70"/>
      <c r="K19" s="69" t="s">
        <v>3163</v>
      </c>
      <c r="L19" s="73">
        <v>1</v>
      </c>
      <c r="M19" s="74">
        <v>9243.71484375</v>
      </c>
      <c r="N19" s="74">
        <v>1899.81005859375</v>
      </c>
      <c r="O19" s="75"/>
      <c r="P19" s="76"/>
      <c r="Q19" s="76"/>
      <c r="R19" s="86"/>
      <c r="S19" s="48">
        <v>2</v>
      </c>
      <c r="T19" s="48">
        <v>0</v>
      </c>
      <c r="U19" s="49">
        <v>0</v>
      </c>
      <c r="V19" s="49">
        <v>0.000975</v>
      </c>
      <c r="W19" s="49">
        <v>0.000477</v>
      </c>
      <c r="X19" s="49">
        <v>0.624389</v>
      </c>
      <c r="Y19" s="49">
        <v>0.5</v>
      </c>
      <c r="Z19" s="49">
        <v>0</v>
      </c>
      <c r="AA19" s="71">
        <v>19</v>
      </c>
      <c r="AB19" s="71"/>
      <c r="AC19" s="72"/>
      <c r="AD19" s="78" t="s">
        <v>1695</v>
      </c>
      <c r="AE19" s="78">
        <v>965</v>
      </c>
      <c r="AF19" s="78">
        <v>73698</v>
      </c>
      <c r="AG19" s="78">
        <v>147594</v>
      </c>
      <c r="AH19" s="78">
        <v>4051</v>
      </c>
      <c r="AI19" s="78"/>
      <c r="AJ19" s="78" t="s">
        <v>1978</v>
      </c>
      <c r="AK19" s="78" t="s">
        <v>2226</v>
      </c>
      <c r="AL19" s="83" t="s">
        <v>2396</v>
      </c>
      <c r="AM19" s="78"/>
      <c r="AN19" s="80">
        <v>39966.19664351852</v>
      </c>
      <c r="AO19" s="83" t="s">
        <v>2542</v>
      </c>
      <c r="AP19" s="78" t="b">
        <v>0</v>
      </c>
      <c r="AQ19" s="78" t="b">
        <v>0</v>
      </c>
      <c r="AR19" s="78" t="b">
        <v>1</v>
      </c>
      <c r="AS19" s="78"/>
      <c r="AT19" s="78">
        <v>2709</v>
      </c>
      <c r="AU19" s="83" t="s">
        <v>2778</v>
      </c>
      <c r="AV19" s="78" t="b">
        <v>1</v>
      </c>
      <c r="AW19" s="78" t="s">
        <v>2855</v>
      </c>
      <c r="AX19" s="83" t="s">
        <v>2872</v>
      </c>
      <c r="AY19" s="78" t="s">
        <v>65</v>
      </c>
      <c r="AZ19" s="78" t="str">
        <f>REPLACE(INDEX(GroupVertices[Group],MATCH(Vertices[[#This Row],[Vertex]],GroupVertices[Vertex],0)),1,1,"")</f>
        <v>7</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219</v>
      </c>
      <c r="B20" s="65"/>
      <c r="C20" s="65" t="s">
        <v>64</v>
      </c>
      <c r="D20" s="66">
        <v>162.59184204757895</v>
      </c>
      <c r="E20" s="68"/>
      <c r="F20" s="100" t="s">
        <v>752</v>
      </c>
      <c r="G20" s="65"/>
      <c r="H20" s="69" t="s">
        <v>219</v>
      </c>
      <c r="I20" s="70"/>
      <c r="J20" s="70"/>
      <c r="K20" s="69" t="s">
        <v>3164</v>
      </c>
      <c r="L20" s="73">
        <v>1</v>
      </c>
      <c r="M20" s="74">
        <v>9617.296875</v>
      </c>
      <c r="N20" s="74">
        <v>1899.81005859375</v>
      </c>
      <c r="O20" s="75"/>
      <c r="P20" s="76"/>
      <c r="Q20" s="76"/>
      <c r="R20" s="86"/>
      <c r="S20" s="48">
        <v>0</v>
      </c>
      <c r="T20" s="48">
        <v>2</v>
      </c>
      <c r="U20" s="49">
        <v>0</v>
      </c>
      <c r="V20" s="49">
        <v>0.000975</v>
      </c>
      <c r="W20" s="49">
        <v>0.000477</v>
      </c>
      <c r="X20" s="49">
        <v>0.624389</v>
      </c>
      <c r="Y20" s="49">
        <v>0.5</v>
      </c>
      <c r="Z20" s="49">
        <v>0</v>
      </c>
      <c r="AA20" s="71">
        <v>20</v>
      </c>
      <c r="AB20" s="71"/>
      <c r="AC20" s="72"/>
      <c r="AD20" s="78" t="s">
        <v>1696</v>
      </c>
      <c r="AE20" s="78">
        <v>231</v>
      </c>
      <c r="AF20" s="78">
        <v>1408</v>
      </c>
      <c r="AG20" s="78">
        <v>2425</v>
      </c>
      <c r="AH20" s="78">
        <v>382</v>
      </c>
      <c r="AI20" s="78"/>
      <c r="AJ20" s="78" t="s">
        <v>1979</v>
      </c>
      <c r="AK20" s="78" t="s">
        <v>2227</v>
      </c>
      <c r="AL20" s="78"/>
      <c r="AM20" s="78"/>
      <c r="AN20" s="80">
        <v>43523.727118055554</v>
      </c>
      <c r="AO20" s="83" t="s">
        <v>2543</v>
      </c>
      <c r="AP20" s="78" t="b">
        <v>0</v>
      </c>
      <c r="AQ20" s="78" t="b">
        <v>0</v>
      </c>
      <c r="AR20" s="78" t="b">
        <v>0</v>
      </c>
      <c r="AS20" s="78"/>
      <c r="AT20" s="78">
        <v>29</v>
      </c>
      <c r="AU20" s="83" t="s">
        <v>2778</v>
      </c>
      <c r="AV20" s="78" t="b">
        <v>0</v>
      </c>
      <c r="AW20" s="78" t="s">
        <v>2855</v>
      </c>
      <c r="AX20" s="83" t="s">
        <v>2873</v>
      </c>
      <c r="AY20" s="78" t="s">
        <v>66</v>
      </c>
      <c r="AZ20" s="78" t="str">
        <f>REPLACE(INDEX(GroupVertices[Group],MATCH(Vertices[[#This Row],[Vertex]],GroupVertices[Vertex],0)),1,1,"")</f>
        <v>7</v>
      </c>
      <c r="BA20" s="48"/>
      <c r="BB20" s="48"/>
      <c r="BC20" s="48"/>
      <c r="BD20" s="48"/>
      <c r="BE20" s="48" t="s">
        <v>717</v>
      </c>
      <c r="BF20" s="48" t="s">
        <v>717</v>
      </c>
      <c r="BG20" s="116" t="s">
        <v>3797</v>
      </c>
      <c r="BH20" s="116" t="s">
        <v>3797</v>
      </c>
      <c r="BI20" s="116" t="s">
        <v>3925</v>
      </c>
      <c r="BJ20" s="116" t="s">
        <v>3925</v>
      </c>
      <c r="BK20" s="116">
        <v>0</v>
      </c>
      <c r="BL20" s="120">
        <v>0</v>
      </c>
      <c r="BM20" s="116">
        <v>1</v>
      </c>
      <c r="BN20" s="120">
        <v>4.3478260869565215</v>
      </c>
      <c r="BO20" s="116">
        <v>0</v>
      </c>
      <c r="BP20" s="120">
        <v>0</v>
      </c>
      <c r="BQ20" s="116">
        <v>22</v>
      </c>
      <c r="BR20" s="120">
        <v>95.65217391304348</v>
      </c>
      <c r="BS20" s="116">
        <v>23</v>
      </c>
      <c r="BT20" s="2"/>
      <c r="BU20" s="3"/>
      <c r="BV20" s="3"/>
      <c r="BW20" s="3"/>
      <c r="BX20" s="3"/>
    </row>
    <row r="21" spans="1:76" ht="15">
      <c r="A21" s="64" t="s">
        <v>220</v>
      </c>
      <c r="B21" s="65"/>
      <c r="C21" s="65" t="s">
        <v>64</v>
      </c>
      <c r="D21" s="66">
        <v>162.2635546618125</v>
      </c>
      <c r="E21" s="68"/>
      <c r="F21" s="100" t="s">
        <v>753</v>
      </c>
      <c r="G21" s="65"/>
      <c r="H21" s="69" t="s">
        <v>220</v>
      </c>
      <c r="I21" s="70"/>
      <c r="J21" s="70"/>
      <c r="K21" s="69" t="s">
        <v>3165</v>
      </c>
      <c r="L21" s="73">
        <v>1</v>
      </c>
      <c r="M21" s="74">
        <v>5450.875</v>
      </c>
      <c r="N21" s="74">
        <v>2474.723876953125</v>
      </c>
      <c r="O21" s="75"/>
      <c r="P21" s="76"/>
      <c r="Q21" s="76"/>
      <c r="R21" s="86"/>
      <c r="S21" s="48">
        <v>0</v>
      </c>
      <c r="T21" s="48">
        <v>4</v>
      </c>
      <c r="U21" s="49">
        <v>0</v>
      </c>
      <c r="V21" s="49">
        <v>0.001355</v>
      </c>
      <c r="W21" s="49">
        <v>0.007003</v>
      </c>
      <c r="X21" s="49">
        <v>0.870688</v>
      </c>
      <c r="Y21" s="49">
        <v>0.75</v>
      </c>
      <c r="Z21" s="49">
        <v>0</v>
      </c>
      <c r="AA21" s="71">
        <v>21</v>
      </c>
      <c r="AB21" s="71"/>
      <c r="AC21" s="72"/>
      <c r="AD21" s="78" t="s">
        <v>1697</v>
      </c>
      <c r="AE21" s="78">
        <v>1559</v>
      </c>
      <c r="AF21" s="78">
        <v>627</v>
      </c>
      <c r="AG21" s="78">
        <v>19775</v>
      </c>
      <c r="AH21" s="78">
        <v>26984</v>
      </c>
      <c r="AI21" s="78"/>
      <c r="AJ21" s="78" t="s">
        <v>1980</v>
      </c>
      <c r="AK21" s="78" t="s">
        <v>2223</v>
      </c>
      <c r="AL21" s="83" t="s">
        <v>2397</v>
      </c>
      <c r="AM21" s="78"/>
      <c r="AN21" s="80">
        <v>39406.59596064815</v>
      </c>
      <c r="AO21" s="83" t="s">
        <v>2544</v>
      </c>
      <c r="AP21" s="78" t="b">
        <v>0</v>
      </c>
      <c r="AQ21" s="78" t="b">
        <v>0</v>
      </c>
      <c r="AR21" s="78" t="b">
        <v>0</v>
      </c>
      <c r="AS21" s="78"/>
      <c r="AT21" s="78">
        <v>28</v>
      </c>
      <c r="AU21" s="83" t="s">
        <v>2780</v>
      </c>
      <c r="AV21" s="78" t="b">
        <v>0</v>
      </c>
      <c r="AW21" s="78" t="s">
        <v>2855</v>
      </c>
      <c r="AX21" s="83" t="s">
        <v>2874</v>
      </c>
      <c r="AY21" s="78" t="s">
        <v>66</v>
      </c>
      <c r="AZ21" s="78" t="str">
        <f>REPLACE(INDEX(GroupVertices[Group],MATCH(Vertices[[#This Row],[Vertex]],GroupVertices[Vertex],0)),1,1,"")</f>
        <v>3</v>
      </c>
      <c r="BA21" s="48"/>
      <c r="BB21" s="48"/>
      <c r="BC21" s="48"/>
      <c r="BD21" s="48"/>
      <c r="BE21" s="48"/>
      <c r="BF21" s="48"/>
      <c r="BG21" s="116" t="s">
        <v>3798</v>
      </c>
      <c r="BH21" s="116" t="s">
        <v>3798</v>
      </c>
      <c r="BI21" s="116" t="s">
        <v>3926</v>
      </c>
      <c r="BJ21" s="116" t="s">
        <v>3926</v>
      </c>
      <c r="BK21" s="116">
        <v>1</v>
      </c>
      <c r="BL21" s="120">
        <v>4.545454545454546</v>
      </c>
      <c r="BM21" s="116">
        <v>0</v>
      </c>
      <c r="BN21" s="120">
        <v>0</v>
      </c>
      <c r="BO21" s="116">
        <v>0</v>
      </c>
      <c r="BP21" s="120">
        <v>0</v>
      </c>
      <c r="BQ21" s="116">
        <v>21</v>
      </c>
      <c r="BR21" s="120">
        <v>95.45454545454545</v>
      </c>
      <c r="BS21" s="116">
        <v>22</v>
      </c>
      <c r="BT21" s="2"/>
      <c r="BU21" s="3"/>
      <c r="BV21" s="3"/>
      <c r="BW21" s="3"/>
      <c r="BX21" s="3"/>
    </row>
    <row r="22" spans="1:76" ht="15">
      <c r="A22" s="64" t="s">
        <v>221</v>
      </c>
      <c r="B22" s="65"/>
      <c r="C22" s="65" t="s">
        <v>64</v>
      </c>
      <c r="D22" s="66">
        <v>162.2017643344019</v>
      </c>
      <c r="E22" s="68"/>
      <c r="F22" s="100" t="s">
        <v>754</v>
      </c>
      <c r="G22" s="65"/>
      <c r="H22" s="69" t="s">
        <v>221</v>
      </c>
      <c r="I22" s="70"/>
      <c r="J22" s="70"/>
      <c r="K22" s="69" t="s">
        <v>3166</v>
      </c>
      <c r="L22" s="73">
        <v>1</v>
      </c>
      <c r="M22" s="74">
        <v>8377.822265625</v>
      </c>
      <c r="N22" s="74">
        <v>6143.92236328125</v>
      </c>
      <c r="O22" s="75"/>
      <c r="P22" s="76"/>
      <c r="Q22" s="76"/>
      <c r="R22" s="86"/>
      <c r="S22" s="48">
        <v>0</v>
      </c>
      <c r="T22" s="48">
        <v>3</v>
      </c>
      <c r="U22" s="49">
        <v>0</v>
      </c>
      <c r="V22" s="49">
        <v>0.001323</v>
      </c>
      <c r="W22" s="49">
        <v>0.003963</v>
      </c>
      <c r="X22" s="49">
        <v>0.76473</v>
      </c>
      <c r="Y22" s="49">
        <v>0.6666666666666666</v>
      </c>
      <c r="Z22" s="49">
        <v>0</v>
      </c>
      <c r="AA22" s="71">
        <v>22</v>
      </c>
      <c r="AB22" s="71"/>
      <c r="AC22" s="72"/>
      <c r="AD22" s="78" t="s">
        <v>1698</v>
      </c>
      <c r="AE22" s="78">
        <v>4116</v>
      </c>
      <c r="AF22" s="78">
        <v>480</v>
      </c>
      <c r="AG22" s="78">
        <v>7940</v>
      </c>
      <c r="AH22" s="78">
        <v>17292</v>
      </c>
      <c r="AI22" s="78"/>
      <c r="AJ22" s="78" t="s">
        <v>1981</v>
      </c>
      <c r="AK22" s="78" t="s">
        <v>2228</v>
      </c>
      <c r="AL22" s="83" t="s">
        <v>2398</v>
      </c>
      <c r="AM22" s="78"/>
      <c r="AN22" s="80">
        <v>42957.882893518516</v>
      </c>
      <c r="AO22" s="83" t="s">
        <v>2545</v>
      </c>
      <c r="AP22" s="78" t="b">
        <v>0</v>
      </c>
      <c r="AQ22" s="78" t="b">
        <v>0</v>
      </c>
      <c r="AR22" s="78" t="b">
        <v>0</v>
      </c>
      <c r="AS22" s="78"/>
      <c r="AT22" s="78">
        <v>6</v>
      </c>
      <c r="AU22" s="83" t="s">
        <v>2778</v>
      </c>
      <c r="AV22" s="78" t="b">
        <v>0</v>
      </c>
      <c r="AW22" s="78" t="s">
        <v>2855</v>
      </c>
      <c r="AX22" s="83" t="s">
        <v>2875</v>
      </c>
      <c r="AY22" s="78" t="s">
        <v>66</v>
      </c>
      <c r="AZ22" s="78" t="str">
        <f>REPLACE(INDEX(GroupVertices[Group],MATCH(Vertices[[#This Row],[Vertex]],GroupVertices[Vertex],0)),1,1,"")</f>
        <v>4</v>
      </c>
      <c r="BA22" s="48"/>
      <c r="BB22" s="48"/>
      <c r="BC22" s="48"/>
      <c r="BD22" s="48"/>
      <c r="BE22" s="48"/>
      <c r="BF22" s="48"/>
      <c r="BG22" s="116" t="s">
        <v>3799</v>
      </c>
      <c r="BH22" s="116" t="s">
        <v>3799</v>
      </c>
      <c r="BI22" s="116" t="s">
        <v>3927</v>
      </c>
      <c r="BJ22" s="116" t="s">
        <v>3927</v>
      </c>
      <c r="BK22" s="116">
        <v>0</v>
      </c>
      <c r="BL22" s="120">
        <v>0</v>
      </c>
      <c r="BM22" s="116">
        <v>0</v>
      </c>
      <c r="BN22" s="120">
        <v>0</v>
      </c>
      <c r="BO22" s="116">
        <v>0</v>
      </c>
      <c r="BP22" s="120">
        <v>0</v>
      </c>
      <c r="BQ22" s="116">
        <v>19</v>
      </c>
      <c r="BR22" s="120">
        <v>100</v>
      </c>
      <c r="BS22" s="116">
        <v>19</v>
      </c>
      <c r="BT22" s="2"/>
      <c r="BU22" s="3"/>
      <c r="BV22" s="3"/>
      <c r="BW22" s="3"/>
      <c r="BX22" s="3"/>
    </row>
    <row r="23" spans="1:76" ht="15">
      <c r="A23" s="64" t="s">
        <v>224</v>
      </c>
      <c r="B23" s="65"/>
      <c r="C23" s="65" t="s">
        <v>64</v>
      </c>
      <c r="D23" s="66">
        <v>163.6275656308421</v>
      </c>
      <c r="E23" s="68"/>
      <c r="F23" s="100" t="s">
        <v>756</v>
      </c>
      <c r="G23" s="65"/>
      <c r="H23" s="69" t="s">
        <v>224</v>
      </c>
      <c r="I23" s="70"/>
      <c r="J23" s="70"/>
      <c r="K23" s="69" t="s">
        <v>3167</v>
      </c>
      <c r="L23" s="73">
        <v>2.88090357928807</v>
      </c>
      <c r="M23" s="74">
        <v>8224.2841796875</v>
      </c>
      <c r="N23" s="74">
        <v>6325.45166015625</v>
      </c>
      <c r="O23" s="75"/>
      <c r="P23" s="76"/>
      <c r="Q23" s="76"/>
      <c r="R23" s="86"/>
      <c r="S23" s="48">
        <v>5</v>
      </c>
      <c r="T23" s="48">
        <v>2</v>
      </c>
      <c r="U23" s="49">
        <v>10</v>
      </c>
      <c r="V23" s="49">
        <v>0.00133</v>
      </c>
      <c r="W23" s="49">
        <v>0.004742</v>
      </c>
      <c r="X23" s="49">
        <v>1.463672</v>
      </c>
      <c r="Y23" s="49">
        <v>0.26666666666666666</v>
      </c>
      <c r="Z23" s="49">
        <v>0.16666666666666666</v>
      </c>
      <c r="AA23" s="71">
        <v>23</v>
      </c>
      <c r="AB23" s="71"/>
      <c r="AC23" s="72"/>
      <c r="AD23" s="78" t="s">
        <v>1699</v>
      </c>
      <c r="AE23" s="78">
        <v>677</v>
      </c>
      <c r="AF23" s="78">
        <v>3872</v>
      </c>
      <c r="AG23" s="78">
        <v>4420</v>
      </c>
      <c r="AH23" s="78">
        <v>3735</v>
      </c>
      <c r="AI23" s="78"/>
      <c r="AJ23" s="78" t="s">
        <v>1982</v>
      </c>
      <c r="AK23" s="78"/>
      <c r="AL23" s="83" t="s">
        <v>2399</v>
      </c>
      <c r="AM23" s="78"/>
      <c r="AN23" s="80">
        <v>39990.494722222225</v>
      </c>
      <c r="AO23" s="83" t="s">
        <v>2546</v>
      </c>
      <c r="AP23" s="78" t="b">
        <v>0</v>
      </c>
      <c r="AQ23" s="78" t="b">
        <v>0</v>
      </c>
      <c r="AR23" s="78" t="b">
        <v>1</v>
      </c>
      <c r="AS23" s="78"/>
      <c r="AT23" s="78">
        <v>98</v>
      </c>
      <c r="AU23" s="83" t="s">
        <v>2778</v>
      </c>
      <c r="AV23" s="78" t="b">
        <v>0</v>
      </c>
      <c r="AW23" s="78" t="s">
        <v>2855</v>
      </c>
      <c r="AX23" s="83" t="s">
        <v>2876</v>
      </c>
      <c r="AY23" s="78" t="s">
        <v>66</v>
      </c>
      <c r="AZ23" s="78" t="str">
        <f>REPLACE(INDEX(GroupVertices[Group],MATCH(Vertices[[#This Row],[Vertex]],GroupVertices[Vertex],0)),1,1,"")</f>
        <v>4</v>
      </c>
      <c r="BA23" s="48"/>
      <c r="BB23" s="48"/>
      <c r="BC23" s="48"/>
      <c r="BD23" s="48"/>
      <c r="BE23" s="48"/>
      <c r="BF23" s="48"/>
      <c r="BG23" s="116" t="s">
        <v>3799</v>
      </c>
      <c r="BH23" s="116" t="s">
        <v>3799</v>
      </c>
      <c r="BI23" s="116" t="s">
        <v>3927</v>
      </c>
      <c r="BJ23" s="116" t="s">
        <v>3927</v>
      </c>
      <c r="BK23" s="116">
        <v>0</v>
      </c>
      <c r="BL23" s="120">
        <v>0</v>
      </c>
      <c r="BM23" s="116">
        <v>0</v>
      </c>
      <c r="BN23" s="120">
        <v>0</v>
      </c>
      <c r="BO23" s="116">
        <v>0</v>
      </c>
      <c r="BP23" s="120">
        <v>0</v>
      </c>
      <c r="BQ23" s="116">
        <v>19</v>
      </c>
      <c r="BR23" s="120">
        <v>100</v>
      </c>
      <c r="BS23" s="116">
        <v>19</v>
      </c>
      <c r="BT23" s="2"/>
      <c r="BU23" s="3"/>
      <c r="BV23" s="3"/>
      <c r="BW23" s="3"/>
      <c r="BX23" s="3"/>
    </row>
    <row r="24" spans="1:76" ht="15">
      <c r="A24" s="64" t="s">
        <v>223</v>
      </c>
      <c r="B24" s="65"/>
      <c r="C24" s="65" t="s">
        <v>64</v>
      </c>
      <c r="D24" s="66">
        <v>163.27321701854873</v>
      </c>
      <c r="E24" s="68"/>
      <c r="F24" s="100" t="s">
        <v>2801</v>
      </c>
      <c r="G24" s="65"/>
      <c r="H24" s="69" t="s">
        <v>223</v>
      </c>
      <c r="I24" s="70"/>
      <c r="J24" s="70"/>
      <c r="K24" s="69" t="s">
        <v>3168</v>
      </c>
      <c r="L24" s="73">
        <v>1.3761807158576138</v>
      </c>
      <c r="M24" s="74">
        <v>8370.24609375</v>
      </c>
      <c r="N24" s="74">
        <v>6536.6025390625</v>
      </c>
      <c r="O24" s="75"/>
      <c r="P24" s="76"/>
      <c r="Q24" s="76"/>
      <c r="R24" s="86"/>
      <c r="S24" s="48">
        <v>4</v>
      </c>
      <c r="T24" s="48">
        <v>2</v>
      </c>
      <c r="U24" s="49">
        <v>2</v>
      </c>
      <c r="V24" s="49">
        <v>0.001326</v>
      </c>
      <c r="W24" s="49">
        <v>0.004496</v>
      </c>
      <c r="X24" s="49">
        <v>1.209188</v>
      </c>
      <c r="Y24" s="49">
        <v>0.35</v>
      </c>
      <c r="Z24" s="49">
        <v>0.2</v>
      </c>
      <c r="AA24" s="71">
        <v>24</v>
      </c>
      <c r="AB24" s="71"/>
      <c r="AC24" s="72"/>
      <c r="AD24" s="78" t="s">
        <v>1700</v>
      </c>
      <c r="AE24" s="78">
        <v>54</v>
      </c>
      <c r="AF24" s="78">
        <v>3029</v>
      </c>
      <c r="AG24" s="78">
        <v>2696</v>
      </c>
      <c r="AH24" s="78">
        <v>1004</v>
      </c>
      <c r="AI24" s="78"/>
      <c r="AJ24" s="78" t="s">
        <v>1983</v>
      </c>
      <c r="AK24" s="78" t="s">
        <v>2229</v>
      </c>
      <c r="AL24" s="83" t="s">
        <v>2400</v>
      </c>
      <c r="AM24" s="78"/>
      <c r="AN24" s="80">
        <v>40514.822592592594</v>
      </c>
      <c r="AO24" s="83" t="s">
        <v>2547</v>
      </c>
      <c r="AP24" s="78" t="b">
        <v>0</v>
      </c>
      <c r="AQ24" s="78" t="b">
        <v>0</v>
      </c>
      <c r="AR24" s="78" t="b">
        <v>0</v>
      </c>
      <c r="AS24" s="78"/>
      <c r="AT24" s="78">
        <v>79</v>
      </c>
      <c r="AU24" s="83" t="s">
        <v>2781</v>
      </c>
      <c r="AV24" s="78" t="b">
        <v>0</v>
      </c>
      <c r="AW24" s="78" t="s">
        <v>2855</v>
      </c>
      <c r="AX24" s="83" t="s">
        <v>2877</v>
      </c>
      <c r="AY24" s="78" t="s">
        <v>66</v>
      </c>
      <c r="AZ24" s="78" t="str">
        <f>REPLACE(INDEX(GroupVertices[Group],MATCH(Vertices[[#This Row],[Vertex]],GroupVertices[Vertex],0)),1,1,"")</f>
        <v>4</v>
      </c>
      <c r="BA24" s="48" t="s">
        <v>665</v>
      </c>
      <c r="BB24" s="48" t="s">
        <v>665</v>
      </c>
      <c r="BC24" s="48" t="s">
        <v>706</v>
      </c>
      <c r="BD24" s="48" t="s">
        <v>706</v>
      </c>
      <c r="BE24" s="48"/>
      <c r="BF24" s="48"/>
      <c r="BG24" s="116" t="s">
        <v>3800</v>
      </c>
      <c r="BH24" s="116" t="s">
        <v>3800</v>
      </c>
      <c r="BI24" s="116" t="s">
        <v>3706</v>
      </c>
      <c r="BJ24" s="116" t="s">
        <v>3706</v>
      </c>
      <c r="BK24" s="116">
        <v>0</v>
      </c>
      <c r="BL24" s="120">
        <v>0</v>
      </c>
      <c r="BM24" s="116">
        <v>0</v>
      </c>
      <c r="BN24" s="120">
        <v>0</v>
      </c>
      <c r="BO24" s="116">
        <v>0</v>
      </c>
      <c r="BP24" s="120">
        <v>0</v>
      </c>
      <c r="BQ24" s="116">
        <v>25</v>
      </c>
      <c r="BR24" s="120">
        <v>100</v>
      </c>
      <c r="BS24" s="116">
        <v>25</v>
      </c>
      <c r="BT24" s="2"/>
      <c r="BU24" s="3"/>
      <c r="BV24" s="3"/>
      <c r="BW24" s="3"/>
      <c r="BX24" s="3"/>
    </row>
    <row r="25" spans="1:76" ht="15">
      <c r="A25" s="64" t="s">
        <v>222</v>
      </c>
      <c r="B25" s="65"/>
      <c r="C25" s="65" t="s">
        <v>64</v>
      </c>
      <c r="D25" s="66">
        <v>164.77383925566295</v>
      </c>
      <c r="E25" s="68"/>
      <c r="F25" s="100" t="s">
        <v>755</v>
      </c>
      <c r="G25" s="65"/>
      <c r="H25" s="69" t="s">
        <v>222</v>
      </c>
      <c r="I25" s="70"/>
      <c r="J25" s="70"/>
      <c r="K25" s="69" t="s">
        <v>3169</v>
      </c>
      <c r="L25" s="73">
        <v>1</v>
      </c>
      <c r="M25" s="74">
        <v>8536.3779296875</v>
      </c>
      <c r="N25" s="74">
        <v>6644.0830078125</v>
      </c>
      <c r="O25" s="75"/>
      <c r="P25" s="76"/>
      <c r="Q25" s="76"/>
      <c r="R25" s="86"/>
      <c r="S25" s="48">
        <v>0</v>
      </c>
      <c r="T25" s="48">
        <v>3</v>
      </c>
      <c r="U25" s="49">
        <v>0</v>
      </c>
      <c r="V25" s="49">
        <v>0.001323</v>
      </c>
      <c r="W25" s="49">
        <v>0.003963</v>
      </c>
      <c r="X25" s="49">
        <v>0.76473</v>
      </c>
      <c r="Y25" s="49">
        <v>0.6666666666666666</v>
      </c>
      <c r="Z25" s="49">
        <v>0</v>
      </c>
      <c r="AA25" s="71">
        <v>25</v>
      </c>
      <c r="AB25" s="71"/>
      <c r="AC25" s="72"/>
      <c r="AD25" s="78" t="s">
        <v>1701</v>
      </c>
      <c r="AE25" s="78">
        <v>2409</v>
      </c>
      <c r="AF25" s="78">
        <v>6599</v>
      </c>
      <c r="AG25" s="78">
        <v>111574</v>
      </c>
      <c r="AH25" s="78">
        <v>37330</v>
      </c>
      <c r="AI25" s="78"/>
      <c r="AJ25" s="78" t="s">
        <v>1984</v>
      </c>
      <c r="AK25" s="78" t="s">
        <v>2230</v>
      </c>
      <c r="AL25" s="83" t="s">
        <v>2401</v>
      </c>
      <c r="AM25" s="78"/>
      <c r="AN25" s="80">
        <v>39256.41443287037</v>
      </c>
      <c r="AO25" s="83" t="s">
        <v>2548</v>
      </c>
      <c r="AP25" s="78" t="b">
        <v>0</v>
      </c>
      <c r="AQ25" s="78" t="b">
        <v>0</v>
      </c>
      <c r="AR25" s="78" t="b">
        <v>1</v>
      </c>
      <c r="AS25" s="78"/>
      <c r="AT25" s="78">
        <v>235</v>
      </c>
      <c r="AU25" s="83" t="s">
        <v>2778</v>
      </c>
      <c r="AV25" s="78" t="b">
        <v>1</v>
      </c>
      <c r="AW25" s="78" t="s">
        <v>2855</v>
      </c>
      <c r="AX25" s="83" t="s">
        <v>2878</v>
      </c>
      <c r="AY25" s="78" t="s">
        <v>66</v>
      </c>
      <c r="AZ25" s="78" t="str">
        <f>REPLACE(INDEX(GroupVertices[Group],MATCH(Vertices[[#This Row],[Vertex]],GroupVertices[Vertex],0)),1,1,"")</f>
        <v>4</v>
      </c>
      <c r="BA25" s="48"/>
      <c r="BB25" s="48"/>
      <c r="BC25" s="48"/>
      <c r="BD25" s="48"/>
      <c r="BE25" s="48"/>
      <c r="BF25" s="48"/>
      <c r="BG25" s="116" t="s">
        <v>3799</v>
      </c>
      <c r="BH25" s="116" t="s">
        <v>3799</v>
      </c>
      <c r="BI25" s="116" t="s">
        <v>3927</v>
      </c>
      <c r="BJ25" s="116" t="s">
        <v>3927</v>
      </c>
      <c r="BK25" s="116">
        <v>0</v>
      </c>
      <c r="BL25" s="120">
        <v>0</v>
      </c>
      <c r="BM25" s="116">
        <v>0</v>
      </c>
      <c r="BN25" s="120">
        <v>0</v>
      </c>
      <c r="BO25" s="116">
        <v>0</v>
      </c>
      <c r="BP25" s="120">
        <v>0</v>
      </c>
      <c r="BQ25" s="116">
        <v>19</v>
      </c>
      <c r="BR25" s="120">
        <v>100</v>
      </c>
      <c r="BS25" s="116">
        <v>19</v>
      </c>
      <c r="BT25" s="2"/>
      <c r="BU25" s="3"/>
      <c r="BV25" s="3"/>
      <c r="BW25" s="3"/>
      <c r="BX25" s="3"/>
    </row>
    <row r="26" spans="1:76" ht="15">
      <c r="A26" s="64" t="s">
        <v>225</v>
      </c>
      <c r="B26" s="65"/>
      <c r="C26" s="65" t="s">
        <v>64</v>
      </c>
      <c r="D26" s="66">
        <v>162.35056553102334</v>
      </c>
      <c r="E26" s="68"/>
      <c r="F26" s="100" t="s">
        <v>757</v>
      </c>
      <c r="G26" s="65"/>
      <c r="H26" s="69" t="s">
        <v>225</v>
      </c>
      <c r="I26" s="70"/>
      <c r="J26" s="70"/>
      <c r="K26" s="69" t="s">
        <v>3170</v>
      </c>
      <c r="L26" s="73">
        <v>1</v>
      </c>
      <c r="M26" s="74">
        <v>8209.9775390625</v>
      </c>
      <c r="N26" s="74">
        <v>6806.46533203125</v>
      </c>
      <c r="O26" s="75"/>
      <c r="P26" s="76"/>
      <c r="Q26" s="76"/>
      <c r="R26" s="86"/>
      <c r="S26" s="48">
        <v>0</v>
      </c>
      <c r="T26" s="48">
        <v>3</v>
      </c>
      <c r="U26" s="49">
        <v>0</v>
      </c>
      <c r="V26" s="49">
        <v>0.001323</v>
      </c>
      <c r="W26" s="49">
        <v>0.003963</v>
      </c>
      <c r="X26" s="49">
        <v>0.76473</v>
      </c>
      <c r="Y26" s="49">
        <v>0.6666666666666666</v>
      </c>
      <c r="Z26" s="49">
        <v>0</v>
      </c>
      <c r="AA26" s="71">
        <v>26</v>
      </c>
      <c r="AB26" s="71"/>
      <c r="AC26" s="72"/>
      <c r="AD26" s="78" t="s">
        <v>1702</v>
      </c>
      <c r="AE26" s="78">
        <v>319</v>
      </c>
      <c r="AF26" s="78">
        <v>834</v>
      </c>
      <c r="AG26" s="78">
        <v>14450</v>
      </c>
      <c r="AH26" s="78">
        <v>27840</v>
      </c>
      <c r="AI26" s="78"/>
      <c r="AJ26" s="78" t="s">
        <v>1985</v>
      </c>
      <c r="AK26" s="78" t="s">
        <v>2231</v>
      </c>
      <c r="AL26" s="78"/>
      <c r="AM26" s="78"/>
      <c r="AN26" s="80">
        <v>41352.14318287037</v>
      </c>
      <c r="AO26" s="83" t="s">
        <v>2549</v>
      </c>
      <c r="AP26" s="78" t="b">
        <v>0</v>
      </c>
      <c r="AQ26" s="78" t="b">
        <v>0</v>
      </c>
      <c r="AR26" s="78" t="b">
        <v>1</v>
      </c>
      <c r="AS26" s="78"/>
      <c r="AT26" s="78">
        <v>34</v>
      </c>
      <c r="AU26" s="83" t="s">
        <v>2778</v>
      </c>
      <c r="AV26" s="78" t="b">
        <v>0</v>
      </c>
      <c r="AW26" s="78" t="s">
        <v>2855</v>
      </c>
      <c r="AX26" s="83" t="s">
        <v>2879</v>
      </c>
      <c r="AY26" s="78" t="s">
        <v>66</v>
      </c>
      <c r="AZ26" s="78" t="str">
        <f>REPLACE(INDEX(GroupVertices[Group],MATCH(Vertices[[#This Row],[Vertex]],GroupVertices[Vertex],0)),1,1,"")</f>
        <v>4</v>
      </c>
      <c r="BA26" s="48"/>
      <c r="BB26" s="48"/>
      <c r="BC26" s="48"/>
      <c r="BD26" s="48"/>
      <c r="BE26" s="48"/>
      <c r="BF26" s="48"/>
      <c r="BG26" s="116" t="s">
        <v>3799</v>
      </c>
      <c r="BH26" s="116" t="s">
        <v>3799</v>
      </c>
      <c r="BI26" s="116" t="s">
        <v>3927</v>
      </c>
      <c r="BJ26" s="116" t="s">
        <v>3927</v>
      </c>
      <c r="BK26" s="116">
        <v>0</v>
      </c>
      <c r="BL26" s="120">
        <v>0</v>
      </c>
      <c r="BM26" s="116">
        <v>0</v>
      </c>
      <c r="BN26" s="120">
        <v>0</v>
      </c>
      <c r="BO26" s="116">
        <v>0</v>
      </c>
      <c r="BP26" s="120">
        <v>0</v>
      </c>
      <c r="BQ26" s="116">
        <v>19</v>
      </c>
      <c r="BR26" s="120">
        <v>100</v>
      </c>
      <c r="BS26" s="116">
        <v>19</v>
      </c>
      <c r="BT26" s="2"/>
      <c r="BU26" s="3"/>
      <c r="BV26" s="3"/>
      <c r="BW26" s="3"/>
      <c r="BX26" s="3"/>
    </row>
    <row r="27" spans="1:76" ht="15">
      <c r="A27" s="64" t="s">
        <v>226</v>
      </c>
      <c r="B27" s="65"/>
      <c r="C27" s="65" t="s">
        <v>64</v>
      </c>
      <c r="D27" s="66">
        <v>162.04287492106042</v>
      </c>
      <c r="E27" s="68"/>
      <c r="F27" s="100" t="s">
        <v>758</v>
      </c>
      <c r="G27" s="65"/>
      <c r="H27" s="69" t="s">
        <v>226</v>
      </c>
      <c r="I27" s="70"/>
      <c r="J27" s="70"/>
      <c r="K27" s="69" t="s">
        <v>3171</v>
      </c>
      <c r="L27" s="73">
        <v>36.10333340662016</v>
      </c>
      <c r="M27" s="74">
        <v>5623.20068359375</v>
      </c>
      <c r="N27" s="74">
        <v>3834.5478515625</v>
      </c>
      <c r="O27" s="75"/>
      <c r="P27" s="76"/>
      <c r="Q27" s="76"/>
      <c r="R27" s="86"/>
      <c r="S27" s="48">
        <v>0</v>
      </c>
      <c r="T27" s="48">
        <v>4</v>
      </c>
      <c r="U27" s="49">
        <v>186.630159</v>
      </c>
      <c r="V27" s="49">
        <v>0.001337</v>
      </c>
      <c r="W27" s="49">
        <v>0.005422</v>
      </c>
      <c r="X27" s="49">
        <v>0.888224</v>
      </c>
      <c r="Y27" s="49">
        <v>0.25</v>
      </c>
      <c r="Z27" s="49">
        <v>0</v>
      </c>
      <c r="AA27" s="71">
        <v>27</v>
      </c>
      <c r="AB27" s="71"/>
      <c r="AC27" s="72"/>
      <c r="AD27" s="78" t="s">
        <v>1703</v>
      </c>
      <c r="AE27" s="78">
        <v>795</v>
      </c>
      <c r="AF27" s="78">
        <v>102</v>
      </c>
      <c r="AG27" s="78">
        <v>2118</v>
      </c>
      <c r="AH27" s="78">
        <v>2772</v>
      </c>
      <c r="AI27" s="78"/>
      <c r="AJ27" s="78" t="s">
        <v>1986</v>
      </c>
      <c r="AK27" s="78" t="s">
        <v>2232</v>
      </c>
      <c r="AL27" s="78"/>
      <c r="AM27" s="78"/>
      <c r="AN27" s="80">
        <v>41626.092835648145</v>
      </c>
      <c r="AO27" s="83" t="s">
        <v>2550</v>
      </c>
      <c r="AP27" s="78" t="b">
        <v>0</v>
      </c>
      <c r="AQ27" s="78" t="b">
        <v>0</v>
      </c>
      <c r="AR27" s="78" t="b">
        <v>0</v>
      </c>
      <c r="AS27" s="78"/>
      <c r="AT27" s="78">
        <v>1</v>
      </c>
      <c r="AU27" s="83" t="s">
        <v>2778</v>
      </c>
      <c r="AV27" s="78" t="b">
        <v>0</v>
      </c>
      <c r="AW27" s="78" t="s">
        <v>2855</v>
      </c>
      <c r="AX27" s="83" t="s">
        <v>2880</v>
      </c>
      <c r="AY27" s="78" t="s">
        <v>66</v>
      </c>
      <c r="AZ27" s="78" t="str">
        <f>REPLACE(INDEX(GroupVertices[Group],MATCH(Vertices[[#This Row],[Vertex]],GroupVertices[Vertex],0)),1,1,"")</f>
        <v>3</v>
      </c>
      <c r="BA27" s="48"/>
      <c r="BB27" s="48"/>
      <c r="BC27" s="48"/>
      <c r="BD27" s="48"/>
      <c r="BE27" s="48"/>
      <c r="BF27" s="48"/>
      <c r="BG27" s="116" t="s">
        <v>3801</v>
      </c>
      <c r="BH27" s="116" t="s">
        <v>3801</v>
      </c>
      <c r="BI27" s="116" t="s">
        <v>3928</v>
      </c>
      <c r="BJ27" s="116" t="s">
        <v>3928</v>
      </c>
      <c r="BK27" s="116">
        <v>0</v>
      </c>
      <c r="BL27" s="120">
        <v>0</v>
      </c>
      <c r="BM27" s="116">
        <v>0</v>
      </c>
      <c r="BN27" s="120">
        <v>0</v>
      </c>
      <c r="BO27" s="116">
        <v>0</v>
      </c>
      <c r="BP27" s="120">
        <v>0</v>
      </c>
      <c r="BQ27" s="116">
        <v>8</v>
      </c>
      <c r="BR27" s="120">
        <v>100</v>
      </c>
      <c r="BS27" s="116">
        <v>8</v>
      </c>
      <c r="BT27" s="2"/>
      <c r="BU27" s="3"/>
      <c r="BV27" s="3"/>
      <c r="BW27" s="3"/>
      <c r="BX27" s="3"/>
    </row>
    <row r="28" spans="1:76" ht="15">
      <c r="A28" s="64" t="s">
        <v>455</v>
      </c>
      <c r="B28" s="65"/>
      <c r="C28" s="65" t="s">
        <v>64</v>
      </c>
      <c r="D28" s="66">
        <v>757.5334942137716</v>
      </c>
      <c r="E28" s="68"/>
      <c r="F28" s="100" t="s">
        <v>2802</v>
      </c>
      <c r="G28" s="65"/>
      <c r="H28" s="69" t="s">
        <v>455</v>
      </c>
      <c r="I28" s="70"/>
      <c r="J28" s="70"/>
      <c r="K28" s="69" t="s">
        <v>3172</v>
      </c>
      <c r="L28" s="73">
        <v>1.1477852274896747</v>
      </c>
      <c r="M28" s="74">
        <v>5846.642578125</v>
      </c>
      <c r="N28" s="74">
        <v>3954.913818359375</v>
      </c>
      <c r="O28" s="75"/>
      <c r="P28" s="76"/>
      <c r="Q28" s="76"/>
      <c r="R28" s="86"/>
      <c r="S28" s="48">
        <v>3</v>
      </c>
      <c r="T28" s="48">
        <v>0</v>
      </c>
      <c r="U28" s="49">
        <v>0.785714</v>
      </c>
      <c r="V28" s="49">
        <v>0.001042</v>
      </c>
      <c r="W28" s="49">
        <v>0.002396</v>
      </c>
      <c r="X28" s="49">
        <v>0.691441</v>
      </c>
      <c r="Y28" s="49">
        <v>0.5</v>
      </c>
      <c r="Z28" s="49">
        <v>0</v>
      </c>
      <c r="AA28" s="71">
        <v>28</v>
      </c>
      <c r="AB28" s="71"/>
      <c r="AC28" s="72"/>
      <c r="AD28" s="78" t="s">
        <v>1704</v>
      </c>
      <c r="AE28" s="78">
        <v>1576</v>
      </c>
      <c r="AF28" s="78">
        <v>1416782</v>
      </c>
      <c r="AG28" s="78">
        <v>4103</v>
      </c>
      <c r="AH28" s="78">
        <v>17955</v>
      </c>
      <c r="AI28" s="78"/>
      <c r="AJ28" s="78" t="s">
        <v>1987</v>
      </c>
      <c r="AK28" s="78"/>
      <c r="AL28" s="78"/>
      <c r="AM28" s="78"/>
      <c r="AN28" s="80">
        <v>40030.99736111111</v>
      </c>
      <c r="AO28" s="83" t="s">
        <v>2551</v>
      </c>
      <c r="AP28" s="78" t="b">
        <v>0</v>
      </c>
      <c r="AQ28" s="78" t="b">
        <v>0</v>
      </c>
      <c r="AR28" s="78" t="b">
        <v>1</v>
      </c>
      <c r="AS28" s="78" t="s">
        <v>1625</v>
      </c>
      <c r="AT28" s="78">
        <v>4815</v>
      </c>
      <c r="AU28" s="83" t="s">
        <v>2782</v>
      </c>
      <c r="AV28" s="78" t="b">
        <v>1</v>
      </c>
      <c r="AW28" s="78" t="s">
        <v>2855</v>
      </c>
      <c r="AX28" s="83" t="s">
        <v>2881</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166.52750759550625</v>
      </c>
      <c r="E29" s="68"/>
      <c r="F29" s="100" t="s">
        <v>759</v>
      </c>
      <c r="G29" s="65"/>
      <c r="H29" s="69" t="s">
        <v>227</v>
      </c>
      <c r="I29" s="70"/>
      <c r="J29" s="70"/>
      <c r="K29" s="69" t="s">
        <v>3173</v>
      </c>
      <c r="L29" s="73">
        <v>10.205977990586447</v>
      </c>
      <c r="M29" s="74">
        <v>5689.63818359375</v>
      </c>
      <c r="N29" s="74">
        <v>4252.48388671875</v>
      </c>
      <c r="O29" s="75"/>
      <c r="P29" s="76"/>
      <c r="Q29" s="76"/>
      <c r="R29" s="86"/>
      <c r="S29" s="48">
        <v>0</v>
      </c>
      <c r="T29" s="48">
        <v>3</v>
      </c>
      <c r="U29" s="49">
        <v>48.944444</v>
      </c>
      <c r="V29" s="49">
        <v>0.001335</v>
      </c>
      <c r="W29" s="49">
        <v>0.005249</v>
      </c>
      <c r="X29" s="49">
        <v>0.692315</v>
      </c>
      <c r="Y29" s="49">
        <v>0.3333333333333333</v>
      </c>
      <c r="Z29" s="49">
        <v>0</v>
      </c>
      <c r="AA29" s="71">
        <v>29</v>
      </c>
      <c r="AB29" s="71"/>
      <c r="AC29" s="72"/>
      <c r="AD29" s="78" t="s">
        <v>1705</v>
      </c>
      <c r="AE29" s="78">
        <v>453</v>
      </c>
      <c r="AF29" s="78">
        <v>10771</v>
      </c>
      <c r="AG29" s="78">
        <v>42147</v>
      </c>
      <c r="AH29" s="78">
        <v>19733</v>
      </c>
      <c r="AI29" s="78"/>
      <c r="AJ29" s="78" t="s">
        <v>1988</v>
      </c>
      <c r="AK29" s="78" t="s">
        <v>2233</v>
      </c>
      <c r="AL29" s="83" t="s">
        <v>2402</v>
      </c>
      <c r="AM29" s="78"/>
      <c r="AN29" s="80">
        <v>41987.97857638889</v>
      </c>
      <c r="AO29" s="83" t="s">
        <v>2552</v>
      </c>
      <c r="AP29" s="78" t="b">
        <v>0</v>
      </c>
      <c r="AQ29" s="78" t="b">
        <v>0</v>
      </c>
      <c r="AR29" s="78" t="b">
        <v>1</v>
      </c>
      <c r="AS29" s="78"/>
      <c r="AT29" s="78">
        <v>295</v>
      </c>
      <c r="AU29" s="83" t="s">
        <v>2778</v>
      </c>
      <c r="AV29" s="78" t="b">
        <v>0</v>
      </c>
      <c r="AW29" s="78" t="s">
        <v>2855</v>
      </c>
      <c r="AX29" s="83" t="s">
        <v>2882</v>
      </c>
      <c r="AY29" s="78" t="s">
        <v>66</v>
      </c>
      <c r="AZ29" s="78" t="str">
        <f>REPLACE(INDEX(GroupVertices[Group],MATCH(Vertices[[#This Row],[Vertex]],GroupVertices[Vertex],0)),1,1,"")</f>
        <v>3</v>
      </c>
      <c r="BA29" s="48"/>
      <c r="BB29" s="48"/>
      <c r="BC29" s="48"/>
      <c r="BD29" s="48"/>
      <c r="BE29" s="48"/>
      <c r="BF29" s="48"/>
      <c r="BG29" s="116" t="s">
        <v>3802</v>
      </c>
      <c r="BH29" s="116" t="s">
        <v>3893</v>
      </c>
      <c r="BI29" s="116" t="s">
        <v>3929</v>
      </c>
      <c r="BJ29" s="116" t="s">
        <v>4020</v>
      </c>
      <c r="BK29" s="116">
        <v>2</v>
      </c>
      <c r="BL29" s="120">
        <v>4.444444444444445</v>
      </c>
      <c r="BM29" s="116">
        <v>2</v>
      </c>
      <c r="BN29" s="120">
        <v>4.444444444444445</v>
      </c>
      <c r="BO29" s="116">
        <v>0</v>
      </c>
      <c r="BP29" s="120">
        <v>0</v>
      </c>
      <c r="BQ29" s="116">
        <v>41</v>
      </c>
      <c r="BR29" s="120">
        <v>91.11111111111111</v>
      </c>
      <c r="BS29" s="116">
        <v>45</v>
      </c>
      <c r="BT29" s="2"/>
      <c r="BU29" s="3"/>
      <c r="BV29" s="3"/>
      <c r="BW29" s="3"/>
      <c r="BX29" s="3"/>
    </row>
    <row r="30" spans="1:76" ht="15">
      <c r="A30" s="64" t="s">
        <v>228</v>
      </c>
      <c r="B30" s="65"/>
      <c r="C30" s="65" t="s">
        <v>64</v>
      </c>
      <c r="D30" s="66">
        <v>162.01891540635017</v>
      </c>
      <c r="E30" s="68"/>
      <c r="F30" s="100" t="s">
        <v>760</v>
      </c>
      <c r="G30" s="65"/>
      <c r="H30" s="69" t="s">
        <v>228</v>
      </c>
      <c r="I30" s="70"/>
      <c r="J30" s="70"/>
      <c r="K30" s="69" t="s">
        <v>3174</v>
      </c>
      <c r="L30" s="73">
        <v>108.58768473527759</v>
      </c>
      <c r="M30" s="74">
        <v>7748.2587890625</v>
      </c>
      <c r="N30" s="74">
        <v>6963.8466796875</v>
      </c>
      <c r="O30" s="75"/>
      <c r="P30" s="76"/>
      <c r="Q30" s="76"/>
      <c r="R30" s="86"/>
      <c r="S30" s="48">
        <v>0</v>
      </c>
      <c r="T30" s="48">
        <v>2</v>
      </c>
      <c r="U30" s="49">
        <v>572</v>
      </c>
      <c r="V30" s="49">
        <v>0.001323</v>
      </c>
      <c r="W30" s="49">
        <v>0.003314</v>
      </c>
      <c r="X30" s="49">
        <v>0.750394</v>
      </c>
      <c r="Y30" s="49">
        <v>0</v>
      </c>
      <c r="Z30" s="49">
        <v>0</v>
      </c>
      <c r="AA30" s="71">
        <v>30</v>
      </c>
      <c r="AB30" s="71"/>
      <c r="AC30" s="72"/>
      <c r="AD30" s="78" t="s">
        <v>228</v>
      </c>
      <c r="AE30" s="78">
        <v>521</v>
      </c>
      <c r="AF30" s="78">
        <v>45</v>
      </c>
      <c r="AG30" s="78">
        <v>406</v>
      </c>
      <c r="AH30" s="78">
        <v>795</v>
      </c>
      <c r="AI30" s="78"/>
      <c r="AJ30" s="78" t="s">
        <v>1989</v>
      </c>
      <c r="AK30" s="78"/>
      <c r="AL30" s="78"/>
      <c r="AM30" s="78"/>
      <c r="AN30" s="80">
        <v>42187.6172337963</v>
      </c>
      <c r="AO30" s="83" t="s">
        <v>2553</v>
      </c>
      <c r="AP30" s="78" t="b">
        <v>1</v>
      </c>
      <c r="AQ30" s="78" t="b">
        <v>0</v>
      </c>
      <c r="AR30" s="78" t="b">
        <v>0</v>
      </c>
      <c r="AS30" s="78"/>
      <c r="AT30" s="78">
        <v>1</v>
      </c>
      <c r="AU30" s="83" t="s">
        <v>2778</v>
      </c>
      <c r="AV30" s="78" t="b">
        <v>0</v>
      </c>
      <c r="AW30" s="78" t="s">
        <v>2855</v>
      </c>
      <c r="AX30" s="83" t="s">
        <v>2883</v>
      </c>
      <c r="AY30" s="78" t="s">
        <v>66</v>
      </c>
      <c r="AZ30" s="78" t="str">
        <f>REPLACE(INDEX(GroupVertices[Group],MATCH(Vertices[[#This Row],[Vertex]],GroupVertices[Vertex],0)),1,1,"")</f>
        <v>4</v>
      </c>
      <c r="BA30" s="48"/>
      <c r="BB30" s="48"/>
      <c r="BC30" s="48"/>
      <c r="BD30" s="48"/>
      <c r="BE30" s="48"/>
      <c r="BF30" s="48"/>
      <c r="BG30" s="116" t="s">
        <v>3803</v>
      </c>
      <c r="BH30" s="116" t="s">
        <v>3803</v>
      </c>
      <c r="BI30" s="116" t="s">
        <v>3930</v>
      </c>
      <c r="BJ30" s="116" t="s">
        <v>3930</v>
      </c>
      <c r="BK30" s="116">
        <v>1</v>
      </c>
      <c r="BL30" s="120">
        <v>2.2222222222222223</v>
      </c>
      <c r="BM30" s="116">
        <v>1</v>
      </c>
      <c r="BN30" s="120">
        <v>2.2222222222222223</v>
      </c>
      <c r="BO30" s="116">
        <v>0</v>
      </c>
      <c r="BP30" s="120">
        <v>0</v>
      </c>
      <c r="BQ30" s="116">
        <v>43</v>
      </c>
      <c r="BR30" s="120">
        <v>95.55555555555556</v>
      </c>
      <c r="BS30" s="116">
        <v>45</v>
      </c>
      <c r="BT30" s="2"/>
      <c r="BU30" s="3"/>
      <c r="BV30" s="3"/>
      <c r="BW30" s="3"/>
      <c r="BX30" s="3"/>
    </row>
    <row r="31" spans="1:76" ht="15">
      <c r="A31" s="64" t="s">
        <v>456</v>
      </c>
      <c r="B31" s="65"/>
      <c r="C31" s="65" t="s">
        <v>64</v>
      </c>
      <c r="D31" s="66">
        <v>1000</v>
      </c>
      <c r="E31" s="68"/>
      <c r="F31" s="100" t="s">
        <v>2803</v>
      </c>
      <c r="G31" s="65"/>
      <c r="H31" s="69" t="s">
        <v>456</v>
      </c>
      <c r="I31" s="70"/>
      <c r="J31" s="70"/>
      <c r="K31" s="69" t="s">
        <v>3175</v>
      </c>
      <c r="L31" s="73">
        <v>1</v>
      </c>
      <c r="M31" s="74">
        <v>7166.27490234375</v>
      </c>
      <c r="N31" s="74">
        <v>6657.78125</v>
      </c>
      <c r="O31" s="75"/>
      <c r="P31" s="76"/>
      <c r="Q31" s="76"/>
      <c r="R31" s="86"/>
      <c r="S31" s="48">
        <v>1</v>
      </c>
      <c r="T31" s="48">
        <v>0</v>
      </c>
      <c r="U31" s="49">
        <v>0</v>
      </c>
      <c r="V31" s="49">
        <v>0.00096</v>
      </c>
      <c r="W31" s="49">
        <v>0.000239</v>
      </c>
      <c r="X31" s="49">
        <v>0.468918</v>
      </c>
      <c r="Y31" s="49">
        <v>0</v>
      </c>
      <c r="Z31" s="49">
        <v>0</v>
      </c>
      <c r="AA31" s="71">
        <v>31</v>
      </c>
      <c r="AB31" s="71"/>
      <c r="AC31" s="72"/>
      <c r="AD31" s="78" t="s">
        <v>1706</v>
      </c>
      <c r="AE31" s="78">
        <v>1424</v>
      </c>
      <c r="AF31" s="78">
        <v>9971032</v>
      </c>
      <c r="AG31" s="78">
        <v>15635</v>
      </c>
      <c r="AH31" s="78">
        <v>977</v>
      </c>
      <c r="AI31" s="78"/>
      <c r="AJ31" s="78" t="s">
        <v>1990</v>
      </c>
      <c r="AK31" s="78" t="s">
        <v>2234</v>
      </c>
      <c r="AL31" s="83" t="s">
        <v>2403</v>
      </c>
      <c r="AM31" s="78"/>
      <c r="AN31" s="80">
        <v>40499.74574074074</v>
      </c>
      <c r="AO31" s="83" t="s">
        <v>2554</v>
      </c>
      <c r="AP31" s="78" t="b">
        <v>0</v>
      </c>
      <c r="AQ31" s="78" t="b">
        <v>0</v>
      </c>
      <c r="AR31" s="78" t="b">
        <v>1</v>
      </c>
      <c r="AS31" s="78"/>
      <c r="AT31" s="78">
        <v>20221</v>
      </c>
      <c r="AU31" s="83" t="s">
        <v>2778</v>
      </c>
      <c r="AV31" s="78" t="b">
        <v>1</v>
      </c>
      <c r="AW31" s="78" t="s">
        <v>2855</v>
      </c>
      <c r="AX31" s="83" t="s">
        <v>2884</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229</v>
      </c>
      <c r="B32" s="65"/>
      <c r="C32" s="65" t="s">
        <v>64</v>
      </c>
      <c r="D32" s="66">
        <v>162.00084068472668</v>
      </c>
      <c r="E32" s="68"/>
      <c r="F32" s="100" t="s">
        <v>761</v>
      </c>
      <c r="G32" s="65"/>
      <c r="H32" s="69" t="s">
        <v>229</v>
      </c>
      <c r="I32" s="70"/>
      <c r="J32" s="70"/>
      <c r="K32" s="69" t="s">
        <v>3176</v>
      </c>
      <c r="L32" s="73">
        <v>108.58768473527759</v>
      </c>
      <c r="M32" s="74">
        <v>8066.14990234375</v>
      </c>
      <c r="N32" s="74">
        <v>6156.54345703125</v>
      </c>
      <c r="O32" s="75"/>
      <c r="P32" s="76"/>
      <c r="Q32" s="76"/>
      <c r="R32" s="86"/>
      <c r="S32" s="48">
        <v>0</v>
      </c>
      <c r="T32" s="48">
        <v>3</v>
      </c>
      <c r="U32" s="49">
        <v>572</v>
      </c>
      <c r="V32" s="49">
        <v>0.001325</v>
      </c>
      <c r="W32" s="49">
        <v>0.003658</v>
      </c>
      <c r="X32" s="49">
        <v>0.904502</v>
      </c>
      <c r="Y32" s="49">
        <v>0.16666666666666666</v>
      </c>
      <c r="Z32" s="49">
        <v>0</v>
      </c>
      <c r="AA32" s="71">
        <v>32</v>
      </c>
      <c r="AB32" s="71"/>
      <c r="AC32" s="72"/>
      <c r="AD32" s="78" t="s">
        <v>1707</v>
      </c>
      <c r="AE32" s="78">
        <v>85</v>
      </c>
      <c r="AF32" s="78">
        <v>2</v>
      </c>
      <c r="AG32" s="78">
        <v>87</v>
      </c>
      <c r="AH32" s="78">
        <v>159</v>
      </c>
      <c r="AI32" s="78"/>
      <c r="AJ32" s="78"/>
      <c r="AK32" s="78" t="s">
        <v>2235</v>
      </c>
      <c r="AL32" s="78"/>
      <c r="AM32" s="78"/>
      <c r="AN32" s="80">
        <v>42659.63615740741</v>
      </c>
      <c r="AO32" s="78"/>
      <c r="AP32" s="78" t="b">
        <v>1</v>
      </c>
      <c r="AQ32" s="78" t="b">
        <v>0</v>
      </c>
      <c r="AR32" s="78" t="b">
        <v>1</v>
      </c>
      <c r="AS32" s="78"/>
      <c r="AT32" s="78">
        <v>0</v>
      </c>
      <c r="AU32" s="78"/>
      <c r="AV32" s="78" t="b">
        <v>0</v>
      </c>
      <c r="AW32" s="78" t="s">
        <v>2855</v>
      </c>
      <c r="AX32" s="83" t="s">
        <v>2885</v>
      </c>
      <c r="AY32" s="78" t="s">
        <v>66</v>
      </c>
      <c r="AZ32" s="78" t="str">
        <f>REPLACE(INDEX(GroupVertices[Group],MATCH(Vertices[[#This Row],[Vertex]],GroupVertices[Vertex],0)),1,1,"")</f>
        <v>4</v>
      </c>
      <c r="BA32" s="48"/>
      <c r="BB32" s="48"/>
      <c r="BC32" s="48"/>
      <c r="BD32" s="48"/>
      <c r="BE32" s="48"/>
      <c r="BF32" s="48"/>
      <c r="BG32" s="116" t="s">
        <v>3804</v>
      </c>
      <c r="BH32" s="116" t="s">
        <v>3804</v>
      </c>
      <c r="BI32" s="116" t="s">
        <v>3931</v>
      </c>
      <c r="BJ32" s="116" t="s">
        <v>3931</v>
      </c>
      <c r="BK32" s="116">
        <v>0</v>
      </c>
      <c r="BL32" s="120">
        <v>0</v>
      </c>
      <c r="BM32" s="116">
        <v>1</v>
      </c>
      <c r="BN32" s="120">
        <v>10</v>
      </c>
      <c r="BO32" s="116">
        <v>0</v>
      </c>
      <c r="BP32" s="120">
        <v>0</v>
      </c>
      <c r="BQ32" s="116">
        <v>9</v>
      </c>
      <c r="BR32" s="120">
        <v>90</v>
      </c>
      <c r="BS32" s="116">
        <v>10</v>
      </c>
      <c r="BT32" s="2"/>
      <c r="BU32" s="3"/>
      <c r="BV32" s="3"/>
      <c r="BW32" s="3"/>
      <c r="BX32" s="3"/>
    </row>
    <row r="33" spans="1:76" ht="15">
      <c r="A33" s="64" t="s">
        <v>457</v>
      </c>
      <c r="B33" s="65"/>
      <c r="C33" s="65" t="s">
        <v>64</v>
      </c>
      <c r="D33" s="66">
        <v>169.44258188525055</v>
      </c>
      <c r="E33" s="68"/>
      <c r="F33" s="100" t="s">
        <v>2804</v>
      </c>
      <c r="G33" s="65"/>
      <c r="H33" s="69" t="s">
        <v>457</v>
      </c>
      <c r="I33" s="70"/>
      <c r="J33" s="70"/>
      <c r="K33" s="69" t="s">
        <v>3177</v>
      </c>
      <c r="L33" s="73">
        <v>1</v>
      </c>
      <c r="M33" s="74">
        <v>7745.44970703125</v>
      </c>
      <c r="N33" s="74">
        <v>5223.69580078125</v>
      </c>
      <c r="O33" s="75"/>
      <c r="P33" s="76"/>
      <c r="Q33" s="76"/>
      <c r="R33" s="86"/>
      <c r="S33" s="48">
        <v>1</v>
      </c>
      <c r="T33" s="48">
        <v>0</v>
      </c>
      <c r="U33" s="49">
        <v>0</v>
      </c>
      <c r="V33" s="49">
        <v>0.000961</v>
      </c>
      <c r="W33" s="49">
        <v>0.000264</v>
      </c>
      <c r="X33" s="49">
        <v>0.406276</v>
      </c>
      <c r="Y33" s="49">
        <v>0</v>
      </c>
      <c r="Z33" s="49">
        <v>0</v>
      </c>
      <c r="AA33" s="71">
        <v>33</v>
      </c>
      <c r="AB33" s="71"/>
      <c r="AC33" s="72"/>
      <c r="AD33" s="78" t="s">
        <v>1708</v>
      </c>
      <c r="AE33" s="78">
        <v>1137</v>
      </c>
      <c r="AF33" s="78">
        <v>17706</v>
      </c>
      <c r="AG33" s="78">
        <v>18466</v>
      </c>
      <c r="AH33" s="78">
        <v>12998</v>
      </c>
      <c r="AI33" s="78"/>
      <c r="AJ33" s="78" t="s">
        <v>1991</v>
      </c>
      <c r="AK33" s="78" t="s">
        <v>2236</v>
      </c>
      <c r="AL33" s="83" t="s">
        <v>2404</v>
      </c>
      <c r="AM33" s="78"/>
      <c r="AN33" s="80">
        <v>39829.11907407407</v>
      </c>
      <c r="AO33" s="83" t="s">
        <v>2555</v>
      </c>
      <c r="AP33" s="78" t="b">
        <v>0</v>
      </c>
      <c r="AQ33" s="78" t="b">
        <v>0</v>
      </c>
      <c r="AR33" s="78" t="b">
        <v>1</v>
      </c>
      <c r="AS33" s="78" t="s">
        <v>1625</v>
      </c>
      <c r="AT33" s="78">
        <v>339</v>
      </c>
      <c r="AU33" s="83" t="s">
        <v>2780</v>
      </c>
      <c r="AV33" s="78" t="b">
        <v>0</v>
      </c>
      <c r="AW33" s="78" t="s">
        <v>2855</v>
      </c>
      <c r="AX33" s="83" t="s">
        <v>2886</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230</v>
      </c>
      <c r="B34" s="65"/>
      <c r="C34" s="65" t="s">
        <v>64</v>
      </c>
      <c r="D34" s="66">
        <v>162.0966787435676</v>
      </c>
      <c r="E34" s="68"/>
      <c r="F34" s="100" t="s">
        <v>762</v>
      </c>
      <c r="G34" s="65"/>
      <c r="H34" s="69" t="s">
        <v>230</v>
      </c>
      <c r="I34" s="70"/>
      <c r="J34" s="70"/>
      <c r="K34" s="69" t="s">
        <v>3178</v>
      </c>
      <c r="L34" s="73">
        <v>1</v>
      </c>
      <c r="M34" s="74">
        <v>9745.6142578125</v>
      </c>
      <c r="N34" s="74">
        <v>694.0482177734375</v>
      </c>
      <c r="O34" s="75"/>
      <c r="P34" s="76"/>
      <c r="Q34" s="76"/>
      <c r="R34" s="86"/>
      <c r="S34" s="48">
        <v>1</v>
      </c>
      <c r="T34" s="48">
        <v>1</v>
      </c>
      <c r="U34" s="49">
        <v>0</v>
      </c>
      <c r="V34" s="49">
        <v>0</v>
      </c>
      <c r="W34" s="49">
        <v>0</v>
      </c>
      <c r="X34" s="49">
        <v>0.999998</v>
      </c>
      <c r="Y34" s="49">
        <v>0</v>
      </c>
      <c r="Z34" s="49" t="s">
        <v>3500</v>
      </c>
      <c r="AA34" s="71">
        <v>34</v>
      </c>
      <c r="AB34" s="71"/>
      <c r="AC34" s="72"/>
      <c r="AD34" s="78" t="s">
        <v>1709</v>
      </c>
      <c r="AE34" s="78">
        <v>305</v>
      </c>
      <c r="AF34" s="78">
        <v>230</v>
      </c>
      <c r="AG34" s="78">
        <v>2836</v>
      </c>
      <c r="AH34" s="78">
        <v>6433</v>
      </c>
      <c r="AI34" s="78"/>
      <c r="AJ34" s="78" t="s">
        <v>1992</v>
      </c>
      <c r="AK34" s="78" t="s">
        <v>2237</v>
      </c>
      <c r="AL34" s="83" t="s">
        <v>2405</v>
      </c>
      <c r="AM34" s="78"/>
      <c r="AN34" s="80">
        <v>43544.653969907406</v>
      </c>
      <c r="AO34" s="83" t="s">
        <v>2556</v>
      </c>
      <c r="AP34" s="78" t="b">
        <v>1</v>
      </c>
      <c r="AQ34" s="78" t="b">
        <v>0</v>
      </c>
      <c r="AR34" s="78" t="b">
        <v>0</v>
      </c>
      <c r="AS34" s="78"/>
      <c r="AT34" s="78">
        <v>1</v>
      </c>
      <c r="AU34" s="78"/>
      <c r="AV34" s="78" t="b">
        <v>0</v>
      </c>
      <c r="AW34" s="78" t="s">
        <v>2855</v>
      </c>
      <c r="AX34" s="83" t="s">
        <v>2887</v>
      </c>
      <c r="AY34" s="78" t="s">
        <v>66</v>
      </c>
      <c r="AZ34" s="78" t="str">
        <f>REPLACE(INDEX(GroupVertices[Group],MATCH(Vertices[[#This Row],[Vertex]],GroupVertices[Vertex],0)),1,1,"")</f>
        <v>10</v>
      </c>
      <c r="BA34" s="48" t="s">
        <v>2405</v>
      </c>
      <c r="BB34" s="48" t="s">
        <v>2405</v>
      </c>
      <c r="BC34" s="48" t="s">
        <v>3533</v>
      </c>
      <c r="BD34" s="48" t="s">
        <v>3533</v>
      </c>
      <c r="BE34" s="48"/>
      <c r="BF34" s="48"/>
      <c r="BG34" s="116" t="s">
        <v>3805</v>
      </c>
      <c r="BH34" s="116" t="s">
        <v>3805</v>
      </c>
      <c r="BI34" s="116" t="s">
        <v>1603</v>
      </c>
      <c r="BJ34" s="116" t="s">
        <v>1603</v>
      </c>
      <c r="BK34" s="116">
        <v>0</v>
      </c>
      <c r="BL34" s="120">
        <v>0</v>
      </c>
      <c r="BM34" s="116">
        <v>0</v>
      </c>
      <c r="BN34" s="120">
        <v>0</v>
      </c>
      <c r="BO34" s="116">
        <v>0</v>
      </c>
      <c r="BP34" s="120">
        <v>0</v>
      </c>
      <c r="BQ34" s="116">
        <v>4</v>
      </c>
      <c r="BR34" s="120">
        <v>100</v>
      </c>
      <c r="BS34" s="116">
        <v>4</v>
      </c>
      <c r="BT34" s="2"/>
      <c r="BU34" s="3"/>
      <c r="BV34" s="3"/>
      <c r="BW34" s="3"/>
      <c r="BX34" s="3"/>
    </row>
    <row r="35" spans="1:76" ht="15">
      <c r="A35" s="64" t="s">
        <v>231</v>
      </c>
      <c r="B35" s="65"/>
      <c r="C35" s="65" t="s">
        <v>64</v>
      </c>
      <c r="D35" s="66">
        <v>162.0046237659967</v>
      </c>
      <c r="E35" s="68"/>
      <c r="F35" s="100" t="s">
        <v>763</v>
      </c>
      <c r="G35" s="65"/>
      <c r="H35" s="69" t="s">
        <v>231</v>
      </c>
      <c r="I35" s="70"/>
      <c r="J35" s="70"/>
      <c r="K35" s="69" t="s">
        <v>3179</v>
      </c>
      <c r="L35" s="73">
        <v>108.58768473527759</v>
      </c>
      <c r="M35" s="74">
        <v>8194.6796875</v>
      </c>
      <c r="N35" s="74">
        <v>8547.265625</v>
      </c>
      <c r="O35" s="75"/>
      <c r="P35" s="76"/>
      <c r="Q35" s="76"/>
      <c r="R35" s="86"/>
      <c r="S35" s="48">
        <v>0</v>
      </c>
      <c r="T35" s="48">
        <v>2</v>
      </c>
      <c r="U35" s="49">
        <v>572</v>
      </c>
      <c r="V35" s="49">
        <v>0.001323</v>
      </c>
      <c r="W35" s="49">
        <v>0.003314</v>
      </c>
      <c r="X35" s="49">
        <v>0.750394</v>
      </c>
      <c r="Y35" s="49">
        <v>0</v>
      </c>
      <c r="Z35" s="49">
        <v>0</v>
      </c>
      <c r="AA35" s="71">
        <v>35</v>
      </c>
      <c r="AB35" s="71"/>
      <c r="AC35" s="72"/>
      <c r="AD35" s="78" t="s">
        <v>1710</v>
      </c>
      <c r="AE35" s="78">
        <v>56</v>
      </c>
      <c r="AF35" s="78">
        <v>11</v>
      </c>
      <c r="AG35" s="78">
        <v>123</v>
      </c>
      <c r="AH35" s="78">
        <v>16</v>
      </c>
      <c r="AI35" s="78"/>
      <c r="AJ35" s="78"/>
      <c r="AK35" s="78"/>
      <c r="AL35" s="78"/>
      <c r="AM35" s="78"/>
      <c r="AN35" s="80">
        <v>41900.68268518519</v>
      </c>
      <c r="AO35" s="78"/>
      <c r="AP35" s="78" t="b">
        <v>1</v>
      </c>
      <c r="AQ35" s="78" t="b">
        <v>0</v>
      </c>
      <c r="AR35" s="78" t="b">
        <v>0</v>
      </c>
      <c r="AS35" s="78"/>
      <c r="AT35" s="78">
        <v>0</v>
      </c>
      <c r="AU35" s="83" t="s">
        <v>2778</v>
      </c>
      <c r="AV35" s="78" t="b">
        <v>0</v>
      </c>
      <c r="AW35" s="78" t="s">
        <v>2855</v>
      </c>
      <c r="AX35" s="83" t="s">
        <v>2888</v>
      </c>
      <c r="AY35" s="78" t="s">
        <v>66</v>
      </c>
      <c r="AZ35" s="78" t="str">
        <f>REPLACE(INDEX(GroupVertices[Group],MATCH(Vertices[[#This Row],[Vertex]],GroupVertices[Vertex],0)),1,1,"")</f>
        <v>4</v>
      </c>
      <c r="BA35" s="48" t="s">
        <v>668</v>
      </c>
      <c r="BB35" s="48" t="s">
        <v>668</v>
      </c>
      <c r="BC35" s="48" t="s">
        <v>709</v>
      </c>
      <c r="BD35" s="48" t="s">
        <v>709</v>
      </c>
      <c r="BE35" s="48" t="s">
        <v>718</v>
      </c>
      <c r="BF35" s="48" t="s">
        <v>718</v>
      </c>
      <c r="BG35" s="116" t="s">
        <v>3806</v>
      </c>
      <c r="BH35" s="116" t="s">
        <v>3806</v>
      </c>
      <c r="BI35" s="116" t="s">
        <v>3932</v>
      </c>
      <c r="BJ35" s="116" t="s">
        <v>3932</v>
      </c>
      <c r="BK35" s="116">
        <v>2</v>
      </c>
      <c r="BL35" s="120">
        <v>14.285714285714286</v>
      </c>
      <c r="BM35" s="116">
        <v>0</v>
      </c>
      <c r="BN35" s="120">
        <v>0</v>
      </c>
      <c r="BO35" s="116">
        <v>0</v>
      </c>
      <c r="BP35" s="120">
        <v>0</v>
      </c>
      <c r="BQ35" s="116">
        <v>12</v>
      </c>
      <c r="BR35" s="120">
        <v>85.71428571428571</v>
      </c>
      <c r="BS35" s="116">
        <v>14</v>
      </c>
      <c r="BT35" s="2"/>
      <c r="BU35" s="3"/>
      <c r="BV35" s="3"/>
      <c r="BW35" s="3"/>
      <c r="BX35" s="3"/>
    </row>
    <row r="36" spans="1:76" ht="15">
      <c r="A36" s="64" t="s">
        <v>458</v>
      </c>
      <c r="B36" s="65"/>
      <c r="C36" s="65" t="s">
        <v>64</v>
      </c>
      <c r="D36" s="66">
        <v>1000</v>
      </c>
      <c r="E36" s="68"/>
      <c r="F36" s="100" t="s">
        <v>2805</v>
      </c>
      <c r="G36" s="65"/>
      <c r="H36" s="69" t="s">
        <v>458</v>
      </c>
      <c r="I36" s="70"/>
      <c r="J36" s="70"/>
      <c r="K36" s="69" t="s">
        <v>3180</v>
      </c>
      <c r="L36" s="73">
        <v>1</v>
      </c>
      <c r="M36" s="74">
        <v>7965.52978515625</v>
      </c>
      <c r="N36" s="74">
        <v>9582.1376953125</v>
      </c>
      <c r="O36" s="75"/>
      <c r="P36" s="76"/>
      <c r="Q36" s="76"/>
      <c r="R36" s="86"/>
      <c r="S36" s="48">
        <v>1</v>
      </c>
      <c r="T36" s="48">
        <v>0</v>
      </c>
      <c r="U36" s="49">
        <v>0</v>
      </c>
      <c r="V36" s="49">
        <v>0.00096</v>
      </c>
      <c r="W36" s="49">
        <v>0.000239</v>
      </c>
      <c r="X36" s="49">
        <v>0.468918</v>
      </c>
      <c r="Y36" s="49">
        <v>0</v>
      </c>
      <c r="Z36" s="49">
        <v>0</v>
      </c>
      <c r="AA36" s="71">
        <v>36</v>
      </c>
      <c r="AB36" s="71"/>
      <c r="AC36" s="72"/>
      <c r="AD36" s="78" t="s">
        <v>1711</v>
      </c>
      <c r="AE36" s="78">
        <v>1345</v>
      </c>
      <c r="AF36" s="78">
        <v>7927507</v>
      </c>
      <c r="AG36" s="78">
        <v>8125</v>
      </c>
      <c r="AH36" s="78">
        <v>39251</v>
      </c>
      <c r="AI36" s="78"/>
      <c r="AJ36" s="78" t="s">
        <v>1993</v>
      </c>
      <c r="AK36" s="78"/>
      <c r="AL36" s="83" t="s">
        <v>2406</v>
      </c>
      <c r="AM36" s="78"/>
      <c r="AN36" s="80">
        <v>40898.97074074074</v>
      </c>
      <c r="AO36" s="83" t="s">
        <v>2557</v>
      </c>
      <c r="AP36" s="78" t="b">
        <v>1</v>
      </c>
      <c r="AQ36" s="78" t="b">
        <v>0</v>
      </c>
      <c r="AR36" s="78" t="b">
        <v>0</v>
      </c>
      <c r="AS36" s="78" t="s">
        <v>1625</v>
      </c>
      <c r="AT36" s="78">
        <v>11396</v>
      </c>
      <c r="AU36" s="83" t="s">
        <v>2778</v>
      </c>
      <c r="AV36" s="78" t="b">
        <v>1</v>
      </c>
      <c r="AW36" s="78" t="s">
        <v>2855</v>
      </c>
      <c r="AX36" s="83" t="s">
        <v>2889</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232</v>
      </c>
      <c r="B37" s="65"/>
      <c r="C37" s="65" t="s">
        <v>64</v>
      </c>
      <c r="D37" s="66">
        <v>170.79188087156334</v>
      </c>
      <c r="E37" s="68"/>
      <c r="F37" s="100" t="s">
        <v>764</v>
      </c>
      <c r="G37" s="65"/>
      <c r="H37" s="69" t="s">
        <v>232</v>
      </c>
      <c r="I37" s="70"/>
      <c r="J37" s="70"/>
      <c r="K37" s="69" t="s">
        <v>3181</v>
      </c>
      <c r="L37" s="73">
        <v>1</v>
      </c>
      <c r="M37" s="74">
        <v>9058.0107421875</v>
      </c>
      <c r="N37" s="74">
        <v>6840.6982421875</v>
      </c>
      <c r="O37" s="75"/>
      <c r="P37" s="76"/>
      <c r="Q37" s="76"/>
      <c r="R37" s="86"/>
      <c r="S37" s="48">
        <v>0</v>
      </c>
      <c r="T37" s="48">
        <v>1</v>
      </c>
      <c r="U37" s="49">
        <v>0</v>
      </c>
      <c r="V37" s="49">
        <v>0.001319</v>
      </c>
      <c r="W37" s="49">
        <v>0.003297</v>
      </c>
      <c r="X37" s="49">
        <v>0.351815</v>
      </c>
      <c r="Y37" s="49">
        <v>0</v>
      </c>
      <c r="Z37" s="49">
        <v>0</v>
      </c>
      <c r="AA37" s="71">
        <v>37</v>
      </c>
      <c r="AB37" s="71"/>
      <c r="AC37" s="72"/>
      <c r="AD37" s="78" t="s">
        <v>1712</v>
      </c>
      <c r="AE37" s="78">
        <v>841</v>
      </c>
      <c r="AF37" s="78">
        <v>20916</v>
      </c>
      <c r="AG37" s="78">
        <v>150625</v>
      </c>
      <c r="AH37" s="78">
        <v>24</v>
      </c>
      <c r="AI37" s="78"/>
      <c r="AJ37" s="78" t="s">
        <v>1994</v>
      </c>
      <c r="AK37" s="78" t="s">
        <v>2238</v>
      </c>
      <c r="AL37" s="83" t="s">
        <v>2407</v>
      </c>
      <c r="AM37" s="78"/>
      <c r="AN37" s="80">
        <v>39837.461597222224</v>
      </c>
      <c r="AO37" s="83" t="s">
        <v>2558</v>
      </c>
      <c r="AP37" s="78" t="b">
        <v>1</v>
      </c>
      <c r="AQ37" s="78" t="b">
        <v>0</v>
      </c>
      <c r="AR37" s="78" t="b">
        <v>0</v>
      </c>
      <c r="AS37" s="78"/>
      <c r="AT37" s="78">
        <v>444</v>
      </c>
      <c r="AU37" s="83" t="s">
        <v>2778</v>
      </c>
      <c r="AV37" s="78" t="b">
        <v>0</v>
      </c>
      <c r="AW37" s="78" t="s">
        <v>2855</v>
      </c>
      <c r="AX37" s="83" t="s">
        <v>2890</v>
      </c>
      <c r="AY37" s="78" t="s">
        <v>66</v>
      </c>
      <c r="AZ37" s="78" t="str">
        <f>REPLACE(INDEX(GroupVertices[Group],MATCH(Vertices[[#This Row],[Vertex]],GroupVertices[Vertex],0)),1,1,"")</f>
        <v>4</v>
      </c>
      <c r="BA37" s="48"/>
      <c r="BB37" s="48"/>
      <c r="BC37" s="48"/>
      <c r="BD37" s="48"/>
      <c r="BE37" s="48"/>
      <c r="BF37" s="48"/>
      <c r="BG37" s="116" t="s">
        <v>3807</v>
      </c>
      <c r="BH37" s="116" t="s">
        <v>3807</v>
      </c>
      <c r="BI37" s="116" t="s">
        <v>3933</v>
      </c>
      <c r="BJ37" s="116" t="s">
        <v>3933</v>
      </c>
      <c r="BK37" s="116">
        <v>0</v>
      </c>
      <c r="BL37" s="120">
        <v>0</v>
      </c>
      <c r="BM37" s="116">
        <v>3</v>
      </c>
      <c r="BN37" s="120">
        <v>23.076923076923077</v>
      </c>
      <c r="BO37" s="116">
        <v>0</v>
      </c>
      <c r="BP37" s="120">
        <v>0</v>
      </c>
      <c r="BQ37" s="116">
        <v>10</v>
      </c>
      <c r="BR37" s="120">
        <v>76.92307692307692</v>
      </c>
      <c r="BS37" s="116">
        <v>13</v>
      </c>
      <c r="BT37" s="2"/>
      <c r="BU37" s="3"/>
      <c r="BV37" s="3"/>
      <c r="BW37" s="3"/>
      <c r="BX37" s="3"/>
    </row>
    <row r="38" spans="1:76" ht="15">
      <c r="A38" s="64" t="s">
        <v>233</v>
      </c>
      <c r="B38" s="65"/>
      <c r="C38" s="65" t="s">
        <v>64</v>
      </c>
      <c r="D38" s="66">
        <v>162.7154227024001</v>
      </c>
      <c r="E38" s="68"/>
      <c r="F38" s="100" t="s">
        <v>765</v>
      </c>
      <c r="G38" s="65"/>
      <c r="H38" s="69" t="s">
        <v>233</v>
      </c>
      <c r="I38" s="70"/>
      <c r="J38" s="70"/>
      <c r="K38" s="69" t="s">
        <v>3182</v>
      </c>
      <c r="L38" s="73">
        <v>215.79918875469755</v>
      </c>
      <c r="M38" s="74">
        <v>9201.0166015625</v>
      </c>
      <c r="N38" s="74">
        <v>7654.95361328125</v>
      </c>
      <c r="O38" s="75"/>
      <c r="P38" s="76"/>
      <c r="Q38" s="76"/>
      <c r="R38" s="86"/>
      <c r="S38" s="48">
        <v>0</v>
      </c>
      <c r="T38" s="48">
        <v>3</v>
      </c>
      <c r="U38" s="49">
        <v>1142</v>
      </c>
      <c r="V38" s="49">
        <v>0.001326</v>
      </c>
      <c r="W38" s="49">
        <v>0.003332</v>
      </c>
      <c r="X38" s="49">
        <v>1.170703</v>
      </c>
      <c r="Y38" s="49">
        <v>0</v>
      </c>
      <c r="Z38" s="49">
        <v>0</v>
      </c>
      <c r="AA38" s="71">
        <v>38</v>
      </c>
      <c r="AB38" s="71"/>
      <c r="AC38" s="72"/>
      <c r="AD38" s="78" t="s">
        <v>1713</v>
      </c>
      <c r="AE38" s="78">
        <v>2260</v>
      </c>
      <c r="AF38" s="78">
        <v>1702</v>
      </c>
      <c r="AG38" s="78">
        <v>18153</v>
      </c>
      <c r="AH38" s="78">
        <v>4135</v>
      </c>
      <c r="AI38" s="78"/>
      <c r="AJ38" s="78" t="s">
        <v>1995</v>
      </c>
      <c r="AK38" s="78" t="s">
        <v>2239</v>
      </c>
      <c r="AL38" s="83" t="s">
        <v>2408</v>
      </c>
      <c r="AM38" s="78"/>
      <c r="AN38" s="80">
        <v>39544.71413194444</v>
      </c>
      <c r="AO38" s="83" t="s">
        <v>2559</v>
      </c>
      <c r="AP38" s="78" t="b">
        <v>0</v>
      </c>
      <c r="AQ38" s="78" t="b">
        <v>0</v>
      </c>
      <c r="AR38" s="78" t="b">
        <v>1</v>
      </c>
      <c r="AS38" s="78"/>
      <c r="AT38" s="78">
        <v>97</v>
      </c>
      <c r="AU38" s="83" t="s">
        <v>2778</v>
      </c>
      <c r="AV38" s="78" t="b">
        <v>0</v>
      </c>
      <c r="AW38" s="78" t="s">
        <v>2855</v>
      </c>
      <c r="AX38" s="83" t="s">
        <v>2891</v>
      </c>
      <c r="AY38" s="78" t="s">
        <v>66</v>
      </c>
      <c r="AZ38" s="78" t="str">
        <f>REPLACE(INDEX(GroupVertices[Group],MATCH(Vertices[[#This Row],[Vertex]],GroupVertices[Vertex],0)),1,1,"")</f>
        <v>4</v>
      </c>
      <c r="BA38" s="48" t="s">
        <v>3771</v>
      </c>
      <c r="BB38" s="48" t="s">
        <v>3771</v>
      </c>
      <c r="BC38" s="48" t="s">
        <v>3779</v>
      </c>
      <c r="BD38" s="48" t="s">
        <v>3783</v>
      </c>
      <c r="BE38" s="48"/>
      <c r="BF38" s="48"/>
      <c r="BG38" s="116" t="s">
        <v>3808</v>
      </c>
      <c r="BH38" s="116" t="s">
        <v>3894</v>
      </c>
      <c r="BI38" s="116" t="s">
        <v>3934</v>
      </c>
      <c r="BJ38" s="116" t="s">
        <v>4021</v>
      </c>
      <c r="BK38" s="116">
        <v>4</v>
      </c>
      <c r="BL38" s="120">
        <v>3.8461538461538463</v>
      </c>
      <c r="BM38" s="116">
        <v>0</v>
      </c>
      <c r="BN38" s="120">
        <v>0</v>
      </c>
      <c r="BO38" s="116">
        <v>0</v>
      </c>
      <c r="BP38" s="120">
        <v>0</v>
      </c>
      <c r="BQ38" s="116">
        <v>100</v>
      </c>
      <c r="BR38" s="120">
        <v>96.15384615384616</v>
      </c>
      <c r="BS38" s="116">
        <v>104</v>
      </c>
      <c r="BT38" s="2"/>
      <c r="BU38" s="3"/>
      <c r="BV38" s="3"/>
      <c r="BW38" s="3"/>
      <c r="BX38" s="3"/>
    </row>
    <row r="39" spans="1:76" ht="15">
      <c r="A39" s="64" t="s">
        <v>459</v>
      </c>
      <c r="B39" s="65"/>
      <c r="C39" s="65" t="s">
        <v>64</v>
      </c>
      <c r="D39" s="66">
        <v>164.8654738908705</v>
      </c>
      <c r="E39" s="68"/>
      <c r="F39" s="100" t="s">
        <v>2806</v>
      </c>
      <c r="G39" s="65"/>
      <c r="H39" s="69" t="s">
        <v>459</v>
      </c>
      <c r="I39" s="70"/>
      <c r="J39" s="70"/>
      <c r="K39" s="69" t="s">
        <v>3183</v>
      </c>
      <c r="L39" s="73">
        <v>1</v>
      </c>
      <c r="M39" s="74">
        <v>9804.087890625</v>
      </c>
      <c r="N39" s="74">
        <v>7475.62548828125</v>
      </c>
      <c r="O39" s="75"/>
      <c r="P39" s="76"/>
      <c r="Q39" s="76"/>
      <c r="R39" s="86"/>
      <c r="S39" s="48">
        <v>1</v>
      </c>
      <c r="T39" s="48">
        <v>0</v>
      </c>
      <c r="U39" s="49">
        <v>0</v>
      </c>
      <c r="V39" s="49">
        <v>0.000962</v>
      </c>
      <c r="W39" s="49">
        <v>0.00024</v>
      </c>
      <c r="X39" s="49">
        <v>0.481699</v>
      </c>
      <c r="Y39" s="49">
        <v>0</v>
      </c>
      <c r="Z39" s="49">
        <v>0</v>
      </c>
      <c r="AA39" s="71">
        <v>39</v>
      </c>
      <c r="AB39" s="71"/>
      <c r="AC39" s="72"/>
      <c r="AD39" s="78" t="s">
        <v>1714</v>
      </c>
      <c r="AE39" s="78">
        <v>1589</v>
      </c>
      <c r="AF39" s="78">
        <v>6817</v>
      </c>
      <c r="AG39" s="78">
        <v>5720</v>
      </c>
      <c r="AH39" s="78">
        <v>804</v>
      </c>
      <c r="AI39" s="78"/>
      <c r="AJ39" s="78" t="s">
        <v>1996</v>
      </c>
      <c r="AK39" s="78" t="s">
        <v>2240</v>
      </c>
      <c r="AL39" s="83" t="s">
        <v>2409</v>
      </c>
      <c r="AM39" s="78"/>
      <c r="AN39" s="80">
        <v>39920.67763888889</v>
      </c>
      <c r="AO39" s="83" t="s">
        <v>2560</v>
      </c>
      <c r="AP39" s="78" t="b">
        <v>1</v>
      </c>
      <c r="AQ39" s="78" t="b">
        <v>0</v>
      </c>
      <c r="AR39" s="78" t="b">
        <v>1</v>
      </c>
      <c r="AS39" s="78" t="s">
        <v>1625</v>
      </c>
      <c r="AT39" s="78">
        <v>96</v>
      </c>
      <c r="AU39" s="83" t="s">
        <v>2778</v>
      </c>
      <c r="AV39" s="78" t="b">
        <v>0</v>
      </c>
      <c r="AW39" s="78" t="s">
        <v>2855</v>
      </c>
      <c r="AX39" s="83" t="s">
        <v>2892</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460</v>
      </c>
      <c r="B40" s="65"/>
      <c r="C40" s="65" t="s">
        <v>64</v>
      </c>
      <c r="D40" s="66">
        <v>162.15720804388815</v>
      </c>
      <c r="E40" s="68"/>
      <c r="F40" s="100" t="s">
        <v>2807</v>
      </c>
      <c r="G40" s="65"/>
      <c r="H40" s="69" t="s">
        <v>460</v>
      </c>
      <c r="I40" s="70"/>
      <c r="J40" s="70"/>
      <c r="K40" s="69" t="s">
        <v>3184</v>
      </c>
      <c r="L40" s="73">
        <v>1</v>
      </c>
      <c r="M40" s="74">
        <v>9671.5869140625</v>
      </c>
      <c r="N40" s="74">
        <v>8371.9755859375</v>
      </c>
      <c r="O40" s="75"/>
      <c r="P40" s="76"/>
      <c r="Q40" s="76"/>
      <c r="R40" s="86"/>
      <c r="S40" s="48">
        <v>1</v>
      </c>
      <c r="T40" s="48">
        <v>0</v>
      </c>
      <c r="U40" s="49">
        <v>0</v>
      </c>
      <c r="V40" s="49">
        <v>0.000962</v>
      </c>
      <c r="W40" s="49">
        <v>0.00024</v>
      </c>
      <c r="X40" s="49">
        <v>0.481699</v>
      </c>
      <c r="Y40" s="49">
        <v>0</v>
      </c>
      <c r="Z40" s="49">
        <v>0</v>
      </c>
      <c r="AA40" s="71">
        <v>40</v>
      </c>
      <c r="AB40" s="71"/>
      <c r="AC40" s="72"/>
      <c r="AD40" s="78" t="s">
        <v>1715</v>
      </c>
      <c r="AE40" s="78">
        <v>34</v>
      </c>
      <c r="AF40" s="78">
        <v>374</v>
      </c>
      <c r="AG40" s="78">
        <v>748</v>
      </c>
      <c r="AH40" s="78">
        <v>0</v>
      </c>
      <c r="AI40" s="78">
        <v>-21600</v>
      </c>
      <c r="AJ40" s="78" t="s">
        <v>1997</v>
      </c>
      <c r="AK40" s="78" t="s">
        <v>2241</v>
      </c>
      <c r="AL40" s="83" t="s">
        <v>2410</v>
      </c>
      <c r="AM40" s="78" t="s">
        <v>2523</v>
      </c>
      <c r="AN40" s="80">
        <v>41736.14829861111</v>
      </c>
      <c r="AO40" s="83" t="s">
        <v>2561</v>
      </c>
      <c r="AP40" s="78" t="b">
        <v>1</v>
      </c>
      <c r="AQ40" s="78" t="b">
        <v>0</v>
      </c>
      <c r="AR40" s="78" t="b">
        <v>0</v>
      </c>
      <c r="AS40" s="78" t="s">
        <v>1625</v>
      </c>
      <c r="AT40" s="78">
        <v>11</v>
      </c>
      <c r="AU40" s="83" t="s">
        <v>2778</v>
      </c>
      <c r="AV40" s="78" t="b">
        <v>0</v>
      </c>
      <c r="AW40" s="78" t="s">
        <v>2855</v>
      </c>
      <c r="AX40" s="83" t="s">
        <v>2893</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234</v>
      </c>
      <c r="B41" s="65"/>
      <c r="C41" s="65" t="s">
        <v>64</v>
      </c>
      <c r="D41" s="66">
        <v>164.83100581707683</v>
      </c>
      <c r="E41" s="68"/>
      <c r="F41" s="100" t="s">
        <v>2808</v>
      </c>
      <c r="G41" s="65"/>
      <c r="H41" s="69" t="s">
        <v>234</v>
      </c>
      <c r="I41" s="70"/>
      <c r="J41" s="70"/>
      <c r="K41" s="69" t="s">
        <v>3185</v>
      </c>
      <c r="L41" s="73">
        <v>1</v>
      </c>
      <c r="M41" s="74">
        <v>8698.3134765625</v>
      </c>
      <c r="N41" s="74">
        <v>6229.51513671875</v>
      </c>
      <c r="O41" s="75"/>
      <c r="P41" s="76"/>
      <c r="Q41" s="76"/>
      <c r="R41" s="86"/>
      <c r="S41" s="48">
        <v>0</v>
      </c>
      <c r="T41" s="48">
        <v>1</v>
      </c>
      <c r="U41" s="49">
        <v>0</v>
      </c>
      <c r="V41" s="49">
        <v>0.001319</v>
      </c>
      <c r="W41" s="49">
        <v>0.003297</v>
      </c>
      <c r="X41" s="49">
        <v>0.351815</v>
      </c>
      <c r="Y41" s="49">
        <v>0</v>
      </c>
      <c r="Z41" s="49">
        <v>0</v>
      </c>
      <c r="AA41" s="71">
        <v>41</v>
      </c>
      <c r="AB41" s="71"/>
      <c r="AC41" s="72"/>
      <c r="AD41" s="78" t="s">
        <v>1716</v>
      </c>
      <c r="AE41" s="78">
        <v>208</v>
      </c>
      <c r="AF41" s="78">
        <v>6735</v>
      </c>
      <c r="AG41" s="78">
        <v>3547</v>
      </c>
      <c r="AH41" s="78">
        <v>5712</v>
      </c>
      <c r="AI41" s="78"/>
      <c r="AJ41" s="78" t="s">
        <v>1998</v>
      </c>
      <c r="AK41" s="78" t="s">
        <v>2242</v>
      </c>
      <c r="AL41" s="83" t="s">
        <v>2411</v>
      </c>
      <c r="AM41" s="78"/>
      <c r="AN41" s="80">
        <v>39570.34519675926</v>
      </c>
      <c r="AO41" s="83" t="s">
        <v>2562</v>
      </c>
      <c r="AP41" s="78" t="b">
        <v>0</v>
      </c>
      <c r="AQ41" s="78" t="b">
        <v>0</v>
      </c>
      <c r="AR41" s="78" t="b">
        <v>1</v>
      </c>
      <c r="AS41" s="78"/>
      <c r="AT41" s="78">
        <v>65</v>
      </c>
      <c r="AU41" s="83" t="s">
        <v>2778</v>
      </c>
      <c r="AV41" s="78" t="b">
        <v>0</v>
      </c>
      <c r="AW41" s="78" t="s">
        <v>2855</v>
      </c>
      <c r="AX41" s="83" t="s">
        <v>2894</v>
      </c>
      <c r="AY41" s="78" t="s">
        <v>66</v>
      </c>
      <c r="AZ41" s="78" t="str">
        <f>REPLACE(INDEX(GroupVertices[Group],MATCH(Vertices[[#This Row],[Vertex]],GroupVertices[Vertex],0)),1,1,"")</f>
        <v>4</v>
      </c>
      <c r="BA41" s="48" t="s">
        <v>672</v>
      </c>
      <c r="BB41" s="48" t="s">
        <v>672</v>
      </c>
      <c r="BC41" s="48" t="s">
        <v>709</v>
      </c>
      <c r="BD41" s="48" t="s">
        <v>709</v>
      </c>
      <c r="BE41" s="48"/>
      <c r="BF41" s="48"/>
      <c r="BG41" s="116" t="s">
        <v>3809</v>
      </c>
      <c r="BH41" s="116" t="s">
        <v>3809</v>
      </c>
      <c r="BI41" s="116" t="s">
        <v>3935</v>
      </c>
      <c r="BJ41" s="116" t="s">
        <v>3935</v>
      </c>
      <c r="BK41" s="116">
        <v>1</v>
      </c>
      <c r="BL41" s="120">
        <v>20</v>
      </c>
      <c r="BM41" s="116">
        <v>0</v>
      </c>
      <c r="BN41" s="120">
        <v>0</v>
      </c>
      <c r="BO41" s="116">
        <v>0</v>
      </c>
      <c r="BP41" s="120">
        <v>0</v>
      </c>
      <c r="BQ41" s="116">
        <v>4</v>
      </c>
      <c r="BR41" s="120">
        <v>80</v>
      </c>
      <c r="BS41" s="116">
        <v>5</v>
      </c>
      <c r="BT41" s="2"/>
      <c r="BU41" s="3"/>
      <c r="BV41" s="3"/>
      <c r="BW41" s="3"/>
      <c r="BX41" s="3"/>
    </row>
    <row r="42" spans="1:76" ht="15">
      <c r="A42" s="64" t="s">
        <v>235</v>
      </c>
      <c r="B42" s="65"/>
      <c r="C42" s="65" t="s">
        <v>64</v>
      </c>
      <c r="D42" s="66">
        <v>162.06809546286064</v>
      </c>
      <c r="E42" s="68"/>
      <c r="F42" s="100" t="s">
        <v>766</v>
      </c>
      <c r="G42" s="65"/>
      <c r="H42" s="69" t="s">
        <v>235</v>
      </c>
      <c r="I42" s="70"/>
      <c r="J42" s="70"/>
      <c r="K42" s="69" t="s">
        <v>3186</v>
      </c>
      <c r="L42" s="73">
        <v>1</v>
      </c>
      <c r="M42" s="74">
        <v>8845.3583984375</v>
      </c>
      <c r="N42" s="74">
        <v>6799.2958984375</v>
      </c>
      <c r="O42" s="75"/>
      <c r="P42" s="76"/>
      <c r="Q42" s="76"/>
      <c r="R42" s="86"/>
      <c r="S42" s="48">
        <v>0</v>
      </c>
      <c r="T42" s="48">
        <v>1</v>
      </c>
      <c r="U42" s="49">
        <v>0</v>
      </c>
      <c r="V42" s="49">
        <v>0.001319</v>
      </c>
      <c r="W42" s="49">
        <v>0.003297</v>
      </c>
      <c r="X42" s="49">
        <v>0.351815</v>
      </c>
      <c r="Y42" s="49">
        <v>0</v>
      </c>
      <c r="Z42" s="49">
        <v>0</v>
      </c>
      <c r="AA42" s="71">
        <v>42</v>
      </c>
      <c r="AB42" s="71"/>
      <c r="AC42" s="72"/>
      <c r="AD42" s="78" t="s">
        <v>1717</v>
      </c>
      <c r="AE42" s="78">
        <v>395</v>
      </c>
      <c r="AF42" s="78">
        <v>162</v>
      </c>
      <c r="AG42" s="78">
        <v>1343</v>
      </c>
      <c r="AH42" s="78">
        <v>3138</v>
      </c>
      <c r="AI42" s="78"/>
      <c r="AJ42" s="78" t="s">
        <v>1999</v>
      </c>
      <c r="AK42" s="78" t="s">
        <v>2243</v>
      </c>
      <c r="AL42" s="78"/>
      <c r="AM42" s="78"/>
      <c r="AN42" s="80">
        <v>39943.86746527778</v>
      </c>
      <c r="AO42" s="83" t="s">
        <v>2563</v>
      </c>
      <c r="AP42" s="78" t="b">
        <v>0</v>
      </c>
      <c r="AQ42" s="78" t="b">
        <v>0</v>
      </c>
      <c r="AR42" s="78" t="b">
        <v>1</v>
      </c>
      <c r="AS42" s="78"/>
      <c r="AT42" s="78">
        <v>0</v>
      </c>
      <c r="AU42" s="83" t="s">
        <v>2778</v>
      </c>
      <c r="AV42" s="78" t="b">
        <v>0</v>
      </c>
      <c r="AW42" s="78" t="s">
        <v>2855</v>
      </c>
      <c r="AX42" s="83" t="s">
        <v>2895</v>
      </c>
      <c r="AY42" s="78" t="s">
        <v>66</v>
      </c>
      <c r="AZ42" s="78" t="str">
        <f>REPLACE(INDEX(GroupVertices[Group],MATCH(Vertices[[#This Row],[Vertex]],GroupVertices[Vertex],0)),1,1,"")</f>
        <v>4</v>
      </c>
      <c r="BA42" s="48"/>
      <c r="BB42" s="48"/>
      <c r="BC42" s="48"/>
      <c r="BD42" s="48"/>
      <c r="BE42" s="48"/>
      <c r="BF42" s="48"/>
      <c r="BG42" s="116" t="s">
        <v>3810</v>
      </c>
      <c r="BH42" s="116" t="s">
        <v>3810</v>
      </c>
      <c r="BI42" s="116" t="s">
        <v>3936</v>
      </c>
      <c r="BJ42" s="116" t="s">
        <v>3936</v>
      </c>
      <c r="BK42" s="116">
        <v>1</v>
      </c>
      <c r="BL42" s="120">
        <v>14.285714285714286</v>
      </c>
      <c r="BM42" s="116">
        <v>0</v>
      </c>
      <c r="BN42" s="120">
        <v>0</v>
      </c>
      <c r="BO42" s="116">
        <v>0</v>
      </c>
      <c r="BP42" s="120">
        <v>0</v>
      </c>
      <c r="BQ42" s="116">
        <v>6</v>
      </c>
      <c r="BR42" s="120">
        <v>85.71428571428571</v>
      </c>
      <c r="BS42" s="116">
        <v>7</v>
      </c>
      <c r="BT42" s="2"/>
      <c r="BU42" s="3"/>
      <c r="BV42" s="3"/>
      <c r="BW42" s="3"/>
      <c r="BX42" s="3"/>
    </row>
    <row r="43" spans="1:76" ht="15">
      <c r="A43" s="64" t="s">
        <v>236</v>
      </c>
      <c r="B43" s="65"/>
      <c r="C43" s="65" t="s">
        <v>64</v>
      </c>
      <c r="D43" s="66">
        <v>162.00294239654338</v>
      </c>
      <c r="E43" s="68"/>
      <c r="F43" s="100" t="s">
        <v>763</v>
      </c>
      <c r="G43" s="65"/>
      <c r="H43" s="69" t="s">
        <v>236</v>
      </c>
      <c r="I43" s="70"/>
      <c r="J43" s="70"/>
      <c r="K43" s="69" t="s">
        <v>3187</v>
      </c>
      <c r="L43" s="73">
        <v>1</v>
      </c>
      <c r="M43" s="74">
        <v>8105.548828125</v>
      </c>
      <c r="N43" s="74">
        <v>8216.8466796875</v>
      </c>
      <c r="O43" s="75"/>
      <c r="P43" s="76"/>
      <c r="Q43" s="76"/>
      <c r="R43" s="86"/>
      <c r="S43" s="48">
        <v>0</v>
      </c>
      <c r="T43" s="48">
        <v>1</v>
      </c>
      <c r="U43" s="49">
        <v>0</v>
      </c>
      <c r="V43" s="49">
        <v>0.001319</v>
      </c>
      <c r="W43" s="49">
        <v>0.003297</v>
      </c>
      <c r="X43" s="49">
        <v>0.351815</v>
      </c>
      <c r="Y43" s="49">
        <v>0</v>
      </c>
      <c r="Z43" s="49">
        <v>0</v>
      </c>
      <c r="AA43" s="71">
        <v>43</v>
      </c>
      <c r="AB43" s="71"/>
      <c r="AC43" s="72"/>
      <c r="AD43" s="78" t="s">
        <v>1718</v>
      </c>
      <c r="AE43" s="78">
        <v>141</v>
      </c>
      <c r="AF43" s="78">
        <v>7</v>
      </c>
      <c r="AG43" s="78">
        <v>93</v>
      </c>
      <c r="AH43" s="78">
        <v>131</v>
      </c>
      <c r="AI43" s="78"/>
      <c r="AJ43" s="78"/>
      <c r="AK43" s="78"/>
      <c r="AL43" s="78"/>
      <c r="AM43" s="78"/>
      <c r="AN43" s="80">
        <v>41316.11921296296</v>
      </c>
      <c r="AO43" s="78"/>
      <c r="AP43" s="78" t="b">
        <v>1</v>
      </c>
      <c r="AQ43" s="78" t="b">
        <v>1</v>
      </c>
      <c r="AR43" s="78" t="b">
        <v>0</v>
      </c>
      <c r="AS43" s="78"/>
      <c r="AT43" s="78">
        <v>1</v>
      </c>
      <c r="AU43" s="83" t="s">
        <v>2778</v>
      </c>
      <c r="AV43" s="78" t="b">
        <v>0</v>
      </c>
      <c r="AW43" s="78" t="s">
        <v>2855</v>
      </c>
      <c r="AX43" s="83" t="s">
        <v>2896</v>
      </c>
      <c r="AY43" s="78" t="s">
        <v>66</v>
      </c>
      <c r="AZ43" s="78" t="str">
        <f>REPLACE(INDEX(GroupVertices[Group],MATCH(Vertices[[#This Row],[Vertex]],GroupVertices[Vertex],0)),1,1,"")</f>
        <v>4</v>
      </c>
      <c r="BA43" s="48"/>
      <c r="BB43" s="48"/>
      <c r="BC43" s="48"/>
      <c r="BD43" s="48"/>
      <c r="BE43" s="48"/>
      <c r="BF43" s="48"/>
      <c r="BG43" s="116" t="s">
        <v>3811</v>
      </c>
      <c r="BH43" s="116" t="s">
        <v>3811</v>
      </c>
      <c r="BI43" s="116" t="s">
        <v>3937</v>
      </c>
      <c r="BJ43" s="116" t="s">
        <v>3937</v>
      </c>
      <c r="BK43" s="116">
        <v>1</v>
      </c>
      <c r="BL43" s="120">
        <v>1.7543859649122806</v>
      </c>
      <c r="BM43" s="116">
        <v>2</v>
      </c>
      <c r="BN43" s="120">
        <v>3.508771929824561</v>
      </c>
      <c r="BO43" s="116">
        <v>0</v>
      </c>
      <c r="BP43" s="120">
        <v>0</v>
      </c>
      <c r="BQ43" s="116">
        <v>54</v>
      </c>
      <c r="BR43" s="120">
        <v>94.73684210526316</v>
      </c>
      <c r="BS43" s="116">
        <v>57</v>
      </c>
      <c r="BT43" s="2"/>
      <c r="BU43" s="3"/>
      <c r="BV43" s="3"/>
      <c r="BW43" s="3"/>
      <c r="BX43" s="3"/>
    </row>
    <row r="44" spans="1:76" ht="15">
      <c r="A44" s="64" t="s">
        <v>237</v>
      </c>
      <c r="B44" s="65"/>
      <c r="C44" s="65" t="s">
        <v>64</v>
      </c>
      <c r="D44" s="66">
        <v>162.2286662456555</v>
      </c>
      <c r="E44" s="68"/>
      <c r="F44" s="100" t="s">
        <v>767</v>
      </c>
      <c r="G44" s="65"/>
      <c r="H44" s="69" t="s">
        <v>237</v>
      </c>
      <c r="I44" s="70"/>
      <c r="J44" s="70"/>
      <c r="K44" s="69" t="s">
        <v>3188</v>
      </c>
      <c r="L44" s="73">
        <v>1</v>
      </c>
      <c r="M44" s="74">
        <v>3034.134521484375</v>
      </c>
      <c r="N44" s="74">
        <v>4680.05712890625</v>
      </c>
      <c r="O44" s="75"/>
      <c r="P44" s="76"/>
      <c r="Q44" s="76"/>
      <c r="R44" s="86"/>
      <c r="S44" s="48">
        <v>0</v>
      </c>
      <c r="T44" s="48">
        <v>1</v>
      </c>
      <c r="U44" s="49">
        <v>0</v>
      </c>
      <c r="V44" s="49">
        <v>0.001248</v>
      </c>
      <c r="W44" s="49">
        <v>0.002131</v>
      </c>
      <c r="X44" s="49">
        <v>0.460133</v>
      </c>
      <c r="Y44" s="49">
        <v>0</v>
      </c>
      <c r="Z44" s="49">
        <v>0</v>
      </c>
      <c r="AA44" s="71">
        <v>44</v>
      </c>
      <c r="AB44" s="71"/>
      <c r="AC44" s="72"/>
      <c r="AD44" s="78" t="s">
        <v>1719</v>
      </c>
      <c r="AE44" s="78">
        <v>4617</v>
      </c>
      <c r="AF44" s="78">
        <v>544</v>
      </c>
      <c r="AG44" s="78">
        <v>34831</v>
      </c>
      <c r="AH44" s="78">
        <v>28181</v>
      </c>
      <c r="AI44" s="78"/>
      <c r="AJ44" s="78" t="s">
        <v>2000</v>
      </c>
      <c r="AK44" s="78" t="s">
        <v>2244</v>
      </c>
      <c r="AL44" s="83" t="s">
        <v>2412</v>
      </c>
      <c r="AM44" s="78"/>
      <c r="AN44" s="80">
        <v>41759.79717592592</v>
      </c>
      <c r="AO44" s="83" t="s">
        <v>2564</v>
      </c>
      <c r="AP44" s="78" t="b">
        <v>1</v>
      </c>
      <c r="AQ44" s="78" t="b">
        <v>0</v>
      </c>
      <c r="AR44" s="78" t="b">
        <v>1</v>
      </c>
      <c r="AS44" s="78"/>
      <c r="AT44" s="78">
        <v>13</v>
      </c>
      <c r="AU44" s="83" t="s">
        <v>2778</v>
      </c>
      <c r="AV44" s="78" t="b">
        <v>0</v>
      </c>
      <c r="AW44" s="78" t="s">
        <v>2855</v>
      </c>
      <c r="AX44" s="83" t="s">
        <v>2897</v>
      </c>
      <c r="AY44" s="78" t="s">
        <v>66</v>
      </c>
      <c r="AZ44" s="78" t="str">
        <f>REPLACE(INDEX(GroupVertices[Group],MATCH(Vertices[[#This Row],[Vertex]],GroupVertices[Vertex],0)),1,1,"")</f>
        <v>1</v>
      </c>
      <c r="BA44" s="48"/>
      <c r="BB44" s="48"/>
      <c r="BC44" s="48"/>
      <c r="BD44" s="48"/>
      <c r="BE44" s="48"/>
      <c r="BF44" s="48"/>
      <c r="BG44" s="116" t="s">
        <v>3812</v>
      </c>
      <c r="BH44" s="116" t="s">
        <v>3812</v>
      </c>
      <c r="BI44" s="116" t="s">
        <v>3938</v>
      </c>
      <c r="BJ44" s="116" t="s">
        <v>3938</v>
      </c>
      <c r="BK44" s="116">
        <v>1</v>
      </c>
      <c r="BL44" s="120">
        <v>4</v>
      </c>
      <c r="BM44" s="116">
        <v>1</v>
      </c>
      <c r="BN44" s="120">
        <v>4</v>
      </c>
      <c r="BO44" s="116">
        <v>0</v>
      </c>
      <c r="BP44" s="120">
        <v>0</v>
      </c>
      <c r="BQ44" s="116">
        <v>23</v>
      </c>
      <c r="BR44" s="120">
        <v>92</v>
      </c>
      <c r="BS44" s="116">
        <v>25</v>
      </c>
      <c r="BT44" s="2"/>
      <c r="BU44" s="3"/>
      <c r="BV44" s="3"/>
      <c r="BW44" s="3"/>
      <c r="BX44" s="3"/>
    </row>
    <row r="45" spans="1:76" ht="15">
      <c r="A45" s="64" t="s">
        <v>444</v>
      </c>
      <c r="B45" s="65"/>
      <c r="C45" s="65" t="s">
        <v>64</v>
      </c>
      <c r="D45" s="66">
        <v>655.4676429176575</v>
      </c>
      <c r="E45" s="68"/>
      <c r="F45" s="100" t="s">
        <v>2809</v>
      </c>
      <c r="G45" s="65"/>
      <c r="H45" s="69" t="s">
        <v>444</v>
      </c>
      <c r="I45" s="70"/>
      <c r="J45" s="70"/>
      <c r="K45" s="69" t="s">
        <v>3189</v>
      </c>
      <c r="L45" s="73">
        <v>8218.354253917</v>
      </c>
      <c r="M45" s="74">
        <v>1607.75244140625</v>
      </c>
      <c r="N45" s="74">
        <v>5035.0458984375</v>
      </c>
      <c r="O45" s="75"/>
      <c r="P45" s="76"/>
      <c r="Q45" s="76"/>
      <c r="R45" s="86"/>
      <c r="S45" s="48">
        <v>113</v>
      </c>
      <c r="T45" s="48">
        <v>2</v>
      </c>
      <c r="U45" s="49">
        <v>43688.333333</v>
      </c>
      <c r="V45" s="49">
        <v>0.001942</v>
      </c>
      <c r="W45" s="49">
        <v>0.029562</v>
      </c>
      <c r="X45" s="49">
        <v>41.594255</v>
      </c>
      <c r="Y45" s="49">
        <v>0.0035708740878745535</v>
      </c>
      <c r="Z45" s="49">
        <v>0.008771929824561403</v>
      </c>
      <c r="AA45" s="71">
        <v>45</v>
      </c>
      <c r="AB45" s="71"/>
      <c r="AC45" s="72"/>
      <c r="AD45" s="78" t="s">
        <v>1720</v>
      </c>
      <c r="AE45" s="78">
        <v>166</v>
      </c>
      <c r="AF45" s="78">
        <v>1173966</v>
      </c>
      <c r="AG45" s="78">
        <v>4339</v>
      </c>
      <c r="AH45" s="78">
        <v>2668</v>
      </c>
      <c r="AI45" s="78"/>
      <c r="AJ45" s="78" t="s">
        <v>2001</v>
      </c>
      <c r="AK45" s="78"/>
      <c r="AL45" s="83" t="s">
        <v>2413</v>
      </c>
      <c r="AM45" s="78"/>
      <c r="AN45" s="80">
        <v>40184.2121412037</v>
      </c>
      <c r="AO45" s="83" t="s">
        <v>2565</v>
      </c>
      <c r="AP45" s="78" t="b">
        <v>0</v>
      </c>
      <c r="AQ45" s="78" t="b">
        <v>0</v>
      </c>
      <c r="AR45" s="78" t="b">
        <v>1</v>
      </c>
      <c r="AS45" s="78"/>
      <c r="AT45" s="78">
        <v>6482</v>
      </c>
      <c r="AU45" s="83" t="s">
        <v>2778</v>
      </c>
      <c r="AV45" s="78" t="b">
        <v>1</v>
      </c>
      <c r="AW45" s="78" t="s">
        <v>2855</v>
      </c>
      <c r="AX45" s="83" t="s">
        <v>2898</v>
      </c>
      <c r="AY45" s="78" t="s">
        <v>66</v>
      </c>
      <c r="AZ45" s="78" t="str">
        <f>REPLACE(INDEX(GroupVertices[Group],MATCH(Vertices[[#This Row],[Vertex]],GroupVertices[Vertex],0)),1,1,"")</f>
        <v>1</v>
      </c>
      <c r="BA45" s="48"/>
      <c r="BB45" s="48"/>
      <c r="BC45" s="48"/>
      <c r="BD45" s="48"/>
      <c r="BE45" s="48"/>
      <c r="BF45" s="48"/>
      <c r="BG45" s="116" t="s">
        <v>3623</v>
      </c>
      <c r="BH45" s="116" t="s">
        <v>3623</v>
      </c>
      <c r="BI45" s="116" t="s">
        <v>3939</v>
      </c>
      <c r="BJ45" s="116" t="s">
        <v>3939</v>
      </c>
      <c r="BK45" s="116">
        <v>1</v>
      </c>
      <c r="BL45" s="120">
        <v>2.127659574468085</v>
      </c>
      <c r="BM45" s="116">
        <v>2</v>
      </c>
      <c r="BN45" s="120">
        <v>4.25531914893617</v>
      </c>
      <c r="BO45" s="116">
        <v>0</v>
      </c>
      <c r="BP45" s="120">
        <v>0</v>
      </c>
      <c r="BQ45" s="116">
        <v>44</v>
      </c>
      <c r="BR45" s="120">
        <v>93.61702127659575</v>
      </c>
      <c r="BS45" s="116">
        <v>47</v>
      </c>
      <c r="BT45" s="2"/>
      <c r="BU45" s="3"/>
      <c r="BV45" s="3"/>
      <c r="BW45" s="3"/>
      <c r="BX45" s="3"/>
    </row>
    <row r="46" spans="1:76" ht="15">
      <c r="A46" s="64" t="s">
        <v>238</v>
      </c>
      <c r="B46" s="65"/>
      <c r="C46" s="65" t="s">
        <v>64</v>
      </c>
      <c r="D46" s="66">
        <v>162.01387129799014</v>
      </c>
      <c r="E46" s="68"/>
      <c r="F46" s="100" t="s">
        <v>768</v>
      </c>
      <c r="G46" s="65"/>
      <c r="H46" s="69" t="s">
        <v>238</v>
      </c>
      <c r="I46" s="70"/>
      <c r="J46" s="70"/>
      <c r="K46" s="69" t="s">
        <v>3190</v>
      </c>
      <c r="L46" s="73">
        <v>1</v>
      </c>
      <c r="M46" s="74">
        <v>583.3096313476562</v>
      </c>
      <c r="N46" s="74">
        <v>7990.4560546875</v>
      </c>
      <c r="O46" s="75"/>
      <c r="P46" s="76"/>
      <c r="Q46" s="76"/>
      <c r="R46" s="86"/>
      <c r="S46" s="48">
        <v>0</v>
      </c>
      <c r="T46" s="48">
        <v>1</v>
      </c>
      <c r="U46" s="49">
        <v>0</v>
      </c>
      <c r="V46" s="49">
        <v>0.001248</v>
      </c>
      <c r="W46" s="49">
        <v>0.002131</v>
      </c>
      <c r="X46" s="49">
        <v>0.460133</v>
      </c>
      <c r="Y46" s="49">
        <v>0</v>
      </c>
      <c r="Z46" s="49">
        <v>0</v>
      </c>
      <c r="AA46" s="71">
        <v>46</v>
      </c>
      <c r="AB46" s="71"/>
      <c r="AC46" s="72"/>
      <c r="AD46" s="78" t="s">
        <v>1721</v>
      </c>
      <c r="AE46" s="78">
        <v>152</v>
      </c>
      <c r="AF46" s="78">
        <v>33</v>
      </c>
      <c r="AG46" s="78">
        <v>1980</v>
      </c>
      <c r="AH46" s="78">
        <v>4864</v>
      </c>
      <c r="AI46" s="78"/>
      <c r="AJ46" s="78"/>
      <c r="AK46" s="78" t="s">
        <v>1651</v>
      </c>
      <c r="AL46" s="78"/>
      <c r="AM46" s="78"/>
      <c r="AN46" s="80">
        <v>43698.96755787037</v>
      </c>
      <c r="AO46" s="78"/>
      <c r="AP46" s="78" t="b">
        <v>1</v>
      </c>
      <c r="AQ46" s="78" t="b">
        <v>0</v>
      </c>
      <c r="AR46" s="78" t="b">
        <v>0</v>
      </c>
      <c r="AS46" s="78"/>
      <c r="AT46" s="78">
        <v>0</v>
      </c>
      <c r="AU46" s="78"/>
      <c r="AV46" s="78" t="b">
        <v>0</v>
      </c>
      <c r="AW46" s="78" t="s">
        <v>2855</v>
      </c>
      <c r="AX46" s="83" t="s">
        <v>2899</v>
      </c>
      <c r="AY46" s="78" t="s">
        <v>66</v>
      </c>
      <c r="AZ46" s="78" t="str">
        <f>REPLACE(INDEX(GroupVertices[Group],MATCH(Vertices[[#This Row],[Vertex]],GroupVertices[Vertex],0)),1,1,"")</f>
        <v>1</v>
      </c>
      <c r="BA46" s="48"/>
      <c r="BB46" s="48"/>
      <c r="BC46" s="48"/>
      <c r="BD46" s="48"/>
      <c r="BE46" s="48"/>
      <c r="BF46" s="48"/>
      <c r="BG46" s="116" t="s">
        <v>3812</v>
      </c>
      <c r="BH46" s="116" t="s">
        <v>3812</v>
      </c>
      <c r="BI46" s="116" t="s">
        <v>3938</v>
      </c>
      <c r="BJ46" s="116" t="s">
        <v>3938</v>
      </c>
      <c r="BK46" s="116">
        <v>1</v>
      </c>
      <c r="BL46" s="120">
        <v>4</v>
      </c>
      <c r="BM46" s="116">
        <v>1</v>
      </c>
      <c r="BN46" s="120">
        <v>4</v>
      </c>
      <c r="BO46" s="116">
        <v>0</v>
      </c>
      <c r="BP46" s="120">
        <v>0</v>
      </c>
      <c r="BQ46" s="116">
        <v>23</v>
      </c>
      <c r="BR46" s="120">
        <v>92</v>
      </c>
      <c r="BS46" s="116">
        <v>25</v>
      </c>
      <c r="BT46" s="2"/>
      <c r="BU46" s="3"/>
      <c r="BV46" s="3"/>
      <c r="BW46" s="3"/>
      <c r="BX46" s="3"/>
    </row>
    <row r="47" spans="1:76" ht="15">
      <c r="A47" s="64" t="s">
        <v>239</v>
      </c>
      <c r="B47" s="65"/>
      <c r="C47" s="65" t="s">
        <v>64</v>
      </c>
      <c r="D47" s="66">
        <v>162.18200824332507</v>
      </c>
      <c r="E47" s="68"/>
      <c r="F47" s="100" t="s">
        <v>769</v>
      </c>
      <c r="G47" s="65"/>
      <c r="H47" s="69" t="s">
        <v>239</v>
      </c>
      <c r="I47" s="70"/>
      <c r="J47" s="70"/>
      <c r="K47" s="69" t="s">
        <v>3191</v>
      </c>
      <c r="L47" s="73">
        <v>1</v>
      </c>
      <c r="M47" s="74">
        <v>503.09637451171875</v>
      </c>
      <c r="N47" s="74">
        <v>1942.798828125</v>
      </c>
      <c r="O47" s="75"/>
      <c r="P47" s="76"/>
      <c r="Q47" s="76"/>
      <c r="R47" s="86"/>
      <c r="S47" s="48">
        <v>0</v>
      </c>
      <c r="T47" s="48">
        <v>1</v>
      </c>
      <c r="U47" s="49">
        <v>0</v>
      </c>
      <c r="V47" s="49">
        <v>0.001248</v>
      </c>
      <c r="W47" s="49">
        <v>0.002131</v>
      </c>
      <c r="X47" s="49">
        <v>0.460133</v>
      </c>
      <c r="Y47" s="49">
        <v>0</v>
      </c>
      <c r="Z47" s="49">
        <v>0</v>
      </c>
      <c r="AA47" s="71">
        <v>47</v>
      </c>
      <c r="AB47" s="71"/>
      <c r="AC47" s="72"/>
      <c r="AD47" s="78" t="s">
        <v>1722</v>
      </c>
      <c r="AE47" s="78">
        <v>2999</v>
      </c>
      <c r="AF47" s="78">
        <v>433</v>
      </c>
      <c r="AG47" s="78">
        <v>115358</v>
      </c>
      <c r="AH47" s="78">
        <v>971</v>
      </c>
      <c r="AI47" s="78"/>
      <c r="AJ47" s="78" t="s">
        <v>2002</v>
      </c>
      <c r="AK47" s="78"/>
      <c r="AL47" s="78"/>
      <c r="AM47" s="78"/>
      <c r="AN47" s="80">
        <v>42872.643113425926</v>
      </c>
      <c r="AO47" s="83" t="s">
        <v>2566</v>
      </c>
      <c r="AP47" s="78" t="b">
        <v>0</v>
      </c>
      <c r="AQ47" s="78" t="b">
        <v>0</v>
      </c>
      <c r="AR47" s="78" t="b">
        <v>0</v>
      </c>
      <c r="AS47" s="78"/>
      <c r="AT47" s="78">
        <v>0</v>
      </c>
      <c r="AU47" s="83" t="s">
        <v>2778</v>
      </c>
      <c r="AV47" s="78" t="b">
        <v>0</v>
      </c>
      <c r="AW47" s="78" t="s">
        <v>2855</v>
      </c>
      <c r="AX47" s="83" t="s">
        <v>2900</v>
      </c>
      <c r="AY47" s="78" t="s">
        <v>66</v>
      </c>
      <c r="AZ47" s="78" t="str">
        <f>REPLACE(INDEX(GroupVertices[Group],MATCH(Vertices[[#This Row],[Vertex]],GroupVertices[Vertex],0)),1,1,"")</f>
        <v>1</v>
      </c>
      <c r="BA47" s="48"/>
      <c r="BB47" s="48"/>
      <c r="BC47" s="48"/>
      <c r="BD47" s="48"/>
      <c r="BE47" s="48"/>
      <c r="BF47" s="48"/>
      <c r="BG47" s="116" t="s">
        <v>3812</v>
      </c>
      <c r="BH47" s="116" t="s">
        <v>3812</v>
      </c>
      <c r="BI47" s="116" t="s">
        <v>3938</v>
      </c>
      <c r="BJ47" s="116" t="s">
        <v>3938</v>
      </c>
      <c r="BK47" s="116">
        <v>1</v>
      </c>
      <c r="BL47" s="120">
        <v>4</v>
      </c>
      <c r="BM47" s="116">
        <v>1</v>
      </c>
      <c r="BN47" s="120">
        <v>4</v>
      </c>
      <c r="BO47" s="116">
        <v>0</v>
      </c>
      <c r="BP47" s="120">
        <v>0</v>
      </c>
      <c r="BQ47" s="116">
        <v>23</v>
      </c>
      <c r="BR47" s="120">
        <v>92</v>
      </c>
      <c r="BS47" s="116">
        <v>25</v>
      </c>
      <c r="BT47" s="2"/>
      <c r="BU47" s="3"/>
      <c r="BV47" s="3"/>
      <c r="BW47" s="3"/>
      <c r="BX47" s="3"/>
    </row>
    <row r="48" spans="1:76" ht="15">
      <c r="A48" s="64" t="s">
        <v>240</v>
      </c>
      <c r="B48" s="65"/>
      <c r="C48" s="65" t="s">
        <v>64</v>
      </c>
      <c r="D48" s="66">
        <v>162.6103371115658</v>
      </c>
      <c r="E48" s="68"/>
      <c r="F48" s="100" t="s">
        <v>770</v>
      </c>
      <c r="G48" s="65"/>
      <c r="H48" s="69" t="s">
        <v>240</v>
      </c>
      <c r="I48" s="70"/>
      <c r="J48" s="70"/>
      <c r="K48" s="69" t="s">
        <v>3192</v>
      </c>
      <c r="L48" s="73">
        <v>1</v>
      </c>
      <c r="M48" s="74">
        <v>2625.35546875</v>
      </c>
      <c r="N48" s="74">
        <v>1266.4332275390625</v>
      </c>
      <c r="O48" s="75"/>
      <c r="P48" s="76"/>
      <c r="Q48" s="76"/>
      <c r="R48" s="86"/>
      <c r="S48" s="48">
        <v>0</v>
      </c>
      <c r="T48" s="48">
        <v>1</v>
      </c>
      <c r="U48" s="49">
        <v>0</v>
      </c>
      <c r="V48" s="49">
        <v>0.001248</v>
      </c>
      <c r="W48" s="49">
        <v>0.002131</v>
      </c>
      <c r="X48" s="49">
        <v>0.460133</v>
      </c>
      <c r="Y48" s="49">
        <v>0</v>
      </c>
      <c r="Z48" s="49">
        <v>0</v>
      </c>
      <c r="AA48" s="71">
        <v>48</v>
      </c>
      <c r="AB48" s="71"/>
      <c r="AC48" s="72"/>
      <c r="AD48" s="78" t="s">
        <v>1723</v>
      </c>
      <c r="AE48" s="78">
        <v>588</v>
      </c>
      <c r="AF48" s="78">
        <v>1452</v>
      </c>
      <c r="AG48" s="78">
        <v>42742</v>
      </c>
      <c r="AH48" s="78">
        <v>8648</v>
      </c>
      <c r="AI48" s="78"/>
      <c r="AJ48" s="78" t="s">
        <v>2003</v>
      </c>
      <c r="AK48" s="78" t="s">
        <v>2245</v>
      </c>
      <c r="AL48" s="83" t="s">
        <v>2414</v>
      </c>
      <c r="AM48" s="78"/>
      <c r="AN48" s="80">
        <v>40714.06765046297</v>
      </c>
      <c r="AO48" s="83" t="s">
        <v>2567</v>
      </c>
      <c r="AP48" s="78" t="b">
        <v>0</v>
      </c>
      <c r="AQ48" s="78" t="b">
        <v>0</v>
      </c>
      <c r="AR48" s="78" t="b">
        <v>1</v>
      </c>
      <c r="AS48" s="78"/>
      <c r="AT48" s="78">
        <v>7</v>
      </c>
      <c r="AU48" s="83" t="s">
        <v>2778</v>
      </c>
      <c r="AV48" s="78" t="b">
        <v>0</v>
      </c>
      <c r="AW48" s="78" t="s">
        <v>2855</v>
      </c>
      <c r="AX48" s="83" t="s">
        <v>2901</v>
      </c>
      <c r="AY48" s="78" t="s">
        <v>66</v>
      </c>
      <c r="AZ48" s="78" t="str">
        <f>REPLACE(INDEX(GroupVertices[Group],MATCH(Vertices[[#This Row],[Vertex]],GroupVertices[Vertex],0)),1,1,"")</f>
        <v>1</v>
      </c>
      <c r="BA48" s="48"/>
      <c r="BB48" s="48"/>
      <c r="BC48" s="48"/>
      <c r="BD48" s="48"/>
      <c r="BE48" s="48"/>
      <c r="BF48" s="48"/>
      <c r="BG48" s="116" t="s">
        <v>3812</v>
      </c>
      <c r="BH48" s="116" t="s">
        <v>3812</v>
      </c>
      <c r="BI48" s="116" t="s">
        <v>3938</v>
      </c>
      <c r="BJ48" s="116" t="s">
        <v>3938</v>
      </c>
      <c r="BK48" s="116">
        <v>1</v>
      </c>
      <c r="BL48" s="120">
        <v>4</v>
      </c>
      <c r="BM48" s="116">
        <v>1</v>
      </c>
      <c r="BN48" s="120">
        <v>4</v>
      </c>
      <c r="BO48" s="116">
        <v>0</v>
      </c>
      <c r="BP48" s="120">
        <v>0</v>
      </c>
      <c r="BQ48" s="116">
        <v>23</v>
      </c>
      <c r="BR48" s="120">
        <v>92</v>
      </c>
      <c r="BS48" s="116">
        <v>25</v>
      </c>
      <c r="BT48" s="2"/>
      <c r="BU48" s="3"/>
      <c r="BV48" s="3"/>
      <c r="BW48" s="3"/>
      <c r="BX48" s="3"/>
    </row>
    <row r="49" spans="1:76" ht="15">
      <c r="A49" s="64" t="s">
        <v>241</v>
      </c>
      <c r="B49" s="65"/>
      <c r="C49" s="65" t="s">
        <v>64</v>
      </c>
      <c r="D49" s="66">
        <v>162.01134924381012</v>
      </c>
      <c r="E49" s="68"/>
      <c r="F49" s="100" t="s">
        <v>771</v>
      </c>
      <c r="G49" s="65"/>
      <c r="H49" s="69" t="s">
        <v>241</v>
      </c>
      <c r="I49" s="70"/>
      <c r="J49" s="70"/>
      <c r="K49" s="69" t="s">
        <v>3193</v>
      </c>
      <c r="L49" s="73">
        <v>1</v>
      </c>
      <c r="M49" s="74">
        <v>1273.5191650390625</v>
      </c>
      <c r="N49" s="74">
        <v>8004.49951171875</v>
      </c>
      <c r="O49" s="75"/>
      <c r="P49" s="76"/>
      <c r="Q49" s="76"/>
      <c r="R49" s="86"/>
      <c r="S49" s="48">
        <v>0</v>
      </c>
      <c r="T49" s="48">
        <v>1</v>
      </c>
      <c r="U49" s="49">
        <v>0</v>
      </c>
      <c r="V49" s="49">
        <v>0.001248</v>
      </c>
      <c r="W49" s="49">
        <v>0.002131</v>
      </c>
      <c r="X49" s="49">
        <v>0.460133</v>
      </c>
      <c r="Y49" s="49">
        <v>0</v>
      </c>
      <c r="Z49" s="49">
        <v>0</v>
      </c>
      <c r="AA49" s="71">
        <v>49</v>
      </c>
      <c r="AB49" s="71"/>
      <c r="AC49" s="72"/>
      <c r="AD49" s="78" t="s">
        <v>1724</v>
      </c>
      <c r="AE49" s="78">
        <v>563</v>
      </c>
      <c r="AF49" s="78">
        <v>27</v>
      </c>
      <c r="AG49" s="78">
        <v>10547</v>
      </c>
      <c r="AH49" s="78">
        <v>0</v>
      </c>
      <c r="AI49" s="78"/>
      <c r="AJ49" s="78" t="s">
        <v>2004</v>
      </c>
      <c r="AK49" s="78"/>
      <c r="AL49" s="78"/>
      <c r="AM49" s="78"/>
      <c r="AN49" s="80">
        <v>43593.75861111111</v>
      </c>
      <c r="AO49" s="83" t="s">
        <v>2568</v>
      </c>
      <c r="AP49" s="78" t="b">
        <v>0</v>
      </c>
      <c r="AQ49" s="78" t="b">
        <v>0</v>
      </c>
      <c r="AR49" s="78" t="b">
        <v>0</v>
      </c>
      <c r="AS49" s="78"/>
      <c r="AT49" s="78">
        <v>0</v>
      </c>
      <c r="AU49" s="83" t="s">
        <v>2778</v>
      </c>
      <c r="AV49" s="78" t="b">
        <v>0</v>
      </c>
      <c r="AW49" s="78" t="s">
        <v>2855</v>
      </c>
      <c r="AX49" s="83" t="s">
        <v>2902</v>
      </c>
      <c r="AY49" s="78" t="s">
        <v>66</v>
      </c>
      <c r="AZ49" s="78" t="str">
        <f>REPLACE(INDEX(GroupVertices[Group],MATCH(Vertices[[#This Row],[Vertex]],GroupVertices[Vertex],0)),1,1,"")</f>
        <v>1</v>
      </c>
      <c r="BA49" s="48"/>
      <c r="BB49" s="48"/>
      <c r="BC49" s="48"/>
      <c r="BD49" s="48"/>
      <c r="BE49" s="48"/>
      <c r="BF49" s="48"/>
      <c r="BG49" s="116" t="s">
        <v>3812</v>
      </c>
      <c r="BH49" s="116" t="s">
        <v>3812</v>
      </c>
      <c r="BI49" s="116" t="s">
        <v>3938</v>
      </c>
      <c r="BJ49" s="116" t="s">
        <v>3938</v>
      </c>
      <c r="BK49" s="116">
        <v>1</v>
      </c>
      <c r="BL49" s="120">
        <v>4</v>
      </c>
      <c r="BM49" s="116">
        <v>1</v>
      </c>
      <c r="BN49" s="120">
        <v>4</v>
      </c>
      <c r="BO49" s="116">
        <v>0</v>
      </c>
      <c r="BP49" s="120">
        <v>0</v>
      </c>
      <c r="BQ49" s="116">
        <v>23</v>
      </c>
      <c r="BR49" s="120">
        <v>92</v>
      </c>
      <c r="BS49" s="116">
        <v>25</v>
      </c>
      <c r="BT49" s="2"/>
      <c r="BU49" s="3"/>
      <c r="BV49" s="3"/>
      <c r="BW49" s="3"/>
      <c r="BX49" s="3"/>
    </row>
    <row r="50" spans="1:76" ht="15">
      <c r="A50" s="64" t="s">
        <v>242</v>
      </c>
      <c r="B50" s="65"/>
      <c r="C50" s="65" t="s">
        <v>64</v>
      </c>
      <c r="D50" s="66">
        <v>162.11223141101107</v>
      </c>
      <c r="E50" s="68"/>
      <c r="F50" s="100" t="s">
        <v>772</v>
      </c>
      <c r="G50" s="65"/>
      <c r="H50" s="69" t="s">
        <v>242</v>
      </c>
      <c r="I50" s="70"/>
      <c r="J50" s="70"/>
      <c r="K50" s="69" t="s">
        <v>3194</v>
      </c>
      <c r="L50" s="73">
        <v>1</v>
      </c>
      <c r="M50" s="74">
        <v>227.8095703125</v>
      </c>
      <c r="N50" s="74">
        <v>6580.822265625</v>
      </c>
      <c r="O50" s="75"/>
      <c r="P50" s="76"/>
      <c r="Q50" s="76"/>
      <c r="R50" s="86"/>
      <c r="S50" s="48">
        <v>0</v>
      </c>
      <c r="T50" s="48">
        <v>1</v>
      </c>
      <c r="U50" s="49">
        <v>0</v>
      </c>
      <c r="V50" s="49">
        <v>0.001248</v>
      </c>
      <c r="W50" s="49">
        <v>0.002131</v>
      </c>
      <c r="X50" s="49">
        <v>0.460133</v>
      </c>
      <c r="Y50" s="49">
        <v>0</v>
      </c>
      <c r="Z50" s="49">
        <v>0</v>
      </c>
      <c r="AA50" s="71">
        <v>50</v>
      </c>
      <c r="AB50" s="71"/>
      <c r="AC50" s="72"/>
      <c r="AD50" s="78" t="s">
        <v>1725</v>
      </c>
      <c r="AE50" s="78">
        <v>390</v>
      </c>
      <c r="AF50" s="78">
        <v>267</v>
      </c>
      <c r="AG50" s="78">
        <v>51853</v>
      </c>
      <c r="AH50" s="78">
        <v>48457</v>
      </c>
      <c r="AI50" s="78"/>
      <c r="AJ50" s="78" t="s">
        <v>2005</v>
      </c>
      <c r="AK50" s="78" t="s">
        <v>2246</v>
      </c>
      <c r="AL50" s="78"/>
      <c r="AM50" s="78"/>
      <c r="AN50" s="80">
        <v>43353.602858796294</v>
      </c>
      <c r="AO50" s="83" t="s">
        <v>2569</v>
      </c>
      <c r="AP50" s="78" t="b">
        <v>1</v>
      </c>
      <c r="AQ50" s="78" t="b">
        <v>0</v>
      </c>
      <c r="AR50" s="78" t="b">
        <v>0</v>
      </c>
      <c r="AS50" s="78"/>
      <c r="AT50" s="78">
        <v>1</v>
      </c>
      <c r="AU50" s="78"/>
      <c r="AV50" s="78" t="b">
        <v>0</v>
      </c>
      <c r="AW50" s="78" t="s">
        <v>2855</v>
      </c>
      <c r="AX50" s="83" t="s">
        <v>2903</v>
      </c>
      <c r="AY50" s="78" t="s">
        <v>66</v>
      </c>
      <c r="AZ50" s="78" t="str">
        <f>REPLACE(INDEX(GroupVertices[Group],MATCH(Vertices[[#This Row],[Vertex]],GroupVertices[Vertex],0)),1,1,"")</f>
        <v>1</v>
      </c>
      <c r="BA50" s="48"/>
      <c r="BB50" s="48"/>
      <c r="BC50" s="48"/>
      <c r="BD50" s="48"/>
      <c r="BE50" s="48"/>
      <c r="BF50" s="48"/>
      <c r="BG50" s="116" t="s">
        <v>3812</v>
      </c>
      <c r="BH50" s="116" t="s">
        <v>3812</v>
      </c>
      <c r="BI50" s="116" t="s">
        <v>3938</v>
      </c>
      <c r="BJ50" s="116" t="s">
        <v>3938</v>
      </c>
      <c r="BK50" s="116">
        <v>1</v>
      </c>
      <c r="BL50" s="120">
        <v>4</v>
      </c>
      <c r="BM50" s="116">
        <v>1</v>
      </c>
      <c r="BN50" s="120">
        <v>4</v>
      </c>
      <c r="BO50" s="116">
        <v>0</v>
      </c>
      <c r="BP50" s="120">
        <v>0</v>
      </c>
      <c r="BQ50" s="116">
        <v>23</v>
      </c>
      <c r="BR50" s="120">
        <v>92</v>
      </c>
      <c r="BS50" s="116">
        <v>25</v>
      </c>
      <c r="BT50" s="2"/>
      <c r="BU50" s="3"/>
      <c r="BV50" s="3"/>
      <c r="BW50" s="3"/>
      <c r="BX50" s="3"/>
    </row>
    <row r="51" spans="1:76" ht="15">
      <c r="A51" s="64" t="s">
        <v>243</v>
      </c>
      <c r="B51" s="65"/>
      <c r="C51" s="65" t="s">
        <v>64</v>
      </c>
      <c r="D51" s="66">
        <v>162.0651530663173</v>
      </c>
      <c r="E51" s="68"/>
      <c r="F51" s="100" t="s">
        <v>773</v>
      </c>
      <c r="G51" s="65"/>
      <c r="H51" s="69" t="s">
        <v>243</v>
      </c>
      <c r="I51" s="70"/>
      <c r="J51" s="70"/>
      <c r="K51" s="69" t="s">
        <v>3195</v>
      </c>
      <c r="L51" s="73">
        <v>1</v>
      </c>
      <c r="M51" s="74">
        <v>1413.2950439453125</v>
      </c>
      <c r="N51" s="74">
        <v>4803.123046875</v>
      </c>
      <c r="O51" s="75"/>
      <c r="P51" s="76"/>
      <c r="Q51" s="76"/>
      <c r="R51" s="86"/>
      <c r="S51" s="48">
        <v>0</v>
      </c>
      <c r="T51" s="48">
        <v>1</v>
      </c>
      <c r="U51" s="49">
        <v>0</v>
      </c>
      <c r="V51" s="49">
        <v>0.001248</v>
      </c>
      <c r="W51" s="49">
        <v>0.002131</v>
      </c>
      <c r="X51" s="49">
        <v>0.460133</v>
      </c>
      <c r="Y51" s="49">
        <v>0</v>
      </c>
      <c r="Z51" s="49">
        <v>0</v>
      </c>
      <c r="AA51" s="71">
        <v>51</v>
      </c>
      <c r="AB51" s="71"/>
      <c r="AC51" s="72"/>
      <c r="AD51" s="78" t="s">
        <v>1726</v>
      </c>
      <c r="AE51" s="78">
        <v>393</v>
      </c>
      <c r="AF51" s="78">
        <v>155</v>
      </c>
      <c r="AG51" s="78">
        <v>21574</v>
      </c>
      <c r="AH51" s="78">
        <v>14478</v>
      </c>
      <c r="AI51" s="78"/>
      <c r="AJ51" s="78" t="s">
        <v>2006</v>
      </c>
      <c r="AK51" s="78" t="s">
        <v>2247</v>
      </c>
      <c r="AL51" s="78"/>
      <c r="AM51" s="78"/>
      <c r="AN51" s="80">
        <v>39908.841875</v>
      </c>
      <c r="AO51" s="83" t="s">
        <v>2570</v>
      </c>
      <c r="AP51" s="78" t="b">
        <v>1</v>
      </c>
      <c r="AQ51" s="78" t="b">
        <v>0</v>
      </c>
      <c r="AR51" s="78" t="b">
        <v>0</v>
      </c>
      <c r="AS51" s="78"/>
      <c r="AT51" s="78">
        <v>24</v>
      </c>
      <c r="AU51" s="83" t="s">
        <v>2778</v>
      </c>
      <c r="AV51" s="78" t="b">
        <v>0</v>
      </c>
      <c r="AW51" s="78" t="s">
        <v>2855</v>
      </c>
      <c r="AX51" s="83" t="s">
        <v>2904</v>
      </c>
      <c r="AY51" s="78" t="s">
        <v>66</v>
      </c>
      <c r="AZ51" s="78" t="str">
        <f>REPLACE(INDEX(GroupVertices[Group],MATCH(Vertices[[#This Row],[Vertex]],GroupVertices[Vertex],0)),1,1,"")</f>
        <v>1</v>
      </c>
      <c r="BA51" s="48"/>
      <c r="BB51" s="48"/>
      <c r="BC51" s="48"/>
      <c r="BD51" s="48"/>
      <c r="BE51" s="48"/>
      <c r="BF51" s="48"/>
      <c r="BG51" s="116" t="s">
        <v>3812</v>
      </c>
      <c r="BH51" s="116" t="s">
        <v>3812</v>
      </c>
      <c r="BI51" s="116" t="s">
        <v>3938</v>
      </c>
      <c r="BJ51" s="116" t="s">
        <v>3938</v>
      </c>
      <c r="BK51" s="116">
        <v>1</v>
      </c>
      <c r="BL51" s="120">
        <v>4</v>
      </c>
      <c r="BM51" s="116">
        <v>1</v>
      </c>
      <c r="BN51" s="120">
        <v>4</v>
      </c>
      <c r="BO51" s="116">
        <v>0</v>
      </c>
      <c r="BP51" s="120">
        <v>0</v>
      </c>
      <c r="BQ51" s="116">
        <v>23</v>
      </c>
      <c r="BR51" s="120">
        <v>92</v>
      </c>
      <c r="BS51" s="116">
        <v>25</v>
      </c>
      <c r="BT51" s="2"/>
      <c r="BU51" s="3"/>
      <c r="BV51" s="3"/>
      <c r="BW51" s="3"/>
      <c r="BX51" s="3"/>
    </row>
    <row r="52" spans="1:76" ht="15">
      <c r="A52" s="64" t="s">
        <v>244</v>
      </c>
      <c r="B52" s="65"/>
      <c r="C52" s="65" t="s">
        <v>64</v>
      </c>
      <c r="D52" s="66">
        <v>162.94913305641566</v>
      </c>
      <c r="E52" s="68"/>
      <c r="F52" s="100" t="s">
        <v>774</v>
      </c>
      <c r="G52" s="65"/>
      <c r="H52" s="69" t="s">
        <v>244</v>
      </c>
      <c r="I52" s="70"/>
      <c r="J52" s="70"/>
      <c r="K52" s="69" t="s">
        <v>3196</v>
      </c>
      <c r="L52" s="73">
        <v>1</v>
      </c>
      <c r="M52" s="74">
        <v>1574.3004150390625</v>
      </c>
      <c r="N52" s="74">
        <v>9646.09375</v>
      </c>
      <c r="O52" s="75"/>
      <c r="P52" s="76"/>
      <c r="Q52" s="76"/>
      <c r="R52" s="86"/>
      <c r="S52" s="48">
        <v>0</v>
      </c>
      <c r="T52" s="48">
        <v>1</v>
      </c>
      <c r="U52" s="49">
        <v>0</v>
      </c>
      <c r="V52" s="49">
        <v>0.001248</v>
      </c>
      <c r="W52" s="49">
        <v>0.002131</v>
      </c>
      <c r="X52" s="49">
        <v>0.460133</v>
      </c>
      <c r="Y52" s="49">
        <v>0</v>
      </c>
      <c r="Z52" s="49">
        <v>0</v>
      </c>
      <c r="AA52" s="71">
        <v>52</v>
      </c>
      <c r="AB52" s="71"/>
      <c r="AC52" s="72"/>
      <c r="AD52" s="78" t="s">
        <v>1727</v>
      </c>
      <c r="AE52" s="78">
        <v>1571</v>
      </c>
      <c r="AF52" s="78">
        <v>2258</v>
      </c>
      <c r="AG52" s="78">
        <v>46545</v>
      </c>
      <c r="AH52" s="78">
        <v>7247</v>
      </c>
      <c r="AI52" s="78"/>
      <c r="AJ52" s="78" t="s">
        <v>2007</v>
      </c>
      <c r="AK52" s="78" t="s">
        <v>2248</v>
      </c>
      <c r="AL52" s="83" t="s">
        <v>2415</v>
      </c>
      <c r="AM52" s="78"/>
      <c r="AN52" s="80">
        <v>39646.70599537037</v>
      </c>
      <c r="AO52" s="83" t="s">
        <v>2571</v>
      </c>
      <c r="AP52" s="78" t="b">
        <v>0</v>
      </c>
      <c r="AQ52" s="78" t="b">
        <v>0</v>
      </c>
      <c r="AR52" s="78" t="b">
        <v>1</v>
      </c>
      <c r="AS52" s="78"/>
      <c r="AT52" s="78">
        <v>140</v>
      </c>
      <c r="AU52" s="83" t="s">
        <v>2778</v>
      </c>
      <c r="AV52" s="78" t="b">
        <v>0</v>
      </c>
      <c r="AW52" s="78" t="s">
        <v>2855</v>
      </c>
      <c r="AX52" s="83" t="s">
        <v>2905</v>
      </c>
      <c r="AY52" s="78" t="s">
        <v>66</v>
      </c>
      <c r="AZ52" s="78" t="str">
        <f>REPLACE(INDEX(GroupVertices[Group],MATCH(Vertices[[#This Row],[Vertex]],GroupVertices[Vertex],0)),1,1,"")</f>
        <v>1</v>
      </c>
      <c r="BA52" s="48"/>
      <c r="BB52" s="48"/>
      <c r="BC52" s="48"/>
      <c r="BD52" s="48"/>
      <c r="BE52" s="48"/>
      <c r="BF52" s="48"/>
      <c r="BG52" s="116" t="s">
        <v>3812</v>
      </c>
      <c r="BH52" s="116" t="s">
        <v>3812</v>
      </c>
      <c r="BI52" s="116" t="s">
        <v>3938</v>
      </c>
      <c r="BJ52" s="116" t="s">
        <v>3938</v>
      </c>
      <c r="BK52" s="116">
        <v>1</v>
      </c>
      <c r="BL52" s="120">
        <v>4</v>
      </c>
      <c r="BM52" s="116">
        <v>1</v>
      </c>
      <c r="BN52" s="120">
        <v>4</v>
      </c>
      <c r="BO52" s="116">
        <v>0</v>
      </c>
      <c r="BP52" s="120">
        <v>0</v>
      </c>
      <c r="BQ52" s="116">
        <v>23</v>
      </c>
      <c r="BR52" s="120">
        <v>92</v>
      </c>
      <c r="BS52" s="116">
        <v>25</v>
      </c>
      <c r="BT52" s="2"/>
      <c r="BU52" s="3"/>
      <c r="BV52" s="3"/>
      <c r="BW52" s="3"/>
      <c r="BX52" s="3"/>
    </row>
    <row r="53" spans="1:76" ht="15">
      <c r="A53" s="64" t="s">
        <v>245</v>
      </c>
      <c r="B53" s="65"/>
      <c r="C53" s="65" t="s">
        <v>64</v>
      </c>
      <c r="D53" s="66">
        <v>162.34720279211663</v>
      </c>
      <c r="E53" s="68"/>
      <c r="F53" s="100" t="s">
        <v>775</v>
      </c>
      <c r="G53" s="65"/>
      <c r="H53" s="69" t="s">
        <v>245</v>
      </c>
      <c r="I53" s="70"/>
      <c r="J53" s="70"/>
      <c r="K53" s="69" t="s">
        <v>3197</v>
      </c>
      <c r="L53" s="73">
        <v>1</v>
      </c>
      <c r="M53" s="74">
        <v>1917.6981201171875</v>
      </c>
      <c r="N53" s="74">
        <v>3068.431884765625</v>
      </c>
      <c r="O53" s="75"/>
      <c r="P53" s="76"/>
      <c r="Q53" s="76"/>
      <c r="R53" s="86"/>
      <c r="S53" s="48">
        <v>0</v>
      </c>
      <c r="T53" s="48">
        <v>1</v>
      </c>
      <c r="U53" s="49">
        <v>0</v>
      </c>
      <c r="V53" s="49">
        <v>0.001248</v>
      </c>
      <c r="W53" s="49">
        <v>0.002131</v>
      </c>
      <c r="X53" s="49">
        <v>0.460133</v>
      </c>
      <c r="Y53" s="49">
        <v>0</v>
      </c>
      <c r="Z53" s="49">
        <v>0</v>
      </c>
      <c r="AA53" s="71">
        <v>53</v>
      </c>
      <c r="AB53" s="71"/>
      <c r="AC53" s="72"/>
      <c r="AD53" s="78" t="s">
        <v>1728</v>
      </c>
      <c r="AE53" s="78">
        <v>278</v>
      </c>
      <c r="AF53" s="78">
        <v>826</v>
      </c>
      <c r="AG53" s="78">
        <v>129037</v>
      </c>
      <c r="AH53" s="78">
        <v>5070</v>
      </c>
      <c r="AI53" s="78"/>
      <c r="AJ53" s="78" t="s">
        <v>2008</v>
      </c>
      <c r="AK53" s="78" t="s">
        <v>2249</v>
      </c>
      <c r="AL53" s="83" t="s">
        <v>2416</v>
      </c>
      <c r="AM53" s="78"/>
      <c r="AN53" s="80">
        <v>40855.07587962963</v>
      </c>
      <c r="AO53" s="83" t="s">
        <v>2572</v>
      </c>
      <c r="AP53" s="78" t="b">
        <v>0</v>
      </c>
      <c r="AQ53" s="78" t="b">
        <v>0</v>
      </c>
      <c r="AR53" s="78" t="b">
        <v>1</v>
      </c>
      <c r="AS53" s="78"/>
      <c r="AT53" s="78">
        <v>12</v>
      </c>
      <c r="AU53" s="83" t="s">
        <v>2783</v>
      </c>
      <c r="AV53" s="78" t="b">
        <v>0</v>
      </c>
      <c r="AW53" s="78" t="s">
        <v>2855</v>
      </c>
      <c r="AX53" s="83" t="s">
        <v>2906</v>
      </c>
      <c r="AY53" s="78" t="s">
        <v>66</v>
      </c>
      <c r="AZ53" s="78" t="str">
        <f>REPLACE(INDEX(GroupVertices[Group],MATCH(Vertices[[#This Row],[Vertex]],GroupVertices[Vertex],0)),1,1,"")</f>
        <v>1</v>
      </c>
      <c r="BA53" s="48"/>
      <c r="BB53" s="48"/>
      <c r="BC53" s="48"/>
      <c r="BD53" s="48"/>
      <c r="BE53" s="48"/>
      <c r="BF53" s="48"/>
      <c r="BG53" s="116" t="s">
        <v>3812</v>
      </c>
      <c r="BH53" s="116" t="s">
        <v>3812</v>
      </c>
      <c r="BI53" s="116" t="s">
        <v>3938</v>
      </c>
      <c r="BJ53" s="116" t="s">
        <v>3938</v>
      </c>
      <c r="BK53" s="116">
        <v>1</v>
      </c>
      <c r="BL53" s="120">
        <v>4</v>
      </c>
      <c r="BM53" s="116">
        <v>1</v>
      </c>
      <c r="BN53" s="120">
        <v>4</v>
      </c>
      <c r="BO53" s="116">
        <v>0</v>
      </c>
      <c r="BP53" s="120">
        <v>0</v>
      </c>
      <c r="BQ53" s="116">
        <v>23</v>
      </c>
      <c r="BR53" s="120">
        <v>92</v>
      </c>
      <c r="BS53" s="116">
        <v>25</v>
      </c>
      <c r="BT53" s="2"/>
      <c r="BU53" s="3"/>
      <c r="BV53" s="3"/>
      <c r="BW53" s="3"/>
      <c r="BX53" s="3"/>
    </row>
    <row r="54" spans="1:76" ht="15">
      <c r="A54" s="64" t="s">
        <v>246</v>
      </c>
      <c r="B54" s="65"/>
      <c r="C54" s="65" t="s">
        <v>64</v>
      </c>
      <c r="D54" s="66">
        <v>162.05884793086722</v>
      </c>
      <c r="E54" s="68"/>
      <c r="F54" s="100" t="s">
        <v>776</v>
      </c>
      <c r="G54" s="65"/>
      <c r="H54" s="69" t="s">
        <v>246</v>
      </c>
      <c r="I54" s="70"/>
      <c r="J54" s="70"/>
      <c r="K54" s="69" t="s">
        <v>3198</v>
      </c>
      <c r="L54" s="73">
        <v>1</v>
      </c>
      <c r="M54" s="74">
        <v>3785.455078125</v>
      </c>
      <c r="N54" s="74">
        <v>8123.2958984375</v>
      </c>
      <c r="O54" s="75"/>
      <c r="P54" s="76"/>
      <c r="Q54" s="76"/>
      <c r="R54" s="86"/>
      <c r="S54" s="48">
        <v>0</v>
      </c>
      <c r="T54" s="48">
        <v>3</v>
      </c>
      <c r="U54" s="49">
        <v>0</v>
      </c>
      <c r="V54" s="49">
        <v>0.001592</v>
      </c>
      <c r="W54" s="49">
        <v>0.006985</v>
      </c>
      <c r="X54" s="49">
        <v>0.933412</v>
      </c>
      <c r="Y54" s="49">
        <v>0.6666666666666666</v>
      </c>
      <c r="Z54" s="49">
        <v>0</v>
      </c>
      <c r="AA54" s="71">
        <v>54</v>
      </c>
      <c r="AB54" s="71"/>
      <c r="AC54" s="72"/>
      <c r="AD54" s="78" t="s">
        <v>1729</v>
      </c>
      <c r="AE54" s="78">
        <v>549</v>
      </c>
      <c r="AF54" s="78">
        <v>140</v>
      </c>
      <c r="AG54" s="78">
        <v>5541</v>
      </c>
      <c r="AH54" s="78">
        <v>3231</v>
      </c>
      <c r="AI54" s="78"/>
      <c r="AJ54" s="78" t="s">
        <v>2009</v>
      </c>
      <c r="AK54" s="78"/>
      <c r="AL54" s="78"/>
      <c r="AM54" s="78"/>
      <c r="AN54" s="80">
        <v>41233.53792824074</v>
      </c>
      <c r="AO54" s="83" t="s">
        <v>2573</v>
      </c>
      <c r="AP54" s="78" t="b">
        <v>1</v>
      </c>
      <c r="AQ54" s="78" t="b">
        <v>0</v>
      </c>
      <c r="AR54" s="78" t="b">
        <v>1</v>
      </c>
      <c r="AS54" s="78"/>
      <c r="AT54" s="78">
        <v>1</v>
      </c>
      <c r="AU54" s="83" t="s">
        <v>2778</v>
      </c>
      <c r="AV54" s="78" t="b">
        <v>0</v>
      </c>
      <c r="AW54" s="78" t="s">
        <v>2855</v>
      </c>
      <c r="AX54" s="83" t="s">
        <v>2907</v>
      </c>
      <c r="AY54" s="78" t="s">
        <v>66</v>
      </c>
      <c r="AZ54" s="78" t="str">
        <f>REPLACE(INDEX(GroupVertices[Group],MATCH(Vertices[[#This Row],[Vertex]],GroupVertices[Vertex],0)),1,1,"")</f>
        <v>2</v>
      </c>
      <c r="BA54" s="48"/>
      <c r="BB54" s="48"/>
      <c r="BC54" s="48"/>
      <c r="BD54" s="48"/>
      <c r="BE54" s="48"/>
      <c r="BF54" s="48"/>
      <c r="BG54" s="116" t="s">
        <v>3813</v>
      </c>
      <c r="BH54" s="116" t="s">
        <v>3813</v>
      </c>
      <c r="BI54" s="116" t="s">
        <v>3940</v>
      </c>
      <c r="BJ54" s="116" t="s">
        <v>3940</v>
      </c>
      <c r="BK54" s="116">
        <v>1</v>
      </c>
      <c r="BL54" s="120">
        <v>2.5</v>
      </c>
      <c r="BM54" s="116">
        <v>2</v>
      </c>
      <c r="BN54" s="120">
        <v>5</v>
      </c>
      <c r="BO54" s="116">
        <v>0</v>
      </c>
      <c r="BP54" s="120">
        <v>0</v>
      </c>
      <c r="BQ54" s="116">
        <v>37</v>
      </c>
      <c r="BR54" s="120">
        <v>92.5</v>
      </c>
      <c r="BS54" s="116">
        <v>40</v>
      </c>
      <c r="BT54" s="2"/>
      <c r="BU54" s="3"/>
      <c r="BV54" s="3"/>
      <c r="BW54" s="3"/>
      <c r="BX54" s="3"/>
    </row>
    <row r="55" spans="1:76" ht="15">
      <c r="A55" s="64" t="s">
        <v>445</v>
      </c>
      <c r="B55" s="65"/>
      <c r="C55" s="65" t="s">
        <v>64</v>
      </c>
      <c r="D55" s="66">
        <v>162.87136971919827</v>
      </c>
      <c r="E55" s="68"/>
      <c r="F55" s="100" t="s">
        <v>963</v>
      </c>
      <c r="G55" s="65"/>
      <c r="H55" s="69" t="s">
        <v>445</v>
      </c>
      <c r="I55" s="70"/>
      <c r="J55" s="70"/>
      <c r="K55" s="69" t="s">
        <v>3199</v>
      </c>
      <c r="L55" s="73">
        <v>3793.716673999743</v>
      </c>
      <c r="M55" s="74">
        <v>5101.99951171875</v>
      </c>
      <c r="N55" s="74">
        <v>7306.10888671875</v>
      </c>
      <c r="O55" s="75"/>
      <c r="P55" s="76"/>
      <c r="Q55" s="76"/>
      <c r="R55" s="86"/>
      <c r="S55" s="48">
        <v>63</v>
      </c>
      <c r="T55" s="48">
        <v>2</v>
      </c>
      <c r="U55" s="49">
        <v>20164.333333</v>
      </c>
      <c r="V55" s="49">
        <v>0.00177</v>
      </c>
      <c r="W55" s="49">
        <v>0.021586</v>
      </c>
      <c r="X55" s="49">
        <v>20.439714</v>
      </c>
      <c r="Y55" s="49">
        <v>0.01240079365079365</v>
      </c>
      <c r="Z55" s="49">
        <v>0.015625</v>
      </c>
      <c r="AA55" s="71">
        <v>55</v>
      </c>
      <c r="AB55" s="71"/>
      <c r="AC55" s="72"/>
      <c r="AD55" s="78" t="s">
        <v>1730</v>
      </c>
      <c r="AE55" s="78">
        <v>61</v>
      </c>
      <c r="AF55" s="78">
        <v>2073</v>
      </c>
      <c r="AG55" s="78">
        <v>447</v>
      </c>
      <c r="AH55" s="78">
        <v>324</v>
      </c>
      <c r="AI55" s="78"/>
      <c r="AJ55" s="78" t="s">
        <v>2010</v>
      </c>
      <c r="AK55" s="78"/>
      <c r="AL55" s="83" t="s">
        <v>2417</v>
      </c>
      <c r="AM55" s="78"/>
      <c r="AN55" s="80">
        <v>42942.919594907406</v>
      </c>
      <c r="AO55" s="83" t="s">
        <v>2574</v>
      </c>
      <c r="AP55" s="78" t="b">
        <v>1</v>
      </c>
      <c r="AQ55" s="78" t="b">
        <v>0</v>
      </c>
      <c r="AR55" s="78" t="b">
        <v>0</v>
      </c>
      <c r="AS55" s="78"/>
      <c r="AT55" s="78">
        <v>19</v>
      </c>
      <c r="AU55" s="78"/>
      <c r="AV55" s="78" t="b">
        <v>1</v>
      </c>
      <c r="AW55" s="78" t="s">
        <v>2855</v>
      </c>
      <c r="AX55" s="83" t="s">
        <v>2908</v>
      </c>
      <c r="AY55" s="78" t="s">
        <v>66</v>
      </c>
      <c r="AZ55" s="78" t="str">
        <f>REPLACE(INDEX(GroupVertices[Group],MATCH(Vertices[[#This Row],[Vertex]],GroupVertices[Vertex],0)),1,1,"")</f>
        <v>2</v>
      </c>
      <c r="BA55" s="48"/>
      <c r="BB55" s="48"/>
      <c r="BC55" s="48"/>
      <c r="BD55" s="48"/>
      <c r="BE55" s="48"/>
      <c r="BF55" s="48"/>
      <c r="BG55" s="116" t="s">
        <v>3814</v>
      </c>
      <c r="BH55" s="116" t="s">
        <v>3895</v>
      </c>
      <c r="BI55" s="116" t="s">
        <v>3941</v>
      </c>
      <c r="BJ55" s="116" t="s">
        <v>4022</v>
      </c>
      <c r="BK55" s="116">
        <v>1</v>
      </c>
      <c r="BL55" s="120">
        <v>1.0309278350515463</v>
      </c>
      <c r="BM55" s="116">
        <v>4</v>
      </c>
      <c r="BN55" s="120">
        <v>4.123711340206185</v>
      </c>
      <c r="BO55" s="116">
        <v>0</v>
      </c>
      <c r="BP55" s="120">
        <v>0</v>
      </c>
      <c r="BQ55" s="116">
        <v>92</v>
      </c>
      <c r="BR55" s="120">
        <v>94.84536082474227</v>
      </c>
      <c r="BS55" s="116">
        <v>97</v>
      </c>
      <c r="BT55" s="2"/>
      <c r="BU55" s="3"/>
      <c r="BV55" s="3"/>
      <c r="BW55" s="3"/>
      <c r="BX55" s="3"/>
    </row>
    <row r="56" spans="1:76" ht="15">
      <c r="A56" s="64" t="s">
        <v>247</v>
      </c>
      <c r="B56" s="65"/>
      <c r="C56" s="65" t="s">
        <v>64</v>
      </c>
      <c r="D56" s="66">
        <v>162.11895688882447</v>
      </c>
      <c r="E56" s="68"/>
      <c r="F56" s="100" t="s">
        <v>777</v>
      </c>
      <c r="G56" s="65"/>
      <c r="H56" s="69" t="s">
        <v>247</v>
      </c>
      <c r="I56" s="70"/>
      <c r="J56" s="70"/>
      <c r="K56" s="69" t="s">
        <v>3200</v>
      </c>
      <c r="L56" s="73">
        <v>1</v>
      </c>
      <c r="M56" s="74">
        <v>2444.953369140625</v>
      </c>
      <c r="N56" s="74">
        <v>1650.15087890625</v>
      </c>
      <c r="O56" s="75"/>
      <c r="P56" s="76"/>
      <c r="Q56" s="76"/>
      <c r="R56" s="86"/>
      <c r="S56" s="48">
        <v>0</v>
      </c>
      <c r="T56" s="48">
        <v>1</v>
      </c>
      <c r="U56" s="49">
        <v>0</v>
      </c>
      <c r="V56" s="49">
        <v>0.001248</v>
      </c>
      <c r="W56" s="49">
        <v>0.002131</v>
      </c>
      <c r="X56" s="49">
        <v>0.460133</v>
      </c>
      <c r="Y56" s="49">
        <v>0</v>
      </c>
      <c r="Z56" s="49">
        <v>0</v>
      </c>
      <c r="AA56" s="71">
        <v>56</v>
      </c>
      <c r="AB56" s="71"/>
      <c r="AC56" s="72"/>
      <c r="AD56" s="78" t="s">
        <v>1731</v>
      </c>
      <c r="AE56" s="78">
        <v>862</v>
      </c>
      <c r="AF56" s="78">
        <v>283</v>
      </c>
      <c r="AG56" s="78">
        <v>16899</v>
      </c>
      <c r="AH56" s="78">
        <v>29014</v>
      </c>
      <c r="AI56" s="78"/>
      <c r="AJ56" s="78" t="s">
        <v>2011</v>
      </c>
      <c r="AK56" s="78" t="s">
        <v>2250</v>
      </c>
      <c r="AL56" s="78"/>
      <c r="AM56" s="78"/>
      <c r="AN56" s="80">
        <v>39842.03040509259</v>
      </c>
      <c r="AO56" s="83" t="s">
        <v>2575</v>
      </c>
      <c r="AP56" s="78" t="b">
        <v>1</v>
      </c>
      <c r="AQ56" s="78" t="b">
        <v>0</v>
      </c>
      <c r="AR56" s="78" t="b">
        <v>1</v>
      </c>
      <c r="AS56" s="78"/>
      <c r="AT56" s="78">
        <v>7</v>
      </c>
      <c r="AU56" s="83" t="s">
        <v>2778</v>
      </c>
      <c r="AV56" s="78" t="b">
        <v>0</v>
      </c>
      <c r="AW56" s="78" t="s">
        <v>2855</v>
      </c>
      <c r="AX56" s="83" t="s">
        <v>2909</v>
      </c>
      <c r="AY56" s="78" t="s">
        <v>66</v>
      </c>
      <c r="AZ56" s="78" t="str">
        <f>REPLACE(INDEX(GroupVertices[Group],MATCH(Vertices[[#This Row],[Vertex]],GroupVertices[Vertex],0)),1,1,"")</f>
        <v>1</v>
      </c>
      <c r="BA56" s="48"/>
      <c r="BB56" s="48"/>
      <c r="BC56" s="48"/>
      <c r="BD56" s="48"/>
      <c r="BE56" s="48"/>
      <c r="BF56" s="48"/>
      <c r="BG56" s="116" t="s">
        <v>3812</v>
      </c>
      <c r="BH56" s="116" t="s">
        <v>3812</v>
      </c>
      <c r="BI56" s="116" t="s">
        <v>3938</v>
      </c>
      <c r="BJ56" s="116" t="s">
        <v>3938</v>
      </c>
      <c r="BK56" s="116">
        <v>1</v>
      </c>
      <c r="BL56" s="120">
        <v>4</v>
      </c>
      <c r="BM56" s="116">
        <v>1</v>
      </c>
      <c r="BN56" s="120">
        <v>4</v>
      </c>
      <c r="BO56" s="116">
        <v>0</v>
      </c>
      <c r="BP56" s="120">
        <v>0</v>
      </c>
      <c r="BQ56" s="116">
        <v>23</v>
      </c>
      <c r="BR56" s="120">
        <v>92</v>
      </c>
      <c r="BS56" s="116">
        <v>25</v>
      </c>
      <c r="BT56" s="2"/>
      <c r="BU56" s="3"/>
      <c r="BV56" s="3"/>
      <c r="BW56" s="3"/>
      <c r="BX56" s="3"/>
    </row>
    <row r="57" spans="1:76" ht="15">
      <c r="A57" s="64" t="s">
        <v>248</v>
      </c>
      <c r="B57" s="65"/>
      <c r="C57" s="65" t="s">
        <v>64</v>
      </c>
      <c r="D57" s="66">
        <v>162.0021017118167</v>
      </c>
      <c r="E57" s="68"/>
      <c r="F57" s="100" t="s">
        <v>778</v>
      </c>
      <c r="G57" s="65"/>
      <c r="H57" s="69" t="s">
        <v>248</v>
      </c>
      <c r="I57" s="70"/>
      <c r="J57" s="70"/>
      <c r="K57" s="69" t="s">
        <v>3201</v>
      </c>
      <c r="L57" s="73">
        <v>1</v>
      </c>
      <c r="M57" s="74">
        <v>8049.93701171875</v>
      </c>
      <c r="N57" s="74">
        <v>7887.25390625</v>
      </c>
      <c r="O57" s="75"/>
      <c r="P57" s="76"/>
      <c r="Q57" s="76"/>
      <c r="R57" s="86"/>
      <c r="S57" s="48">
        <v>0</v>
      </c>
      <c r="T57" s="48">
        <v>3</v>
      </c>
      <c r="U57" s="49">
        <v>0</v>
      </c>
      <c r="V57" s="49">
        <v>0.001592</v>
      </c>
      <c r="W57" s="49">
        <v>0.006985</v>
      </c>
      <c r="X57" s="49">
        <v>0.933412</v>
      </c>
      <c r="Y57" s="49">
        <v>0.6666666666666666</v>
      </c>
      <c r="Z57" s="49">
        <v>0</v>
      </c>
      <c r="AA57" s="71">
        <v>57</v>
      </c>
      <c r="AB57" s="71"/>
      <c r="AC57" s="72"/>
      <c r="AD57" s="78" t="s">
        <v>1732</v>
      </c>
      <c r="AE57" s="78">
        <v>189</v>
      </c>
      <c r="AF57" s="78">
        <v>5</v>
      </c>
      <c r="AG57" s="78">
        <v>117</v>
      </c>
      <c r="AH57" s="78">
        <v>414</v>
      </c>
      <c r="AI57" s="78"/>
      <c r="AJ57" s="78" t="s">
        <v>2012</v>
      </c>
      <c r="AK57" s="78"/>
      <c r="AL57" s="78"/>
      <c r="AM57" s="78"/>
      <c r="AN57" s="80">
        <v>43699.52511574074</v>
      </c>
      <c r="AO57" s="83" t="s">
        <v>2576</v>
      </c>
      <c r="AP57" s="78" t="b">
        <v>1</v>
      </c>
      <c r="AQ57" s="78" t="b">
        <v>0</v>
      </c>
      <c r="AR57" s="78" t="b">
        <v>0</v>
      </c>
      <c r="AS57" s="78"/>
      <c r="AT57" s="78">
        <v>0</v>
      </c>
      <c r="AU57" s="78"/>
      <c r="AV57" s="78" t="b">
        <v>0</v>
      </c>
      <c r="AW57" s="78" t="s">
        <v>2855</v>
      </c>
      <c r="AX57" s="83" t="s">
        <v>2910</v>
      </c>
      <c r="AY57" s="78" t="s">
        <v>66</v>
      </c>
      <c r="AZ57" s="78" t="str">
        <f>REPLACE(INDEX(GroupVertices[Group],MATCH(Vertices[[#This Row],[Vertex]],GroupVertices[Vertex],0)),1,1,"")</f>
        <v>4</v>
      </c>
      <c r="BA57" s="48"/>
      <c r="BB57" s="48"/>
      <c r="BC57" s="48"/>
      <c r="BD57" s="48"/>
      <c r="BE57" s="48"/>
      <c r="BF57" s="48"/>
      <c r="BG57" s="116" t="s">
        <v>3815</v>
      </c>
      <c r="BH57" s="116" t="s">
        <v>3815</v>
      </c>
      <c r="BI57" s="116" t="s">
        <v>3942</v>
      </c>
      <c r="BJ57" s="116" t="s">
        <v>3942</v>
      </c>
      <c r="BK57" s="116">
        <v>0</v>
      </c>
      <c r="BL57" s="120">
        <v>0</v>
      </c>
      <c r="BM57" s="116">
        <v>0</v>
      </c>
      <c r="BN57" s="120">
        <v>0</v>
      </c>
      <c r="BO57" s="116">
        <v>0</v>
      </c>
      <c r="BP57" s="120">
        <v>0</v>
      </c>
      <c r="BQ57" s="116">
        <v>13</v>
      </c>
      <c r="BR57" s="120">
        <v>100</v>
      </c>
      <c r="BS57" s="116">
        <v>13</v>
      </c>
      <c r="BT57" s="2"/>
      <c r="BU57" s="3"/>
      <c r="BV57" s="3"/>
      <c r="BW57" s="3"/>
      <c r="BX57" s="3"/>
    </row>
    <row r="58" spans="1:76" ht="15">
      <c r="A58" s="64" t="s">
        <v>249</v>
      </c>
      <c r="B58" s="65"/>
      <c r="C58" s="65" t="s">
        <v>64</v>
      </c>
      <c r="D58" s="66">
        <v>162.01092890144676</v>
      </c>
      <c r="E58" s="68"/>
      <c r="F58" s="100" t="s">
        <v>779</v>
      </c>
      <c r="G58" s="65"/>
      <c r="H58" s="69" t="s">
        <v>249</v>
      </c>
      <c r="I58" s="70"/>
      <c r="J58" s="70"/>
      <c r="K58" s="69" t="s">
        <v>3202</v>
      </c>
      <c r="L58" s="73">
        <v>1</v>
      </c>
      <c r="M58" s="74">
        <v>2508.71240234375</v>
      </c>
      <c r="N58" s="74">
        <v>1365.0511474609375</v>
      </c>
      <c r="O58" s="75"/>
      <c r="P58" s="76"/>
      <c r="Q58" s="76"/>
      <c r="R58" s="86"/>
      <c r="S58" s="48">
        <v>0</v>
      </c>
      <c r="T58" s="48">
        <v>1</v>
      </c>
      <c r="U58" s="49">
        <v>0</v>
      </c>
      <c r="V58" s="49">
        <v>0.001248</v>
      </c>
      <c r="W58" s="49">
        <v>0.002131</v>
      </c>
      <c r="X58" s="49">
        <v>0.460133</v>
      </c>
      <c r="Y58" s="49">
        <v>0</v>
      </c>
      <c r="Z58" s="49">
        <v>0</v>
      </c>
      <c r="AA58" s="71">
        <v>58</v>
      </c>
      <c r="AB58" s="71"/>
      <c r="AC58" s="72"/>
      <c r="AD58" s="78" t="s">
        <v>1733</v>
      </c>
      <c r="AE58" s="78">
        <v>338</v>
      </c>
      <c r="AF58" s="78">
        <v>26</v>
      </c>
      <c r="AG58" s="78">
        <v>1518</v>
      </c>
      <c r="AH58" s="78">
        <v>2040</v>
      </c>
      <c r="AI58" s="78"/>
      <c r="AJ58" s="78"/>
      <c r="AK58" s="78" t="s">
        <v>2251</v>
      </c>
      <c r="AL58" s="78"/>
      <c r="AM58" s="78"/>
      <c r="AN58" s="80">
        <v>41686.05228009259</v>
      </c>
      <c r="AO58" s="83" t="s">
        <v>2577</v>
      </c>
      <c r="AP58" s="78" t="b">
        <v>0</v>
      </c>
      <c r="AQ58" s="78" t="b">
        <v>0</v>
      </c>
      <c r="AR58" s="78" t="b">
        <v>1</v>
      </c>
      <c r="AS58" s="78"/>
      <c r="AT58" s="78">
        <v>0</v>
      </c>
      <c r="AU58" s="83" t="s">
        <v>2778</v>
      </c>
      <c r="AV58" s="78" t="b">
        <v>0</v>
      </c>
      <c r="AW58" s="78" t="s">
        <v>2855</v>
      </c>
      <c r="AX58" s="83" t="s">
        <v>2911</v>
      </c>
      <c r="AY58" s="78" t="s">
        <v>66</v>
      </c>
      <c r="AZ58" s="78" t="str">
        <f>REPLACE(INDEX(GroupVertices[Group],MATCH(Vertices[[#This Row],[Vertex]],GroupVertices[Vertex],0)),1,1,"")</f>
        <v>1</v>
      </c>
      <c r="BA58" s="48"/>
      <c r="BB58" s="48"/>
      <c r="BC58" s="48"/>
      <c r="BD58" s="48"/>
      <c r="BE58" s="48"/>
      <c r="BF58" s="48"/>
      <c r="BG58" s="116" t="s">
        <v>3812</v>
      </c>
      <c r="BH58" s="116" t="s">
        <v>3812</v>
      </c>
      <c r="BI58" s="116" t="s">
        <v>3938</v>
      </c>
      <c r="BJ58" s="116" t="s">
        <v>3938</v>
      </c>
      <c r="BK58" s="116">
        <v>1</v>
      </c>
      <c r="BL58" s="120">
        <v>4</v>
      </c>
      <c r="BM58" s="116">
        <v>1</v>
      </c>
      <c r="BN58" s="120">
        <v>4</v>
      </c>
      <c r="BO58" s="116">
        <v>0</v>
      </c>
      <c r="BP58" s="120">
        <v>0</v>
      </c>
      <c r="BQ58" s="116">
        <v>23</v>
      </c>
      <c r="BR58" s="120">
        <v>92</v>
      </c>
      <c r="BS58" s="116">
        <v>25</v>
      </c>
      <c r="BT58" s="2"/>
      <c r="BU58" s="3"/>
      <c r="BV58" s="3"/>
      <c r="BW58" s="3"/>
      <c r="BX58" s="3"/>
    </row>
    <row r="59" spans="1:76" ht="15">
      <c r="A59" s="64" t="s">
        <v>250</v>
      </c>
      <c r="B59" s="65"/>
      <c r="C59" s="65" t="s">
        <v>64</v>
      </c>
      <c r="D59" s="66">
        <v>162.63681868045603</v>
      </c>
      <c r="E59" s="68"/>
      <c r="F59" s="100" t="s">
        <v>780</v>
      </c>
      <c r="G59" s="65"/>
      <c r="H59" s="69" t="s">
        <v>250</v>
      </c>
      <c r="I59" s="70"/>
      <c r="J59" s="70"/>
      <c r="K59" s="69" t="s">
        <v>3203</v>
      </c>
      <c r="L59" s="73">
        <v>1</v>
      </c>
      <c r="M59" s="74">
        <v>2023.4119873046875</v>
      </c>
      <c r="N59" s="74">
        <v>2425.28955078125</v>
      </c>
      <c r="O59" s="75"/>
      <c r="P59" s="76"/>
      <c r="Q59" s="76"/>
      <c r="R59" s="86"/>
      <c r="S59" s="48">
        <v>0</v>
      </c>
      <c r="T59" s="48">
        <v>1</v>
      </c>
      <c r="U59" s="49">
        <v>0</v>
      </c>
      <c r="V59" s="49">
        <v>0.001248</v>
      </c>
      <c r="W59" s="49">
        <v>0.002131</v>
      </c>
      <c r="X59" s="49">
        <v>0.460133</v>
      </c>
      <c r="Y59" s="49">
        <v>0</v>
      </c>
      <c r="Z59" s="49">
        <v>0</v>
      </c>
      <c r="AA59" s="71">
        <v>59</v>
      </c>
      <c r="AB59" s="71"/>
      <c r="AC59" s="72"/>
      <c r="AD59" s="78" t="s">
        <v>1734</v>
      </c>
      <c r="AE59" s="78">
        <v>2215</v>
      </c>
      <c r="AF59" s="78">
        <v>1515</v>
      </c>
      <c r="AG59" s="78">
        <v>67398</v>
      </c>
      <c r="AH59" s="78">
        <v>139028</v>
      </c>
      <c r="AI59" s="78"/>
      <c r="AJ59" s="78" t="s">
        <v>2013</v>
      </c>
      <c r="AK59" s="78"/>
      <c r="AL59" s="78"/>
      <c r="AM59" s="78"/>
      <c r="AN59" s="80">
        <v>43594.03741898148</v>
      </c>
      <c r="AO59" s="78"/>
      <c r="AP59" s="78" t="b">
        <v>1</v>
      </c>
      <c r="AQ59" s="78" t="b">
        <v>0</v>
      </c>
      <c r="AR59" s="78" t="b">
        <v>1</v>
      </c>
      <c r="AS59" s="78"/>
      <c r="AT59" s="78">
        <v>4</v>
      </c>
      <c r="AU59" s="78"/>
      <c r="AV59" s="78" t="b">
        <v>0</v>
      </c>
      <c r="AW59" s="78" t="s">
        <v>2855</v>
      </c>
      <c r="AX59" s="83" t="s">
        <v>2912</v>
      </c>
      <c r="AY59" s="78" t="s">
        <v>66</v>
      </c>
      <c r="AZ59" s="78" t="str">
        <f>REPLACE(INDEX(GroupVertices[Group],MATCH(Vertices[[#This Row],[Vertex]],GroupVertices[Vertex],0)),1,1,"")</f>
        <v>1</v>
      </c>
      <c r="BA59" s="48"/>
      <c r="BB59" s="48"/>
      <c r="BC59" s="48"/>
      <c r="BD59" s="48"/>
      <c r="BE59" s="48"/>
      <c r="BF59" s="48"/>
      <c r="BG59" s="116" t="s">
        <v>3812</v>
      </c>
      <c r="BH59" s="116" t="s">
        <v>3812</v>
      </c>
      <c r="BI59" s="116" t="s">
        <v>3938</v>
      </c>
      <c r="BJ59" s="116" t="s">
        <v>3938</v>
      </c>
      <c r="BK59" s="116">
        <v>1</v>
      </c>
      <c r="BL59" s="120">
        <v>4</v>
      </c>
      <c r="BM59" s="116">
        <v>1</v>
      </c>
      <c r="BN59" s="120">
        <v>4</v>
      </c>
      <c r="BO59" s="116">
        <v>0</v>
      </c>
      <c r="BP59" s="120">
        <v>0</v>
      </c>
      <c r="BQ59" s="116">
        <v>23</v>
      </c>
      <c r="BR59" s="120">
        <v>92</v>
      </c>
      <c r="BS59" s="116">
        <v>25</v>
      </c>
      <c r="BT59" s="2"/>
      <c r="BU59" s="3"/>
      <c r="BV59" s="3"/>
      <c r="BW59" s="3"/>
      <c r="BX59" s="3"/>
    </row>
    <row r="60" spans="1:76" ht="15">
      <c r="A60" s="64" t="s">
        <v>251</v>
      </c>
      <c r="B60" s="65"/>
      <c r="C60" s="65" t="s">
        <v>64</v>
      </c>
      <c r="D60" s="66">
        <v>162.37452504573355</v>
      </c>
      <c r="E60" s="68"/>
      <c r="F60" s="100" t="s">
        <v>781</v>
      </c>
      <c r="G60" s="65"/>
      <c r="H60" s="69" t="s">
        <v>251</v>
      </c>
      <c r="I60" s="70"/>
      <c r="J60" s="70"/>
      <c r="K60" s="69" t="s">
        <v>3204</v>
      </c>
      <c r="L60" s="73">
        <v>1</v>
      </c>
      <c r="M60" s="74">
        <v>425.251708984375</v>
      </c>
      <c r="N60" s="74">
        <v>2192.948486328125</v>
      </c>
      <c r="O60" s="75"/>
      <c r="P60" s="76"/>
      <c r="Q60" s="76"/>
      <c r="R60" s="86"/>
      <c r="S60" s="48">
        <v>0</v>
      </c>
      <c r="T60" s="48">
        <v>1</v>
      </c>
      <c r="U60" s="49">
        <v>0</v>
      </c>
      <c r="V60" s="49">
        <v>0.001248</v>
      </c>
      <c r="W60" s="49">
        <v>0.002131</v>
      </c>
      <c r="X60" s="49">
        <v>0.460133</v>
      </c>
      <c r="Y60" s="49">
        <v>0</v>
      </c>
      <c r="Z60" s="49">
        <v>0</v>
      </c>
      <c r="AA60" s="71">
        <v>60</v>
      </c>
      <c r="AB60" s="71"/>
      <c r="AC60" s="72"/>
      <c r="AD60" s="78" t="s">
        <v>1735</v>
      </c>
      <c r="AE60" s="78">
        <v>604</v>
      </c>
      <c r="AF60" s="78">
        <v>891</v>
      </c>
      <c r="AG60" s="78">
        <v>84105</v>
      </c>
      <c r="AH60" s="78">
        <v>69315</v>
      </c>
      <c r="AI60" s="78"/>
      <c r="AJ60" s="78" t="s">
        <v>2014</v>
      </c>
      <c r="AK60" s="78" t="s">
        <v>2252</v>
      </c>
      <c r="AL60" s="83" t="s">
        <v>2418</v>
      </c>
      <c r="AM60" s="78"/>
      <c r="AN60" s="80">
        <v>42093.771203703705</v>
      </c>
      <c r="AO60" s="83" t="s">
        <v>2578</v>
      </c>
      <c r="AP60" s="78" t="b">
        <v>0</v>
      </c>
      <c r="AQ60" s="78" t="b">
        <v>0</v>
      </c>
      <c r="AR60" s="78" t="b">
        <v>1</v>
      </c>
      <c r="AS60" s="78"/>
      <c r="AT60" s="78">
        <v>16</v>
      </c>
      <c r="AU60" s="83" t="s">
        <v>2781</v>
      </c>
      <c r="AV60" s="78" t="b">
        <v>0</v>
      </c>
      <c r="AW60" s="78" t="s">
        <v>2855</v>
      </c>
      <c r="AX60" s="83" t="s">
        <v>2913</v>
      </c>
      <c r="AY60" s="78" t="s">
        <v>66</v>
      </c>
      <c r="AZ60" s="78" t="str">
        <f>REPLACE(INDEX(GroupVertices[Group],MATCH(Vertices[[#This Row],[Vertex]],GroupVertices[Vertex],0)),1,1,"")</f>
        <v>1</v>
      </c>
      <c r="BA60" s="48"/>
      <c r="BB60" s="48"/>
      <c r="BC60" s="48"/>
      <c r="BD60" s="48"/>
      <c r="BE60" s="48"/>
      <c r="BF60" s="48"/>
      <c r="BG60" s="116" t="s">
        <v>3812</v>
      </c>
      <c r="BH60" s="116" t="s">
        <v>3812</v>
      </c>
      <c r="BI60" s="116" t="s">
        <v>3938</v>
      </c>
      <c r="BJ60" s="116" t="s">
        <v>3938</v>
      </c>
      <c r="BK60" s="116">
        <v>1</v>
      </c>
      <c r="BL60" s="120">
        <v>4</v>
      </c>
      <c r="BM60" s="116">
        <v>1</v>
      </c>
      <c r="BN60" s="120">
        <v>4</v>
      </c>
      <c r="BO60" s="116">
        <v>0</v>
      </c>
      <c r="BP60" s="120">
        <v>0</v>
      </c>
      <c r="BQ60" s="116">
        <v>23</v>
      </c>
      <c r="BR60" s="120">
        <v>92</v>
      </c>
      <c r="BS60" s="116">
        <v>25</v>
      </c>
      <c r="BT60" s="2"/>
      <c r="BU60" s="3"/>
      <c r="BV60" s="3"/>
      <c r="BW60" s="3"/>
      <c r="BX60" s="3"/>
    </row>
    <row r="61" spans="1:76" ht="15">
      <c r="A61" s="64" t="s">
        <v>252</v>
      </c>
      <c r="B61" s="65"/>
      <c r="C61" s="65" t="s">
        <v>64</v>
      </c>
      <c r="D61" s="66">
        <v>162.00588479308672</v>
      </c>
      <c r="E61" s="68"/>
      <c r="F61" s="100" t="s">
        <v>763</v>
      </c>
      <c r="G61" s="65"/>
      <c r="H61" s="69" t="s">
        <v>252</v>
      </c>
      <c r="I61" s="70"/>
      <c r="J61" s="70"/>
      <c r="K61" s="69" t="s">
        <v>3205</v>
      </c>
      <c r="L61" s="73">
        <v>1</v>
      </c>
      <c r="M61" s="74">
        <v>1213.607666015625</v>
      </c>
      <c r="N61" s="74">
        <v>1217.4176025390625</v>
      </c>
      <c r="O61" s="75"/>
      <c r="P61" s="76"/>
      <c r="Q61" s="76"/>
      <c r="R61" s="86"/>
      <c r="S61" s="48">
        <v>0</v>
      </c>
      <c r="T61" s="48">
        <v>1</v>
      </c>
      <c r="U61" s="49">
        <v>0</v>
      </c>
      <c r="V61" s="49">
        <v>0.001248</v>
      </c>
      <c r="W61" s="49">
        <v>0.002131</v>
      </c>
      <c r="X61" s="49">
        <v>0.460133</v>
      </c>
      <c r="Y61" s="49">
        <v>0</v>
      </c>
      <c r="Z61" s="49">
        <v>0</v>
      </c>
      <c r="AA61" s="71">
        <v>61</v>
      </c>
      <c r="AB61" s="71"/>
      <c r="AC61" s="72"/>
      <c r="AD61" s="78" t="s">
        <v>1736</v>
      </c>
      <c r="AE61" s="78">
        <v>441</v>
      </c>
      <c r="AF61" s="78">
        <v>14</v>
      </c>
      <c r="AG61" s="78">
        <v>734</v>
      </c>
      <c r="AH61" s="78">
        <v>1991</v>
      </c>
      <c r="AI61" s="78"/>
      <c r="AJ61" s="78"/>
      <c r="AK61" s="78"/>
      <c r="AL61" s="78"/>
      <c r="AM61" s="78"/>
      <c r="AN61" s="80">
        <v>40554.576377314814</v>
      </c>
      <c r="AO61" s="78"/>
      <c r="AP61" s="78" t="b">
        <v>1</v>
      </c>
      <c r="AQ61" s="78" t="b">
        <v>1</v>
      </c>
      <c r="AR61" s="78" t="b">
        <v>0</v>
      </c>
      <c r="AS61" s="78"/>
      <c r="AT61" s="78">
        <v>0</v>
      </c>
      <c r="AU61" s="83" t="s">
        <v>2778</v>
      </c>
      <c r="AV61" s="78" t="b">
        <v>0</v>
      </c>
      <c r="AW61" s="78" t="s">
        <v>2855</v>
      </c>
      <c r="AX61" s="83" t="s">
        <v>2914</v>
      </c>
      <c r="AY61" s="78" t="s">
        <v>66</v>
      </c>
      <c r="AZ61" s="78" t="str">
        <f>REPLACE(INDEX(GroupVertices[Group],MATCH(Vertices[[#This Row],[Vertex]],GroupVertices[Vertex],0)),1,1,"")</f>
        <v>1</v>
      </c>
      <c r="BA61" s="48"/>
      <c r="BB61" s="48"/>
      <c r="BC61" s="48"/>
      <c r="BD61" s="48"/>
      <c r="BE61" s="48"/>
      <c r="BF61" s="48"/>
      <c r="BG61" s="116" t="s">
        <v>3812</v>
      </c>
      <c r="BH61" s="116" t="s">
        <v>3812</v>
      </c>
      <c r="BI61" s="116" t="s">
        <v>3938</v>
      </c>
      <c r="BJ61" s="116" t="s">
        <v>3938</v>
      </c>
      <c r="BK61" s="116">
        <v>1</v>
      </c>
      <c r="BL61" s="120">
        <v>4</v>
      </c>
      <c r="BM61" s="116">
        <v>1</v>
      </c>
      <c r="BN61" s="120">
        <v>4</v>
      </c>
      <c r="BO61" s="116">
        <v>0</v>
      </c>
      <c r="BP61" s="120">
        <v>0</v>
      </c>
      <c r="BQ61" s="116">
        <v>23</v>
      </c>
      <c r="BR61" s="120">
        <v>92</v>
      </c>
      <c r="BS61" s="116">
        <v>25</v>
      </c>
      <c r="BT61" s="2"/>
      <c r="BU61" s="3"/>
      <c r="BV61" s="3"/>
      <c r="BW61" s="3"/>
      <c r="BX61" s="3"/>
    </row>
    <row r="62" spans="1:76" ht="15">
      <c r="A62" s="64" t="s">
        <v>253</v>
      </c>
      <c r="B62" s="65"/>
      <c r="C62" s="65" t="s">
        <v>64</v>
      </c>
      <c r="D62" s="66">
        <v>162.02017643344018</v>
      </c>
      <c r="E62" s="68"/>
      <c r="F62" s="100" t="s">
        <v>782</v>
      </c>
      <c r="G62" s="65"/>
      <c r="H62" s="69" t="s">
        <v>253</v>
      </c>
      <c r="I62" s="70"/>
      <c r="J62" s="70"/>
      <c r="K62" s="69" t="s">
        <v>3206</v>
      </c>
      <c r="L62" s="73">
        <v>1</v>
      </c>
      <c r="M62" s="74">
        <v>2790.37060546875</v>
      </c>
      <c r="N62" s="74">
        <v>7138.98388671875</v>
      </c>
      <c r="O62" s="75"/>
      <c r="P62" s="76"/>
      <c r="Q62" s="76"/>
      <c r="R62" s="86"/>
      <c r="S62" s="48">
        <v>0</v>
      </c>
      <c r="T62" s="48">
        <v>1</v>
      </c>
      <c r="U62" s="49">
        <v>0</v>
      </c>
      <c r="V62" s="49">
        <v>0.001248</v>
      </c>
      <c r="W62" s="49">
        <v>0.002131</v>
      </c>
      <c r="X62" s="49">
        <v>0.460133</v>
      </c>
      <c r="Y62" s="49">
        <v>0</v>
      </c>
      <c r="Z62" s="49">
        <v>0</v>
      </c>
      <c r="AA62" s="71">
        <v>62</v>
      </c>
      <c r="AB62" s="71"/>
      <c r="AC62" s="72"/>
      <c r="AD62" s="78" t="s">
        <v>1737</v>
      </c>
      <c r="AE62" s="78">
        <v>262</v>
      </c>
      <c r="AF62" s="78">
        <v>48</v>
      </c>
      <c r="AG62" s="78">
        <v>938</v>
      </c>
      <c r="AH62" s="78">
        <v>1057</v>
      </c>
      <c r="AI62" s="78"/>
      <c r="AJ62" s="78" t="s">
        <v>2015</v>
      </c>
      <c r="AK62" s="78" t="s">
        <v>2253</v>
      </c>
      <c r="AL62" s="78"/>
      <c r="AM62" s="78"/>
      <c r="AN62" s="80">
        <v>42478.70371527778</v>
      </c>
      <c r="AO62" s="83" t="s">
        <v>2579</v>
      </c>
      <c r="AP62" s="78" t="b">
        <v>0</v>
      </c>
      <c r="AQ62" s="78" t="b">
        <v>0</v>
      </c>
      <c r="AR62" s="78" t="b">
        <v>0</v>
      </c>
      <c r="AS62" s="78"/>
      <c r="AT62" s="78">
        <v>0</v>
      </c>
      <c r="AU62" s="83" t="s">
        <v>2778</v>
      </c>
      <c r="AV62" s="78" t="b">
        <v>0</v>
      </c>
      <c r="AW62" s="78" t="s">
        <v>2855</v>
      </c>
      <c r="AX62" s="83" t="s">
        <v>2915</v>
      </c>
      <c r="AY62" s="78" t="s">
        <v>66</v>
      </c>
      <c r="AZ62" s="78" t="str">
        <f>REPLACE(INDEX(GroupVertices[Group],MATCH(Vertices[[#This Row],[Vertex]],GroupVertices[Vertex],0)),1,1,"")</f>
        <v>1</v>
      </c>
      <c r="BA62" s="48"/>
      <c r="BB62" s="48"/>
      <c r="BC62" s="48"/>
      <c r="BD62" s="48"/>
      <c r="BE62" s="48"/>
      <c r="BF62" s="48"/>
      <c r="BG62" s="116" t="s">
        <v>3812</v>
      </c>
      <c r="BH62" s="116" t="s">
        <v>3812</v>
      </c>
      <c r="BI62" s="116" t="s">
        <v>3938</v>
      </c>
      <c r="BJ62" s="116" t="s">
        <v>3938</v>
      </c>
      <c r="BK62" s="116">
        <v>1</v>
      </c>
      <c r="BL62" s="120">
        <v>4</v>
      </c>
      <c r="BM62" s="116">
        <v>1</v>
      </c>
      <c r="BN62" s="120">
        <v>4</v>
      </c>
      <c r="BO62" s="116">
        <v>0</v>
      </c>
      <c r="BP62" s="120">
        <v>0</v>
      </c>
      <c r="BQ62" s="116">
        <v>23</v>
      </c>
      <c r="BR62" s="120">
        <v>92</v>
      </c>
      <c r="BS62" s="116">
        <v>25</v>
      </c>
      <c r="BT62" s="2"/>
      <c r="BU62" s="3"/>
      <c r="BV62" s="3"/>
      <c r="BW62" s="3"/>
      <c r="BX62" s="3"/>
    </row>
    <row r="63" spans="1:76" ht="15">
      <c r="A63" s="64" t="s">
        <v>254</v>
      </c>
      <c r="B63" s="65"/>
      <c r="C63" s="65" t="s">
        <v>64</v>
      </c>
      <c r="D63" s="66">
        <v>162.01387129799014</v>
      </c>
      <c r="E63" s="68"/>
      <c r="F63" s="100" t="s">
        <v>783</v>
      </c>
      <c r="G63" s="65"/>
      <c r="H63" s="69" t="s">
        <v>254</v>
      </c>
      <c r="I63" s="70"/>
      <c r="J63" s="70"/>
      <c r="K63" s="69" t="s">
        <v>3207</v>
      </c>
      <c r="L63" s="73">
        <v>1</v>
      </c>
      <c r="M63" s="74">
        <v>3600.853759765625</v>
      </c>
      <c r="N63" s="74">
        <v>7238.21044921875</v>
      </c>
      <c r="O63" s="75"/>
      <c r="P63" s="76"/>
      <c r="Q63" s="76"/>
      <c r="R63" s="86"/>
      <c r="S63" s="48">
        <v>1</v>
      </c>
      <c r="T63" s="48">
        <v>3</v>
      </c>
      <c r="U63" s="49">
        <v>0</v>
      </c>
      <c r="V63" s="49">
        <v>0.001595</v>
      </c>
      <c r="W63" s="49">
        <v>0.007527</v>
      </c>
      <c r="X63" s="49">
        <v>1.185285</v>
      </c>
      <c r="Y63" s="49">
        <v>0.5833333333333334</v>
      </c>
      <c r="Z63" s="49">
        <v>0</v>
      </c>
      <c r="AA63" s="71">
        <v>63</v>
      </c>
      <c r="AB63" s="71"/>
      <c r="AC63" s="72"/>
      <c r="AD63" s="78" t="s">
        <v>1738</v>
      </c>
      <c r="AE63" s="78">
        <v>71</v>
      </c>
      <c r="AF63" s="78">
        <v>33</v>
      </c>
      <c r="AG63" s="78">
        <v>1037</v>
      </c>
      <c r="AH63" s="78">
        <v>632</v>
      </c>
      <c r="AI63" s="78"/>
      <c r="AJ63" s="78"/>
      <c r="AK63" s="78" t="s">
        <v>2223</v>
      </c>
      <c r="AL63" s="78"/>
      <c r="AM63" s="78"/>
      <c r="AN63" s="80">
        <v>42627.705104166664</v>
      </c>
      <c r="AO63" s="83" t="s">
        <v>2580</v>
      </c>
      <c r="AP63" s="78" t="b">
        <v>1</v>
      </c>
      <c r="AQ63" s="78" t="b">
        <v>0</v>
      </c>
      <c r="AR63" s="78" t="b">
        <v>0</v>
      </c>
      <c r="AS63" s="78"/>
      <c r="AT63" s="78">
        <v>0</v>
      </c>
      <c r="AU63" s="78"/>
      <c r="AV63" s="78" t="b">
        <v>0</v>
      </c>
      <c r="AW63" s="78" t="s">
        <v>2855</v>
      </c>
      <c r="AX63" s="83" t="s">
        <v>2916</v>
      </c>
      <c r="AY63" s="78" t="s">
        <v>66</v>
      </c>
      <c r="AZ63" s="78" t="str">
        <f>REPLACE(INDEX(GroupVertices[Group],MATCH(Vertices[[#This Row],[Vertex]],GroupVertices[Vertex],0)),1,1,"")</f>
        <v>2</v>
      </c>
      <c r="BA63" s="48"/>
      <c r="BB63" s="48"/>
      <c r="BC63" s="48"/>
      <c r="BD63" s="48"/>
      <c r="BE63" s="48"/>
      <c r="BF63" s="48"/>
      <c r="BG63" s="116" t="s">
        <v>3816</v>
      </c>
      <c r="BH63" s="116" t="s">
        <v>3816</v>
      </c>
      <c r="BI63" s="116" t="s">
        <v>3943</v>
      </c>
      <c r="BJ63" s="116" t="s">
        <v>3943</v>
      </c>
      <c r="BK63" s="116">
        <v>2</v>
      </c>
      <c r="BL63" s="120">
        <v>9.523809523809524</v>
      </c>
      <c r="BM63" s="116">
        <v>2</v>
      </c>
      <c r="BN63" s="120">
        <v>9.523809523809524</v>
      </c>
      <c r="BO63" s="116">
        <v>0</v>
      </c>
      <c r="BP63" s="120">
        <v>0</v>
      </c>
      <c r="BQ63" s="116">
        <v>17</v>
      </c>
      <c r="BR63" s="120">
        <v>80.95238095238095</v>
      </c>
      <c r="BS63" s="116">
        <v>21</v>
      </c>
      <c r="BT63" s="2"/>
      <c r="BU63" s="3"/>
      <c r="BV63" s="3"/>
      <c r="BW63" s="3"/>
      <c r="BX63" s="3"/>
    </row>
    <row r="64" spans="1:76" ht="15">
      <c r="A64" s="64" t="s">
        <v>255</v>
      </c>
      <c r="B64" s="65"/>
      <c r="C64" s="65" t="s">
        <v>64</v>
      </c>
      <c r="D64" s="66">
        <v>162.2374934352856</v>
      </c>
      <c r="E64" s="68"/>
      <c r="F64" s="100" t="s">
        <v>784</v>
      </c>
      <c r="G64" s="65"/>
      <c r="H64" s="69" t="s">
        <v>255</v>
      </c>
      <c r="I64" s="70"/>
      <c r="J64" s="70"/>
      <c r="K64" s="69" t="s">
        <v>3208</v>
      </c>
      <c r="L64" s="73">
        <v>1</v>
      </c>
      <c r="M64" s="74">
        <v>3341.0439453125</v>
      </c>
      <c r="N64" s="74">
        <v>6781.73291015625</v>
      </c>
      <c r="O64" s="75"/>
      <c r="P64" s="76"/>
      <c r="Q64" s="76"/>
      <c r="R64" s="86"/>
      <c r="S64" s="48">
        <v>0</v>
      </c>
      <c r="T64" s="48">
        <v>4</v>
      </c>
      <c r="U64" s="49">
        <v>0</v>
      </c>
      <c r="V64" s="49">
        <v>0.001595</v>
      </c>
      <c r="W64" s="49">
        <v>0.007527</v>
      </c>
      <c r="X64" s="49">
        <v>1.185285</v>
      </c>
      <c r="Y64" s="49">
        <v>0.5833333333333334</v>
      </c>
      <c r="Z64" s="49">
        <v>0</v>
      </c>
      <c r="AA64" s="71">
        <v>64</v>
      </c>
      <c r="AB64" s="71"/>
      <c r="AC64" s="72"/>
      <c r="AD64" s="78" t="s">
        <v>1739</v>
      </c>
      <c r="AE64" s="78">
        <v>178</v>
      </c>
      <c r="AF64" s="78">
        <v>565</v>
      </c>
      <c r="AG64" s="78">
        <v>51086</v>
      </c>
      <c r="AH64" s="78">
        <v>41407</v>
      </c>
      <c r="AI64" s="78"/>
      <c r="AJ64" s="78" t="s">
        <v>2016</v>
      </c>
      <c r="AK64" s="78" t="s">
        <v>2220</v>
      </c>
      <c r="AL64" s="78"/>
      <c r="AM64" s="78"/>
      <c r="AN64" s="80">
        <v>42374.13858796296</v>
      </c>
      <c r="AO64" s="83" t="s">
        <v>2581</v>
      </c>
      <c r="AP64" s="78" t="b">
        <v>0</v>
      </c>
      <c r="AQ64" s="78" t="b">
        <v>0</v>
      </c>
      <c r="AR64" s="78" t="b">
        <v>1</v>
      </c>
      <c r="AS64" s="78"/>
      <c r="AT64" s="78">
        <v>24</v>
      </c>
      <c r="AU64" s="83" t="s">
        <v>2778</v>
      </c>
      <c r="AV64" s="78" t="b">
        <v>0</v>
      </c>
      <c r="AW64" s="78" t="s">
        <v>2855</v>
      </c>
      <c r="AX64" s="83" t="s">
        <v>2917</v>
      </c>
      <c r="AY64" s="78" t="s">
        <v>66</v>
      </c>
      <c r="AZ64" s="78" t="str">
        <f>REPLACE(INDEX(GroupVertices[Group],MATCH(Vertices[[#This Row],[Vertex]],GroupVertices[Vertex],0)),1,1,"")</f>
        <v>2</v>
      </c>
      <c r="BA64" s="48"/>
      <c r="BB64" s="48"/>
      <c r="BC64" s="48"/>
      <c r="BD64" s="48"/>
      <c r="BE64" s="48"/>
      <c r="BF64" s="48"/>
      <c r="BG64" s="116" t="s">
        <v>3817</v>
      </c>
      <c r="BH64" s="116" t="s">
        <v>3817</v>
      </c>
      <c r="BI64" s="116" t="s">
        <v>3944</v>
      </c>
      <c r="BJ64" s="116" t="s">
        <v>3944</v>
      </c>
      <c r="BK64" s="116">
        <v>0</v>
      </c>
      <c r="BL64" s="120">
        <v>0</v>
      </c>
      <c r="BM64" s="116">
        <v>1</v>
      </c>
      <c r="BN64" s="120">
        <v>20</v>
      </c>
      <c r="BO64" s="116">
        <v>0</v>
      </c>
      <c r="BP64" s="120">
        <v>0</v>
      </c>
      <c r="BQ64" s="116">
        <v>4</v>
      </c>
      <c r="BR64" s="120">
        <v>80</v>
      </c>
      <c r="BS64" s="116">
        <v>5</v>
      </c>
      <c r="BT64" s="2"/>
      <c r="BU64" s="3"/>
      <c r="BV64" s="3"/>
      <c r="BW64" s="3"/>
      <c r="BX64" s="3"/>
    </row>
    <row r="65" spans="1:76" ht="15">
      <c r="A65" s="64" t="s">
        <v>256</v>
      </c>
      <c r="B65" s="65"/>
      <c r="C65" s="65" t="s">
        <v>64</v>
      </c>
      <c r="D65" s="66">
        <v>162.0563258766872</v>
      </c>
      <c r="E65" s="68"/>
      <c r="F65" s="100" t="s">
        <v>785</v>
      </c>
      <c r="G65" s="65"/>
      <c r="H65" s="69" t="s">
        <v>256</v>
      </c>
      <c r="I65" s="70"/>
      <c r="J65" s="70"/>
      <c r="K65" s="69" t="s">
        <v>3209</v>
      </c>
      <c r="L65" s="73">
        <v>1</v>
      </c>
      <c r="M65" s="74">
        <v>623.0687866210938</v>
      </c>
      <c r="N65" s="74">
        <v>8277.2373046875</v>
      </c>
      <c r="O65" s="75"/>
      <c r="P65" s="76"/>
      <c r="Q65" s="76"/>
      <c r="R65" s="86"/>
      <c r="S65" s="48">
        <v>0</v>
      </c>
      <c r="T65" s="48">
        <v>1</v>
      </c>
      <c r="U65" s="49">
        <v>0</v>
      </c>
      <c r="V65" s="49">
        <v>0.001248</v>
      </c>
      <c r="W65" s="49">
        <v>0.002131</v>
      </c>
      <c r="X65" s="49">
        <v>0.460133</v>
      </c>
      <c r="Y65" s="49">
        <v>0</v>
      </c>
      <c r="Z65" s="49">
        <v>0</v>
      </c>
      <c r="AA65" s="71">
        <v>65</v>
      </c>
      <c r="AB65" s="71"/>
      <c r="AC65" s="72"/>
      <c r="AD65" s="78" t="s">
        <v>1740</v>
      </c>
      <c r="AE65" s="78">
        <v>992</v>
      </c>
      <c r="AF65" s="78">
        <v>134</v>
      </c>
      <c r="AG65" s="78">
        <v>18408</v>
      </c>
      <c r="AH65" s="78">
        <v>12614</v>
      </c>
      <c r="AI65" s="78"/>
      <c r="AJ65" s="78" t="s">
        <v>2017</v>
      </c>
      <c r="AK65" s="78" t="s">
        <v>2220</v>
      </c>
      <c r="AL65" s="78"/>
      <c r="AM65" s="78"/>
      <c r="AN65" s="80">
        <v>40079.90122685185</v>
      </c>
      <c r="AO65" s="83" t="s">
        <v>2582</v>
      </c>
      <c r="AP65" s="78" t="b">
        <v>0</v>
      </c>
      <c r="AQ65" s="78" t="b">
        <v>0</v>
      </c>
      <c r="AR65" s="78" t="b">
        <v>0</v>
      </c>
      <c r="AS65" s="78"/>
      <c r="AT65" s="78">
        <v>7</v>
      </c>
      <c r="AU65" s="83" t="s">
        <v>2780</v>
      </c>
      <c r="AV65" s="78" t="b">
        <v>0</v>
      </c>
      <c r="AW65" s="78" t="s">
        <v>2855</v>
      </c>
      <c r="AX65" s="83" t="s">
        <v>2918</v>
      </c>
      <c r="AY65" s="78" t="s">
        <v>66</v>
      </c>
      <c r="AZ65" s="78" t="str">
        <f>REPLACE(INDEX(GroupVertices[Group],MATCH(Vertices[[#This Row],[Vertex]],GroupVertices[Vertex],0)),1,1,"")</f>
        <v>1</v>
      </c>
      <c r="BA65" s="48"/>
      <c r="BB65" s="48"/>
      <c r="BC65" s="48"/>
      <c r="BD65" s="48"/>
      <c r="BE65" s="48"/>
      <c r="BF65" s="48"/>
      <c r="BG65" s="116" t="s">
        <v>3812</v>
      </c>
      <c r="BH65" s="116" t="s">
        <v>3812</v>
      </c>
      <c r="BI65" s="116" t="s">
        <v>3938</v>
      </c>
      <c r="BJ65" s="116" t="s">
        <v>3938</v>
      </c>
      <c r="BK65" s="116">
        <v>1</v>
      </c>
      <c r="BL65" s="120">
        <v>4</v>
      </c>
      <c r="BM65" s="116">
        <v>1</v>
      </c>
      <c r="BN65" s="120">
        <v>4</v>
      </c>
      <c r="BO65" s="116">
        <v>0</v>
      </c>
      <c r="BP65" s="120">
        <v>0</v>
      </c>
      <c r="BQ65" s="116">
        <v>23</v>
      </c>
      <c r="BR65" s="120">
        <v>92</v>
      </c>
      <c r="BS65" s="116">
        <v>25</v>
      </c>
      <c r="BT65" s="2"/>
      <c r="BU65" s="3"/>
      <c r="BV65" s="3"/>
      <c r="BW65" s="3"/>
      <c r="BX65" s="3"/>
    </row>
    <row r="66" spans="1:76" ht="15">
      <c r="A66" s="64" t="s">
        <v>257</v>
      </c>
      <c r="B66" s="65"/>
      <c r="C66" s="65" t="s">
        <v>64</v>
      </c>
      <c r="D66" s="66">
        <v>162.01975609107686</v>
      </c>
      <c r="E66" s="68"/>
      <c r="F66" s="100" t="s">
        <v>786</v>
      </c>
      <c r="G66" s="65"/>
      <c r="H66" s="69" t="s">
        <v>257</v>
      </c>
      <c r="I66" s="70"/>
      <c r="J66" s="70"/>
      <c r="K66" s="69" t="s">
        <v>3210</v>
      </c>
      <c r="L66" s="73">
        <v>1</v>
      </c>
      <c r="M66" s="74">
        <v>354.6878967285156</v>
      </c>
      <c r="N66" s="74">
        <v>1827.3533935546875</v>
      </c>
      <c r="O66" s="75"/>
      <c r="P66" s="76"/>
      <c r="Q66" s="76"/>
      <c r="R66" s="86"/>
      <c r="S66" s="48">
        <v>0</v>
      </c>
      <c r="T66" s="48">
        <v>1</v>
      </c>
      <c r="U66" s="49">
        <v>0</v>
      </c>
      <c r="V66" s="49">
        <v>0.001248</v>
      </c>
      <c r="W66" s="49">
        <v>0.002131</v>
      </c>
      <c r="X66" s="49">
        <v>0.460133</v>
      </c>
      <c r="Y66" s="49">
        <v>0</v>
      </c>
      <c r="Z66" s="49">
        <v>0</v>
      </c>
      <c r="AA66" s="71">
        <v>66</v>
      </c>
      <c r="AB66" s="71"/>
      <c r="AC66" s="72"/>
      <c r="AD66" s="78" t="s">
        <v>1741</v>
      </c>
      <c r="AE66" s="78">
        <v>49</v>
      </c>
      <c r="AF66" s="78">
        <v>47</v>
      </c>
      <c r="AG66" s="78">
        <v>24004</v>
      </c>
      <c r="AH66" s="78">
        <v>32757</v>
      </c>
      <c r="AI66" s="78"/>
      <c r="AJ66" s="78"/>
      <c r="AK66" s="78" t="s">
        <v>2254</v>
      </c>
      <c r="AL66" s="78"/>
      <c r="AM66" s="78"/>
      <c r="AN66" s="80">
        <v>43119.75439814815</v>
      </c>
      <c r="AO66" s="83" t="s">
        <v>2583</v>
      </c>
      <c r="AP66" s="78" t="b">
        <v>1</v>
      </c>
      <c r="AQ66" s="78" t="b">
        <v>0</v>
      </c>
      <c r="AR66" s="78" t="b">
        <v>0</v>
      </c>
      <c r="AS66" s="78"/>
      <c r="AT66" s="78">
        <v>1</v>
      </c>
      <c r="AU66" s="78"/>
      <c r="AV66" s="78" t="b">
        <v>0</v>
      </c>
      <c r="AW66" s="78" t="s">
        <v>2855</v>
      </c>
      <c r="AX66" s="83" t="s">
        <v>2919</v>
      </c>
      <c r="AY66" s="78" t="s">
        <v>66</v>
      </c>
      <c r="AZ66" s="78" t="str">
        <f>REPLACE(INDEX(GroupVertices[Group],MATCH(Vertices[[#This Row],[Vertex]],GroupVertices[Vertex],0)),1,1,"")</f>
        <v>1</v>
      </c>
      <c r="BA66" s="48"/>
      <c r="BB66" s="48"/>
      <c r="BC66" s="48"/>
      <c r="BD66" s="48"/>
      <c r="BE66" s="48"/>
      <c r="BF66" s="48"/>
      <c r="BG66" s="116" t="s">
        <v>3812</v>
      </c>
      <c r="BH66" s="116" t="s">
        <v>3812</v>
      </c>
      <c r="BI66" s="116" t="s">
        <v>3938</v>
      </c>
      <c r="BJ66" s="116" t="s">
        <v>3938</v>
      </c>
      <c r="BK66" s="116">
        <v>1</v>
      </c>
      <c r="BL66" s="120">
        <v>4</v>
      </c>
      <c r="BM66" s="116">
        <v>1</v>
      </c>
      <c r="BN66" s="120">
        <v>4</v>
      </c>
      <c r="BO66" s="116">
        <v>0</v>
      </c>
      <c r="BP66" s="120">
        <v>0</v>
      </c>
      <c r="BQ66" s="116">
        <v>23</v>
      </c>
      <c r="BR66" s="120">
        <v>92</v>
      </c>
      <c r="BS66" s="116">
        <v>25</v>
      </c>
      <c r="BT66" s="2"/>
      <c r="BU66" s="3"/>
      <c r="BV66" s="3"/>
      <c r="BW66" s="3"/>
      <c r="BX66" s="3"/>
    </row>
    <row r="67" spans="1:76" ht="15">
      <c r="A67" s="64" t="s">
        <v>258</v>
      </c>
      <c r="B67" s="65"/>
      <c r="C67" s="65" t="s">
        <v>64</v>
      </c>
      <c r="D67" s="66">
        <v>162.22278145256877</v>
      </c>
      <c r="E67" s="68"/>
      <c r="F67" s="100" t="s">
        <v>787</v>
      </c>
      <c r="G67" s="65"/>
      <c r="H67" s="69" t="s">
        <v>258</v>
      </c>
      <c r="I67" s="70"/>
      <c r="J67" s="70"/>
      <c r="K67" s="69" t="s">
        <v>3211</v>
      </c>
      <c r="L67" s="73">
        <v>1</v>
      </c>
      <c r="M67" s="74">
        <v>1613.732421875</v>
      </c>
      <c r="N67" s="74">
        <v>618.0297241210938</v>
      </c>
      <c r="O67" s="75"/>
      <c r="P67" s="76"/>
      <c r="Q67" s="76"/>
      <c r="R67" s="86"/>
      <c r="S67" s="48">
        <v>0</v>
      </c>
      <c r="T67" s="48">
        <v>1</v>
      </c>
      <c r="U67" s="49">
        <v>0</v>
      </c>
      <c r="V67" s="49">
        <v>0.001248</v>
      </c>
      <c r="W67" s="49">
        <v>0.002131</v>
      </c>
      <c r="X67" s="49">
        <v>0.460133</v>
      </c>
      <c r="Y67" s="49">
        <v>0</v>
      </c>
      <c r="Z67" s="49">
        <v>0</v>
      </c>
      <c r="AA67" s="71">
        <v>67</v>
      </c>
      <c r="AB67" s="71"/>
      <c r="AC67" s="72"/>
      <c r="AD67" s="78" t="s">
        <v>1742</v>
      </c>
      <c r="AE67" s="78">
        <v>496</v>
      </c>
      <c r="AF67" s="78">
        <v>530</v>
      </c>
      <c r="AG67" s="78">
        <v>15163</v>
      </c>
      <c r="AH67" s="78">
        <v>40915</v>
      </c>
      <c r="AI67" s="78"/>
      <c r="AJ67" s="78" t="s">
        <v>2018</v>
      </c>
      <c r="AK67" s="78" t="s">
        <v>2255</v>
      </c>
      <c r="AL67" s="78"/>
      <c r="AM67" s="78"/>
      <c r="AN67" s="80">
        <v>40593.95025462963</v>
      </c>
      <c r="AO67" s="83" t="s">
        <v>2584</v>
      </c>
      <c r="AP67" s="78" t="b">
        <v>0</v>
      </c>
      <c r="AQ67" s="78" t="b">
        <v>0</v>
      </c>
      <c r="AR67" s="78" t="b">
        <v>0</v>
      </c>
      <c r="AS67" s="78"/>
      <c r="AT67" s="78">
        <v>11</v>
      </c>
      <c r="AU67" s="83" t="s">
        <v>2784</v>
      </c>
      <c r="AV67" s="78" t="b">
        <v>0</v>
      </c>
      <c r="AW67" s="78" t="s">
        <v>2855</v>
      </c>
      <c r="AX67" s="83" t="s">
        <v>2920</v>
      </c>
      <c r="AY67" s="78" t="s">
        <v>66</v>
      </c>
      <c r="AZ67" s="78" t="str">
        <f>REPLACE(INDEX(GroupVertices[Group],MATCH(Vertices[[#This Row],[Vertex]],GroupVertices[Vertex],0)),1,1,"")</f>
        <v>1</v>
      </c>
      <c r="BA67" s="48"/>
      <c r="BB67" s="48"/>
      <c r="BC67" s="48"/>
      <c r="BD67" s="48"/>
      <c r="BE67" s="48"/>
      <c r="BF67" s="48"/>
      <c r="BG67" s="116" t="s">
        <v>3812</v>
      </c>
      <c r="BH67" s="116" t="s">
        <v>3812</v>
      </c>
      <c r="BI67" s="116" t="s">
        <v>3938</v>
      </c>
      <c r="BJ67" s="116" t="s">
        <v>3938</v>
      </c>
      <c r="BK67" s="116">
        <v>1</v>
      </c>
      <c r="BL67" s="120">
        <v>4</v>
      </c>
      <c r="BM67" s="116">
        <v>1</v>
      </c>
      <c r="BN67" s="120">
        <v>4</v>
      </c>
      <c r="BO67" s="116">
        <v>0</v>
      </c>
      <c r="BP67" s="120">
        <v>0</v>
      </c>
      <c r="BQ67" s="116">
        <v>23</v>
      </c>
      <c r="BR67" s="120">
        <v>92</v>
      </c>
      <c r="BS67" s="116">
        <v>25</v>
      </c>
      <c r="BT67" s="2"/>
      <c r="BU67" s="3"/>
      <c r="BV67" s="3"/>
      <c r="BW67" s="3"/>
      <c r="BX67" s="3"/>
    </row>
    <row r="68" spans="1:76" ht="15">
      <c r="A68" s="64" t="s">
        <v>259</v>
      </c>
      <c r="B68" s="65"/>
      <c r="C68" s="65" t="s">
        <v>64</v>
      </c>
      <c r="D68" s="66">
        <v>162.77469097563068</v>
      </c>
      <c r="E68" s="68"/>
      <c r="F68" s="100" t="s">
        <v>788</v>
      </c>
      <c r="G68" s="65"/>
      <c r="H68" s="69" t="s">
        <v>259</v>
      </c>
      <c r="I68" s="70"/>
      <c r="J68" s="70"/>
      <c r="K68" s="69" t="s">
        <v>3212</v>
      </c>
      <c r="L68" s="73">
        <v>1</v>
      </c>
      <c r="M68" s="74">
        <v>1094.9345703125</v>
      </c>
      <c r="N68" s="74">
        <v>2110.059326171875</v>
      </c>
      <c r="O68" s="75"/>
      <c r="P68" s="76"/>
      <c r="Q68" s="76"/>
      <c r="R68" s="86"/>
      <c r="S68" s="48">
        <v>0</v>
      </c>
      <c r="T68" s="48">
        <v>1</v>
      </c>
      <c r="U68" s="49">
        <v>0</v>
      </c>
      <c r="V68" s="49">
        <v>0.001248</v>
      </c>
      <c r="W68" s="49">
        <v>0.002131</v>
      </c>
      <c r="X68" s="49">
        <v>0.460133</v>
      </c>
      <c r="Y68" s="49">
        <v>0</v>
      </c>
      <c r="Z68" s="49">
        <v>0</v>
      </c>
      <c r="AA68" s="71">
        <v>68</v>
      </c>
      <c r="AB68" s="71"/>
      <c r="AC68" s="72"/>
      <c r="AD68" s="78" t="s">
        <v>1743</v>
      </c>
      <c r="AE68" s="78">
        <v>2415</v>
      </c>
      <c r="AF68" s="78">
        <v>1843</v>
      </c>
      <c r="AG68" s="78">
        <v>29322</v>
      </c>
      <c r="AH68" s="78">
        <v>1295</v>
      </c>
      <c r="AI68" s="78"/>
      <c r="AJ68" s="78" t="s">
        <v>2019</v>
      </c>
      <c r="AK68" s="78" t="s">
        <v>2256</v>
      </c>
      <c r="AL68" s="78"/>
      <c r="AM68" s="78"/>
      <c r="AN68" s="80">
        <v>40943.88569444444</v>
      </c>
      <c r="AO68" s="83" t="s">
        <v>2585</v>
      </c>
      <c r="AP68" s="78" t="b">
        <v>0</v>
      </c>
      <c r="AQ68" s="78" t="b">
        <v>0</v>
      </c>
      <c r="AR68" s="78" t="b">
        <v>1</v>
      </c>
      <c r="AS68" s="78"/>
      <c r="AT68" s="78">
        <v>4</v>
      </c>
      <c r="AU68" s="83" t="s">
        <v>2784</v>
      </c>
      <c r="AV68" s="78" t="b">
        <v>0</v>
      </c>
      <c r="AW68" s="78" t="s">
        <v>2855</v>
      </c>
      <c r="AX68" s="83" t="s">
        <v>2921</v>
      </c>
      <c r="AY68" s="78" t="s">
        <v>66</v>
      </c>
      <c r="AZ68" s="78" t="str">
        <f>REPLACE(INDEX(GroupVertices[Group],MATCH(Vertices[[#This Row],[Vertex]],GroupVertices[Vertex],0)),1,1,"")</f>
        <v>1</v>
      </c>
      <c r="BA68" s="48"/>
      <c r="BB68" s="48"/>
      <c r="BC68" s="48"/>
      <c r="BD68" s="48"/>
      <c r="BE68" s="48"/>
      <c r="BF68" s="48"/>
      <c r="BG68" s="116" t="s">
        <v>3812</v>
      </c>
      <c r="BH68" s="116" t="s">
        <v>3812</v>
      </c>
      <c r="BI68" s="116" t="s">
        <v>3938</v>
      </c>
      <c r="BJ68" s="116" t="s">
        <v>3938</v>
      </c>
      <c r="BK68" s="116">
        <v>1</v>
      </c>
      <c r="BL68" s="120">
        <v>4</v>
      </c>
      <c r="BM68" s="116">
        <v>1</v>
      </c>
      <c r="BN68" s="120">
        <v>4</v>
      </c>
      <c r="BO68" s="116">
        <v>0</v>
      </c>
      <c r="BP68" s="120">
        <v>0</v>
      </c>
      <c r="BQ68" s="116">
        <v>23</v>
      </c>
      <c r="BR68" s="120">
        <v>92</v>
      </c>
      <c r="BS68" s="116">
        <v>25</v>
      </c>
      <c r="BT68" s="2"/>
      <c r="BU68" s="3"/>
      <c r="BV68" s="3"/>
      <c r="BW68" s="3"/>
      <c r="BX68" s="3"/>
    </row>
    <row r="69" spans="1:76" ht="15">
      <c r="A69" s="64" t="s">
        <v>260</v>
      </c>
      <c r="B69" s="65"/>
      <c r="C69" s="65" t="s">
        <v>64</v>
      </c>
      <c r="D69" s="66">
        <v>162.40563038062052</v>
      </c>
      <c r="E69" s="68"/>
      <c r="F69" s="100" t="s">
        <v>789</v>
      </c>
      <c r="G69" s="65"/>
      <c r="H69" s="69" t="s">
        <v>260</v>
      </c>
      <c r="I69" s="70"/>
      <c r="J69" s="70"/>
      <c r="K69" s="69" t="s">
        <v>3213</v>
      </c>
      <c r="L69" s="73">
        <v>1</v>
      </c>
      <c r="M69" s="74">
        <v>1068.9122314453125</v>
      </c>
      <c r="N69" s="74">
        <v>9128.3837890625</v>
      </c>
      <c r="O69" s="75"/>
      <c r="P69" s="76"/>
      <c r="Q69" s="76"/>
      <c r="R69" s="86"/>
      <c r="S69" s="48">
        <v>0</v>
      </c>
      <c r="T69" s="48">
        <v>1</v>
      </c>
      <c r="U69" s="49">
        <v>0</v>
      </c>
      <c r="V69" s="49">
        <v>0.001248</v>
      </c>
      <c r="W69" s="49">
        <v>0.002131</v>
      </c>
      <c r="X69" s="49">
        <v>0.460133</v>
      </c>
      <c r="Y69" s="49">
        <v>0</v>
      </c>
      <c r="Z69" s="49">
        <v>0</v>
      </c>
      <c r="AA69" s="71">
        <v>69</v>
      </c>
      <c r="AB69" s="71"/>
      <c r="AC69" s="72"/>
      <c r="AD69" s="78" t="s">
        <v>1744</v>
      </c>
      <c r="AE69" s="78">
        <v>2668</v>
      </c>
      <c r="AF69" s="78">
        <v>965</v>
      </c>
      <c r="AG69" s="78">
        <v>3766</v>
      </c>
      <c r="AH69" s="78">
        <v>36923</v>
      </c>
      <c r="AI69" s="78"/>
      <c r="AJ69" s="78"/>
      <c r="AK69" s="78"/>
      <c r="AL69" s="78"/>
      <c r="AM69" s="78"/>
      <c r="AN69" s="80">
        <v>42085.9480787037</v>
      </c>
      <c r="AO69" s="83" t="s">
        <v>2586</v>
      </c>
      <c r="AP69" s="78" t="b">
        <v>1</v>
      </c>
      <c r="AQ69" s="78" t="b">
        <v>0</v>
      </c>
      <c r="AR69" s="78" t="b">
        <v>1</v>
      </c>
      <c r="AS69" s="78"/>
      <c r="AT69" s="78">
        <v>8</v>
      </c>
      <c r="AU69" s="83" t="s">
        <v>2778</v>
      </c>
      <c r="AV69" s="78" t="b">
        <v>0</v>
      </c>
      <c r="AW69" s="78" t="s">
        <v>2855</v>
      </c>
      <c r="AX69" s="83" t="s">
        <v>2922</v>
      </c>
      <c r="AY69" s="78" t="s">
        <v>66</v>
      </c>
      <c r="AZ69" s="78" t="str">
        <f>REPLACE(INDEX(GroupVertices[Group],MATCH(Vertices[[#This Row],[Vertex]],GroupVertices[Vertex],0)),1,1,"")</f>
        <v>1</v>
      </c>
      <c r="BA69" s="48"/>
      <c r="BB69" s="48"/>
      <c r="BC69" s="48"/>
      <c r="BD69" s="48"/>
      <c r="BE69" s="48"/>
      <c r="BF69" s="48"/>
      <c r="BG69" s="116" t="s">
        <v>3812</v>
      </c>
      <c r="BH69" s="116" t="s">
        <v>3812</v>
      </c>
      <c r="BI69" s="116" t="s">
        <v>3938</v>
      </c>
      <c r="BJ69" s="116" t="s">
        <v>3938</v>
      </c>
      <c r="BK69" s="116">
        <v>1</v>
      </c>
      <c r="BL69" s="120">
        <v>4</v>
      </c>
      <c r="BM69" s="116">
        <v>1</v>
      </c>
      <c r="BN69" s="120">
        <v>4</v>
      </c>
      <c r="BO69" s="116">
        <v>0</v>
      </c>
      <c r="BP69" s="120">
        <v>0</v>
      </c>
      <c r="BQ69" s="116">
        <v>23</v>
      </c>
      <c r="BR69" s="120">
        <v>92</v>
      </c>
      <c r="BS69" s="116">
        <v>25</v>
      </c>
      <c r="BT69" s="2"/>
      <c r="BU69" s="3"/>
      <c r="BV69" s="3"/>
      <c r="BW69" s="3"/>
      <c r="BX69" s="3"/>
    </row>
    <row r="70" spans="1:76" ht="15">
      <c r="A70" s="64" t="s">
        <v>261</v>
      </c>
      <c r="B70" s="65"/>
      <c r="C70" s="65" t="s">
        <v>64</v>
      </c>
      <c r="D70" s="66">
        <v>162.25640884163576</v>
      </c>
      <c r="E70" s="68"/>
      <c r="F70" s="100" t="s">
        <v>790</v>
      </c>
      <c r="G70" s="65"/>
      <c r="H70" s="69" t="s">
        <v>261</v>
      </c>
      <c r="I70" s="70"/>
      <c r="J70" s="70"/>
      <c r="K70" s="69" t="s">
        <v>3214</v>
      </c>
      <c r="L70" s="73">
        <v>1</v>
      </c>
      <c r="M70" s="74">
        <v>1698.6229248046875</v>
      </c>
      <c r="N70" s="74">
        <v>352.9058837890625</v>
      </c>
      <c r="O70" s="75"/>
      <c r="P70" s="76"/>
      <c r="Q70" s="76"/>
      <c r="R70" s="86"/>
      <c r="S70" s="48">
        <v>0</v>
      </c>
      <c r="T70" s="48">
        <v>1</v>
      </c>
      <c r="U70" s="49">
        <v>0</v>
      </c>
      <c r="V70" s="49">
        <v>0.001248</v>
      </c>
      <c r="W70" s="49">
        <v>0.002131</v>
      </c>
      <c r="X70" s="49">
        <v>0.460133</v>
      </c>
      <c r="Y70" s="49">
        <v>0</v>
      </c>
      <c r="Z70" s="49">
        <v>0</v>
      </c>
      <c r="AA70" s="71">
        <v>70</v>
      </c>
      <c r="AB70" s="71"/>
      <c r="AC70" s="72"/>
      <c r="AD70" s="78" t="s">
        <v>1745</v>
      </c>
      <c r="AE70" s="78">
        <v>3141</v>
      </c>
      <c r="AF70" s="78">
        <v>610</v>
      </c>
      <c r="AG70" s="78">
        <v>81242</v>
      </c>
      <c r="AH70" s="78">
        <v>28541</v>
      </c>
      <c r="AI70" s="78"/>
      <c r="AJ70" s="78" t="s">
        <v>2020</v>
      </c>
      <c r="AK70" s="78" t="s">
        <v>2257</v>
      </c>
      <c r="AL70" s="78"/>
      <c r="AM70" s="78"/>
      <c r="AN70" s="80">
        <v>40212.974652777775</v>
      </c>
      <c r="AO70" s="83" t="s">
        <v>2587</v>
      </c>
      <c r="AP70" s="78" t="b">
        <v>0</v>
      </c>
      <c r="AQ70" s="78" t="b">
        <v>0</v>
      </c>
      <c r="AR70" s="78" t="b">
        <v>1</v>
      </c>
      <c r="AS70" s="78"/>
      <c r="AT70" s="78">
        <v>8</v>
      </c>
      <c r="AU70" s="83" t="s">
        <v>2778</v>
      </c>
      <c r="AV70" s="78" t="b">
        <v>0</v>
      </c>
      <c r="AW70" s="78" t="s">
        <v>2855</v>
      </c>
      <c r="AX70" s="83" t="s">
        <v>2923</v>
      </c>
      <c r="AY70" s="78" t="s">
        <v>66</v>
      </c>
      <c r="AZ70" s="78" t="str">
        <f>REPLACE(INDEX(GroupVertices[Group],MATCH(Vertices[[#This Row],[Vertex]],GroupVertices[Vertex],0)),1,1,"")</f>
        <v>1</v>
      </c>
      <c r="BA70" s="48"/>
      <c r="BB70" s="48"/>
      <c r="BC70" s="48"/>
      <c r="BD70" s="48"/>
      <c r="BE70" s="48"/>
      <c r="BF70" s="48"/>
      <c r="BG70" s="116" t="s">
        <v>3812</v>
      </c>
      <c r="BH70" s="116" t="s">
        <v>3812</v>
      </c>
      <c r="BI70" s="116" t="s">
        <v>3938</v>
      </c>
      <c r="BJ70" s="116" t="s">
        <v>3938</v>
      </c>
      <c r="BK70" s="116">
        <v>1</v>
      </c>
      <c r="BL70" s="120">
        <v>4</v>
      </c>
      <c r="BM70" s="116">
        <v>1</v>
      </c>
      <c r="BN70" s="120">
        <v>4</v>
      </c>
      <c r="BO70" s="116">
        <v>0</v>
      </c>
      <c r="BP70" s="120">
        <v>0</v>
      </c>
      <c r="BQ70" s="116">
        <v>23</v>
      </c>
      <c r="BR70" s="120">
        <v>92</v>
      </c>
      <c r="BS70" s="116">
        <v>25</v>
      </c>
      <c r="BT70" s="2"/>
      <c r="BU70" s="3"/>
      <c r="BV70" s="3"/>
      <c r="BW70" s="3"/>
      <c r="BX70" s="3"/>
    </row>
    <row r="71" spans="1:76" ht="15">
      <c r="A71" s="64" t="s">
        <v>262</v>
      </c>
      <c r="B71" s="65"/>
      <c r="C71" s="65" t="s">
        <v>64</v>
      </c>
      <c r="D71" s="66">
        <v>162.0046237659967</v>
      </c>
      <c r="E71" s="68"/>
      <c r="F71" s="100" t="s">
        <v>791</v>
      </c>
      <c r="G71" s="65"/>
      <c r="H71" s="69" t="s">
        <v>262</v>
      </c>
      <c r="I71" s="70"/>
      <c r="J71" s="70"/>
      <c r="K71" s="69" t="s">
        <v>3215</v>
      </c>
      <c r="L71" s="73">
        <v>1</v>
      </c>
      <c r="M71" s="74">
        <v>2456.66650390625</v>
      </c>
      <c r="N71" s="74">
        <v>5318.59423828125</v>
      </c>
      <c r="O71" s="75"/>
      <c r="P71" s="76"/>
      <c r="Q71" s="76"/>
      <c r="R71" s="86"/>
      <c r="S71" s="48">
        <v>0</v>
      </c>
      <c r="T71" s="48">
        <v>1</v>
      </c>
      <c r="U71" s="49">
        <v>0</v>
      </c>
      <c r="V71" s="49">
        <v>0.001248</v>
      </c>
      <c r="W71" s="49">
        <v>0.002131</v>
      </c>
      <c r="X71" s="49">
        <v>0.460133</v>
      </c>
      <c r="Y71" s="49">
        <v>0</v>
      </c>
      <c r="Z71" s="49">
        <v>0</v>
      </c>
      <c r="AA71" s="71">
        <v>71</v>
      </c>
      <c r="AB71" s="71"/>
      <c r="AC71" s="72"/>
      <c r="AD71" s="78" t="s">
        <v>1746</v>
      </c>
      <c r="AE71" s="78">
        <v>125</v>
      </c>
      <c r="AF71" s="78">
        <v>11</v>
      </c>
      <c r="AG71" s="78">
        <v>465</v>
      </c>
      <c r="AH71" s="78">
        <v>6037</v>
      </c>
      <c r="AI71" s="78"/>
      <c r="AJ71" s="78" t="s">
        <v>2021</v>
      </c>
      <c r="AK71" s="78"/>
      <c r="AL71" s="78"/>
      <c r="AM71" s="78"/>
      <c r="AN71" s="80">
        <v>43586.91701388889</v>
      </c>
      <c r="AO71" s="83" t="s">
        <v>2588</v>
      </c>
      <c r="AP71" s="78" t="b">
        <v>1</v>
      </c>
      <c r="AQ71" s="78" t="b">
        <v>0</v>
      </c>
      <c r="AR71" s="78" t="b">
        <v>0</v>
      </c>
      <c r="AS71" s="78"/>
      <c r="AT71" s="78">
        <v>0</v>
      </c>
      <c r="AU71" s="78"/>
      <c r="AV71" s="78" t="b">
        <v>0</v>
      </c>
      <c r="AW71" s="78" t="s">
        <v>2855</v>
      </c>
      <c r="AX71" s="83" t="s">
        <v>2924</v>
      </c>
      <c r="AY71" s="78" t="s">
        <v>66</v>
      </c>
      <c r="AZ71" s="78" t="str">
        <f>REPLACE(INDEX(GroupVertices[Group],MATCH(Vertices[[#This Row],[Vertex]],GroupVertices[Vertex],0)),1,1,"")</f>
        <v>1</v>
      </c>
      <c r="BA71" s="48"/>
      <c r="BB71" s="48"/>
      <c r="BC71" s="48"/>
      <c r="BD71" s="48"/>
      <c r="BE71" s="48"/>
      <c r="BF71" s="48"/>
      <c r="BG71" s="116" t="s">
        <v>3812</v>
      </c>
      <c r="BH71" s="116" t="s">
        <v>3812</v>
      </c>
      <c r="BI71" s="116" t="s">
        <v>3938</v>
      </c>
      <c r="BJ71" s="116" t="s">
        <v>3938</v>
      </c>
      <c r="BK71" s="116">
        <v>1</v>
      </c>
      <c r="BL71" s="120">
        <v>4</v>
      </c>
      <c r="BM71" s="116">
        <v>1</v>
      </c>
      <c r="BN71" s="120">
        <v>4</v>
      </c>
      <c r="BO71" s="116">
        <v>0</v>
      </c>
      <c r="BP71" s="120">
        <v>0</v>
      </c>
      <c r="BQ71" s="116">
        <v>23</v>
      </c>
      <c r="BR71" s="120">
        <v>92</v>
      </c>
      <c r="BS71" s="116">
        <v>25</v>
      </c>
      <c r="BT71" s="2"/>
      <c r="BU71" s="3"/>
      <c r="BV71" s="3"/>
      <c r="BW71" s="3"/>
      <c r="BX71" s="3"/>
    </row>
    <row r="72" spans="1:76" ht="15">
      <c r="A72" s="64" t="s">
        <v>263</v>
      </c>
      <c r="B72" s="65"/>
      <c r="C72" s="65" t="s">
        <v>64</v>
      </c>
      <c r="D72" s="66">
        <v>162.01975609107686</v>
      </c>
      <c r="E72" s="68"/>
      <c r="F72" s="100" t="s">
        <v>792</v>
      </c>
      <c r="G72" s="65"/>
      <c r="H72" s="69" t="s">
        <v>263</v>
      </c>
      <c r="I72" s="70"/>
      <c r="J72" s="70"/>
      <c r="K72" s="69" t="s">
        <v>3216</v>
      </c>
      <c r="L72" s="73">
        <v>1</v>
      </c>
      <c r="M72" s="74">
        <v>1809.572509765625</v>
      </c>
      <c r="N72" s="74">
        <v>9447.0244140625</v>
      </c>
      <c r="O72" s="75"/>
      <c r="P72" s="76"/>
      <c r="Q72" s="76"/>
      <c r="R72" s="86"/>
      <c r="S72" s="48">
        <v>0</v>
      </c>
      <c r="T72" s="48">
        <v>1</v>
      </c>
      <c r="U72" s="49">
        <v>0</v>
      </c>
      <c r="V72" s="49">
        <v>0.001248</v>
      </c>
      <c r="W72" s="49">
        <v>0.002131</v>
      </c>
      <c r="X72" s="49">
        <v>0.460133</v>
      </c>
      <c r="Y72" s="49">
        <v>0</v>
      </c>
      <c r="Z72" s="49">
        <v>0</v>
      </c>
      <c r="AA72" s="71">
        <v>72</v>
      </c>
      <c r="AB72" s="71"/>
      <c r="AC72" s="72"/>
      <c r="AD72" s="78" t="s">
        <v>1747</v>
      </c>
      <c r="AE72" s="78">
        <v>303</v>
      </c>
      <c r="AF72" s="78">
        <v>47</v>
      </c>
      <c r="AG72" s="78">
        <v>206</v>
      </c>
      <c r="AH72" s="78">
        <v>328</v>
      </c>
      <c r="AI72" s="78"/>
      <c r="AJ72" s="78" t="s">
        <v>2022</v>
      </c>
      <c r="AK72" s="78"/>
      <c r="AL72" s="78"/>
      <c r="AM72" s="78"/>
      <c r="AN72" s="80">
        <v>43727.97859953704</v>
      </c>
      <c r="AO72" s="83" t="s">
        <v>2589</v>
      </c>
      <c r="AP72" s="78" t="b">
        <v>1</v>
      </c>
      <c r="AQ72" s="78" t="b">
        <v>0</v>
      </c>
      <c r="AR72" s="78" t="b">
        <v>0</v>
      </c>
      <c r="AS72" s="78"/>
      <c r="AT72" s="78">
        <v>0</v>
      </c>
      <c r="AU72" s="78"/>
      <c r="AV72" s="78" t="b">
        <v>0</v>
      </c>
      <c r="AW72" s="78" t="s">
        <v>2855</v>
      </c>
      <c r="AX72" s="83" t="s">
        <v>2925</v>
      </c>
      <c r="AY72" s="78" t="s">
        <v>66</v>
      </c>
      <c r="AZ72" s="78" t="str">
        <f>REPLACE(INDEX(GroupVertices[Group],MATCH(Vertices[[#This Row],[Vertex]],GroupVertices[Vertex],0)),1,1,"")</f>
        <v>1</v>
      </c>
      <c r="BA72" s="48"/>
      <c r="BB72" s="48"/>
      <c r="BC72" s="48"/>
      <c r="BD72" s="48"/>
      <c r="BE72" s="48"/>
      <c r="BF72" s="48"/>
      <c r="BG72" s="116" t="s">
        <v>3812</v>
      </c>
      <c r="BH72" s="116" t="s">
        <v>3812</v>
      </c>
      <c r="BI72" s="116" t="s">
        <v>3938</v>
      </c>
      <c r="BJ72" s="116" t="s">
        <v>3938</v>
      </c>
      <c r="BK72" s="116">
        <v>1</v>
      </c>
      <c r="BL72" s="120">
        <v>4</v>
      </c>
      <c r="BM72" s="116">
        <v>1</v>
      </c>
      <c r="BN72" s="120">
        <v>4</v>
      </c>
      <c r="BO72" s="116">
        <v>0</v>
      </c>
      <c r="BP72" s="120">
        <v>0</v>
      </c>
      <c r="BQ72" s="116">
        <v>23</v>
      </c>
      <c r="BR72" s="120">
        <v>92</v>
      </c>
      <c r="BS72" s="116">
        <v>25</v>
      </c>
      <c r="BT72" s="2"/>
      <c r="BU72" s="3"/>
      <c r="BV72" s="3"/>
      <c r="BW72" s="3"/>
      <c r="BX72" s="3"/>
    </row>
    <row r="73" spans="1:76" ht="15">
      <c r="A73" s="64" t="s">
        <v>264</v>
      </c>
      <c r="B73" s="65"/>
      <c r="C73" s="65" t="s">
        <v>64</v>
      </c>
      <c r="D73" s="66">
        <v>162.00966787435675</v>
      </c>
      <c r="E73" s="68"/>
      <c r="F73" s="100" t="s">
        <v>793</v>
      </c>
      <c r="G73" s="65"/>
      <c r="H73" s="69" t="s">
        <v>264</v>
      </c>
      <c r="I73" s="70"/>
      <c r="J73" s="70"/>
      <c r="K73" s="69" t="s">
        <v>3217</v>
      </c>
      <c r="L73" s="73">
        <v>1</v>
      </c>
      <c r="M73" s="74">
        <v>2553.126708984375</v>
      </c>
      <c r="N73" s="74">
        <v>6375.1591796875</v>
      </c>
      <c r="O73" s="75"/>
      <c r="P73" s="76"/>
      <c r="Q73" s="76"/>
      <c r="R73" s="86"/>
      <c r="S73" s="48">
        <v>0</v>
      </c>
      <c r="T73" s="48">
        <v>1</v>
      </c>
      <c r="U73" s="49">
        <v>0</v>
      </c>
      <c r="V73" s="49">
        <v>0.001248</v>
      </c>
      <c r="W73" s="49">
        <v>0.002131</v>
      </c>
      <c r="X73" s="49">
        <v>0.460133</v>
      </c>
      <c r="Y73" s="49">
        <v>0</v>
      </c>
      <c r="Z73" s="49">
        <v>0</v>
      </c>
      <c r="AA73" s="71">
        <v>73</v>
      </c>
      <c r="AB73" s="71"/>
      <c r="AC73" s="72"/>
      <c r="AD73" s="78" t="s">
        <v>1748</v>
      </c>
      <c r="AE73" s="78">
        <v>364</v>
      </c>
      <c r="AF73" s="78">
        <v>23</v>
      </c>
      <c r="AG73" s="78">
        <v>1983</v>
      </c>
      <c r="AH73" s="78">
        <v>601</v>
      </c>
      <c r="AI73" s="78"/>
      <c r="AJ73" s="78"/>
      <c r="AK73" s="78"/>
      <c r="AL73" s="78"/>
      <c r="AM73" s="78"/>
      <c r="AN73" s="80">
        <v>42610.58503472222</v>
      </c>
      <c r="AO73" s="83" t="s">
        <v>2590</v>
      </c>
      <c r="AP73" s="78" t="b">
        <v>0</v>
      </c>
      <c r="AQ73" s="78" t="b">
        <v>0</v>
      </c>
      <c r="AR73" s="78" t="b">
        <v>0</v>
      </c>
      <c r="AS73" s="78"/>
      <c r="AT73" s="78">
        <v>1</v>
      </c>
      <c r="AU73" s="83" t="s">
        <v>2778</v>
      </c>
      <c r="AV73" s="78" t="b">
        <v>0</v>
      </c>
      <c r="AW73" s="78" t="s">
        <v>2855</v>
      </c>
      <c r="AX73" s="83" t="s">
        <v>2926</v>
      </c>
      <c r="AY73" s="78" t="s">
        <v>66</v>
      </c>
      <c r="AZ73" s="78" t="str">
        <f>REPLACE(INDEX(GroupVertices[Group],MATCH(Vertices[[#This Row],[Vertex]],GroupVertices[Vertex],0)),1,1,"")</f>
        <v>1</v>
      </c>
      <c r="BA73" s="48"/>
      <c r="BB73" s="48"/>
      <c r="BC73" s="48"/>
      <c r="BD73" s="48"/>
      <c r="BE73" s="48"/>
      <c r="BF73" s="48"/>
      <c r="BG73" s="116" t="s">
        <v>3812</v>
      </c>
      <c r="BH73" s="116" t="s">
        <v>3812</v>
      </c>
      <c r="BI73" s="116" t="s">
        <v>3938</v>
      </c>
      <c r="BJ73" s="116" t="s">
        <v>3938</v>
      </c>
      <c r="BK73" s="116">
        <v>1</v>
      </c>
      <c r="BL73" s="120">
        <v>4</v>
      </c>
      <c r="BM73" s="116">
        <v>1</v>
      </c>
      <c r="BN73" s="120">
        <v>4</v>
      </c>
      <c r="BO73" s="116">
        <v>0</v>
      </c>
      <c r="BP73" s="120">
        <v>0</v>
      </c>
      <c r="BQ73" s="116">
        <v>23</v>
      </c>
      <c r="BR73" s="120">
        <v>92</v>
      </c>
      <c r="BS73" s="116">
        <v>25</v>
      </c>
      <c r="BT73" s="2"/>
      <c r="BU73" s="3"/>
      <c r="BV73" s="3"/>
      <c r="BW73" s="3"/>
      <c r="BX73" s="3"/>
    </row>
    <row r="74" spans="1:76" ht="15">
      <c r="A74" s="64" t="s">
        <v>265</v>
      </c>
      <c r="B74" s="65"/>
      <c r="C74" s="65" t="s">
        <v>64</v>
      </c>
      <c r="D74" s="66">
        <v>162.14291640353468</v>
      </c>
      <c r="E74" s="68"/>
      <c r="F74" s="100" t="s">
        <v>794</v>
      </c>
      <c r="G74" s="65"/>
      <c r="H74" s="69" t="s">
        <v>265</v>
      </c>
      <c r="I74" s="70"/>
      <c r="J74" s="70"/>
      <c r="K74" s="69" t="s">
        <v>3218</v>
      </c>
      <c r="L74" s="73">
        <v>1</v>
      </c>
      <c r="M74" s="74">
        <v>2330.775390625</v>
      </c>
      <c r="N74" s="74">
        <v>8317.3427734375</v>
      </c>
      <c r="O74" s="75"/>
      <c r="P74" s="76"/>
      <c r="Q74" s="76"/>
      <c r="R74" s="86"/>
      <c r="S74" s="48">
        <v>0</v>
      </c>
      <c r="T74" s="48">
        <v>1</v>
      </c>
      <c r="U74" s="49">
        <v>0</v>
      </c>
      <c r="V74" s="49">
        <v>0.001248</v>
      </c>
      <c r="W74" s="49">
        <v>0.002131</v>
      </c>
      <c r="X74" s="49">
        <v>0.460133</v>
      </c>
      <c r="Y74" s="49">
        <v>0</v>
      </c>
      <c r="Z74" s="49">
        <v>0</v>
      </c>
      <c r="AA74" s="71">
        <v>74</v>
      </c>
      <c r="AB74" s="71"/>
      <c r="AC74" s="72"/>
      <c r="AD74" s="78" t="s">
        <v>1749</v>
      </c>
      <c r="AE74" s="78">
        <v>2250</v>
      </c>
      <c r="AF74" s="78">
        <v>340</v>
      </c>
      <c r="AG74" s="78">
        <v>29249</v>
      </c>
      <c r="AH74" s="78">
        <v>287682</v>
      </c>
      <c r="AI74" s="78"/>
      <c r="AJ74" s="78" t="s">
        <v>2023</v>
      </c>
      <c r="AK74" s="78" t="s">
        <v>2258</v>
      </c>
      <c r="AL74" s="78"/>
      <c r="AM74" s="78"/>
      <c r="AN74" s="80">
        <v>42333.3765625</v>
      </c>
      <c r="AO74" s="83" t="s">
        <v>2591</v>
      </c>
      <c r="AP74" s="78" t="b">
        <v>0</v>
      </c>
      <c r="AQ74" s="78" t="b">
        <v>0</v>
      </c>
      <c r="AR74" s="78" t="b">
        <v>1</v>
      </c>
      <c r="AS74" s="78"/>
      <c r="AT74" s="78">
        <v>17</v>
      </c>
      <c r="AU74" s="83" t="s">
        <v>2778</v>
      </c>
      <c r="AV74" s="78" t="b">
        <v>0</v>
      </c>
      <c r="AW74" s="78" t="s">
        <v>2855</v>
      </c>
      <c r="AX74" s="83" t="s">
        <v>2927</v>
      </c>
      <c r="AY74" s="78" t="s">
        <v>66</v>
      </c>
      <c r="AZ74" s="78" t="str">
        <f>REPLACE(INDEX(GroupVertices[Group],MATCH(Vertices[[#This Row],[Vertex]],GroupVertices[Vertex],0)),1,1,"")</f>
        <v>1</v>
      </c>
      <c r="BA74" s="48"/>
      <c r="BB74" s="48"/>
      <c r="BC74" s="48"/>
      <c r="BD74" s="48"/>
      <c r="BE74" s="48"/>
      <c r="BF74" s="48"/>
      <c r="BG74" s="116" t="s">
        <v>3812</v>
      </c>
      <c r="BH74" s="116" t="s">
        <v>3812</v>
      </c>
      <c r="BI74" s="116" t="s">
        <v>3938</v>
      </c>
      <c r="BJ74" s="116" t="s">
        <v>3938</v>
      </c>
      <c r="BK74" s="116">
        <v>1</v>
      </c>
      <c r="BL74" s="120">
        <v>4</v>
      </c>
      <c r="BM74" s="116">
        <v>1</v>
      </c>
      <c r="BN74" s="120">
        <v>4</v>
      </c>
      <c r="BO74" s="116">
        <v>0</v>
      </c>
      <c r="BP74" s="120">
        <v>0</v>
      </c>
      <c r="BQ74" s="116">
        <v>23</v>
      </c>
      <c r="BR74" s="120">
        <v>92</v>
      </c>
      <c r="BS74" s="116">
        <v>25</v>
      </c>
      <c r="BT74" s="2"/>
      <c r="BU74" s="3"/>
      <c r="BV74" s="3"/>
      <c r="BW74" s="3"/>
      <c r="BX74" s="3"/>
    </row>
    <row r="75" spans="1:76" ht="15">
      <c r="A75" s="64" t="s">
        <v>266</v>
      </c>
      <c r="B75" s="65"/>
      <c r="C75" s="65" t="s">
        <v>64</v>
      </c>
      <c r="D75" s="66">
        <v>162.1273637360912</v>
      </c>
      <c r="E75" s="68"/>
      <c r="F75" s="100" t="s">
        <v>795</v>
      </c>
      <c r="G75" s="65"/>
      <c r="H75" s="69" t="s">
        <v>266</v>
      </c>
      <c r="I75" s="70"/>
      <c r="J75" s="70"/>
      <c r="K75" s="69" t="s">
        <v>3219</v>
      </c>
      <c r="L75" s="73">
        <v>1</v>
      </c>
      <c r="M75" s="74">
        <v>497.438720703125</v>
      </c>
      <c r="N75" s="74">
        <v>2484.60400390625</v>
      </c>
      <c r="O75" s="75"/>
      <c r="P75" s="76"/>
      <c r="Q75" s="76"/>
      <c r="R75" s="86"/>
      <c r="S75" s="48">
        <v>0</v>
      </c>
      <c r="T75" s="48">
        <v>1</v>
      </c>
      <c r="U75" s="49">
        <v>0</v>
      </c>
      <c r="V75" s="49">
        <v>0.001248</v>
      </c>
      <c r="W75" s="49">
        <v>0.002131</v>
      </c>
      <c r="X75" s="49">
        <v>0.460133</v>
      </c>
      <c r="Y75" s="49">
        <v>0</v>
      </c>
      <c r="Z75" s="49">
        <v>0</v>
      </c>
      <c r="AA75" s="71">
        <v>75</v>
      </c>
      <c r="AB75" s="71"/>
      <c r="AC75" s="72"/>
      <c r="AD75" s="78" t="s">
        <v>1750</v>
      </c>
      <c r="AE75" s="78">
        <v>705</v>
      </c>
      <c r="AF75" s="78">
        <v>303</v>
      </c>
      <c r="AG75" s="78">
        <v>11037</v>
      </c>
      <c r="AH75" s="78">
        <v>4241</v>
      </c>
      <c r="AI75" s="78"/>
      <c r="AJ75" s="78" t="s">
        <v>2024</v>
      </c>
      <c r="AK75" s="78" t="s">
        <v>2259</v>
      </c>
      <c r="AL75" s="78"/>
      <c r="AM75" s="78"/>
      <c r="AN75" s="80">
        <v>42605.63300925926</v>
      </c>
      <c r="AO75" s="83" t="s">
        <v>2592</v>
      </c>
      <c r="AP75" s="78" t="b">
        <v>0</v>
      </c>
      <c r="AQ75" s="78" t="b">
        <v>0</v>
      </c>
      <c r="AR75" s="78" t="b">
        <v>0</v>
      </c>
      <c r="AS75" s="78"/>
      <c r="AT75" s="78">
        <v>3</v>
      </c>
      <c r="AU75" s="83" t="s">
        <v>2778</v>
      </c>
      <c r="AV75" s="78" t="b">
        <v>0</v>
      </c>
      <c r="AW75" s="78" t="s">
        <v>2855</v>
      </c>
      <c r="AX75" s="83" t="s">
        <v>2928</v>
      </c>
      <c r="AY75" s="78" t="s">
        <v>66</v>
      </c>
      <c r="AZ75" s="78" t="str">
        <f>REPLACE(INDEX(GroupVertices[Group],MATCH(Vertices[[#This Row],[Vertex]],GroupVertices[Vertex],0)),1,1,"")</f>
        <v>1</v>
      </c>
      <c r="BA75" s="48"/>
      <c r="BB75" s="48"/>
      <c r="BC75" s="48"/>
      <c r="BD75" s="48"/>
      <c r="BE75" s="48"/>
      <c r="BF75" s="48"/>
      <c r="BG75" s="116" t="s">
        <v>3812</v>
      </c>
      <c r="BH75" s="116" t="s">
        <v>3812</v>
      </c>
      <c r="BI75" s="116" t="s">
        <v>3938</v>
      </c>
      <c r="BJ75" s="116" t="s">
        <v>3938</v>
      </c>
      <c r="BK75" s="116">
        <v>1</v>
      </c>
      <c r="BL75" s="120">
        <v>4</v>
      </c>
      <c r="BM75" s="116">
        <v>1</v>
      </c>
      <c r="BN75" s="120">
        <v>4</v>
      </c>
      <c r="BO75" s="116">
        <v>0</v>
      </c>
      <c r="BP75" s="120">
        <v>0</v>
      </c>
      <c r="BQ75" s="116">
        <v>23</v>
      </c>
      <c r="BR75" s="120">
        <v>92</v>
      </c>
      <c r="BS75" s="116">
        <v>25</v>
      </c>
      <c r="BT75" s="2"/>
      <c r="BU75" s="3"/>
      <c r="BV75" s="3"/>
      <c r="BW75" s="3"/>
      <c r="BX75" s="3"/>
    </row>
    <row r="76" spans="1:76" ht="15">
      <c r="A76" s="64" t="s">
        <v>267</v>
      </c>
      <c r="B76" s="65"/>
      <c r="C76" s="65" t="s">
        <v>64</v>
      </c>
      <c r="D76" s="66">
        <v>162.11181106864774</v>
      </c>
      <c r="E76" s="68"/>
      <c r="F76" s="100" t="s">
        <v>796</v>
      </c>
      <c r="G76" s="65"/>
      <c r="H76" s="69" t="s">
        <v>267</v>
      </c>
      <c r="I76" s="70"/>
      <c r="J76" s="70"/>
      <c r="K76" s="69" t="s">
        <v>3220</v>
      </c>
      <c r="L76" s="73">
        <v>1</v>
      </c>
      <c r="M76" s="74">
        <v>2599.6728515625</v>
      </c>
      <c r="N76" s="74">
        <v>3142.01171875</v>
      </c>
      <c r="O76" s="75"/>
      <c r="P76" s="76"/>
      <c r="Q76" s="76"/>
      <c r="R76" s="86"/>
      <c r="S76" s="48">
        <v>0</v>
      </c>
      <c r="T76" s="48">
        <v>1</v>
      </c>
      <c r="U76" s="49">
        <v>0</v>
      </c>
      <c r="V76" s="49">
        <v>0.001248</v>
      </c>
      <c r="W76" s="49">
        <v>0.002131</v>
      </c>
      <c r="X76" s="49">
        <v>0.460133</v>
      </c>
      <c r="Y76" s="49">
        <v>0</v>
      </c>
      <c r="Z76" s="49">
        <v>0</v>
      </c>
      <c r="AA76" s="71">
        <v>76</v>
      </c>
      <c r="AB76" s="71"/>
      <c r="AC76" s="72"/>
      <c r="AD76" s="78" t="s">
        <v>1751</v>
      </c>
      <c r="AE76" s="78">
        <v>791</v>
      </c>
      <c r="AF76" s="78">
        <v>266</v>
      </c>
      <c r="AG76" s="78">
        <v>31985</v>
      </c>
      <c r="AH76" s="78">
        <v>50684</v>
      </c>
      <c r="AI76" s="78"/>
      <c r="AJ76" s="78" t="s">
        <v>2025</v>
      </c>
      <c r="AK76" s="78" t="s">
        <v>2260</v>
      </c>
      <c r="AL76" s="78"/>
      <c r="AM76" s="78"/>
      <c r="AN76" s="80">
        <v>43546.12905092593</v>
      </c>
      <c r="AO76" s="83" t="s">
        <v>2593</v>
      </c>
      <c r="AP76" s="78" t="b">
        <v>1</v>
      </c>
      <c r="AQ76" s="78" t="b">
        <v>0</v>
      </c>
      <c r="AR76" s="78" t="b">
        <v>0</v>
      </c>
      <c r="AS76" s="78"/>
      <c r="AT76" s="78">
        <v>3</v>
      </c>
      <c r="AU76" s="78"/>
      <c r="AV76" s="78" t="b">
        <v>0</v>
      </c>
      <c r="AW76" s="78" t="s">
        <v>2855</v>
      </c>
      <c r="AX76" s="83" t="s">
        <v>2929</v>
      </c>
      <c r="AY76" s="78" t="s">
        <v>66</v>
      </c>
      <c r="AZ76" s="78" t="str">
        <f>REPLACE(INDEX(GroupVertices[Group],MATCH(Vertices[[#This Row],[Vertex]],GroupVertices[Vertex],0)),1,1,"")</f>
        <v>1</v>
      </c>
      <c r="BA76" s="48"/>
      <c r="BB76" s="48"/>
      <c r="BC76" s="48"/>
      <c r="BD76" s="48"/>
      <c r="BE76" s="48"/>
      <c r="BF76" s="48"/>
      <c r="BG76" s="116" t="s">
        <v>3812</v>
      </c>
      <c r="BH76" s="116" t="s">
        <v>3812</v>
      </c>
      <c r="BI76" s="116" t="s">
        <v>3938</v>
      </c>
      <c r="BJ76" s="116" t="s">
        <v>3938</v>
      </c>
      <c r="BK76" s="116">
        <v>1</v>
      </c>
      <c r="BL76" s="120">
        <v>4</v>
      </c>
      <c r="BM76" s="116">
        <v>1</v>
      </c>
      <c r="BN76" s="120">
        <v>4</v>
      </c>
      <c r="BO76" s="116">
        <v>0</v>
      </c>
      <c r="BP76" s="120">
        <v>0</v>
      </c>
      <c r="BQ76" s="116">
        <v>23</v>
      </c>
      <c r="BR76" s="120">
        <v>92</v>
      </c>
      <c r="BS76" s="116">
        <v>25</v>
      </c>
      <c r="BT76" s="2"/>
      <c r="BU76" s="3"/>
      <c r="BV76" s="3"/>
      <c r="BW76" s="3"/>
      <c r="BX76" s="3"/>
    </row>
    <row r="77" spans="1:76" ht="15">
      <c r="A77" s="64" t="s">
        <v>268</v>
      </c>
      <c r="B77" s="65"/>
      <c r="C77" s="65" t="s">
        <v>64</v>
      </c>
      <c r="D77" s="66">
        <v>162.0033627389067</v>
      </c>
      <c r="E77" s="68"/>
      <c r="F77" s="100" t="s">
        <v>797</v>
      </c>
      <c r="G77" s="65"/>
      <c r="H77" s="69" t="s">
        <v>268</v>
      </c>
      <c r="I77" s="70"/>
      <c r="J77" s="70"/>
      <c r="K77" s="69" t="s">
        <v>3221</v>
      </c>
      <c r="L77" s="73">
        <v>1</v>
      </c>
      <c r="M77" s="74">
        <v>4139.84326171875</v>
      </c>
      <c r="N77" s="74">
        <v>5284.7763671875</v>
      </c>
      <c r="O77" s="75"/>
      <c r="P77" s="76"/>
      <c r="Q77" s="76"/>
      <c r="R77" s="86"/>
      <c r="S77" s="48">
        <v>0</v>
      </c>
      <c r="T77" s="48">
        <v>3</v>
      </c>
      <c r="U77" s="49">
        <v>0</v>
      </c>
      <c r="V77" s="49">
        <v>0.001592</v>
      </c>
      <c r="W77" s="49">
        <v>0.006985</v>
      </c>
      <c r="X77" s="49">
        <v>0.933412</v>
      </c>
      <c r="Y77" s="49">
        <v>0.6666666666666666</v>
      </c>
      <c r="Z77" s="49">
        <v>0</v>
      </c>
      <c r="AA77" s="71">
        <v>77</v>
      </c>
      <c r="AB77" s="71"/>
      <c r="AC77" s="72"/>
      <c r="AD77" s="78" t="s">
        <v>1752</v>
      </c>
      <c r="AE77" s="78">
        <v>95</v>
      </c>
      <c r="AF77" s="78">
        <v>8</v>
      </c>
      <c r="AG77" s="78">
        <v>1408</v>
      </c>
      <c r="AH77" s="78">
        <v>33</v>
      </c>
      <c r="AI77" s="78"/>
      <c r="AJ77" s="78" t="s">
        <v>2026</v>
      </c>
      <c r="AK77" s="78"/>
      <c r="AL77" s="78"/>
      <c r="AM77" s="78"/>
      <c r="AN77" s="80">
        <v>43679.36733796296</v>
      </c>
      <c r="AO77" s="78"/>
      <c r="AP77" s="78" t="b">
        <v>1</v>
      </c>
      <c r="AQ77" s="78" t="b">
        <v>0</v>
      </c>
      <c r="AR77" s="78" t="b">
        <v>0</v>
      </c>
      <c r="AS77" s="78"/>
      <c r="AT77" s="78">
        <v>0</v>
      </c>
      <c r="AU77" s="78"/>
      <c r="AV77" s="78" t="b">
        <v>0</v>
      </c>
      <c r="AW77" s="78" t="s">
        <v>2855</v>
      </c>
      <c r="AX77" s="83" t="s">
        <v>2930</v>
      </c>
      <c r="AY77" s="78" t="s">
        <v>66</v>
      </c>
      <c r="AZ77" s="78" t="str">
        <f>REPLACE(INDEX(GroupVertices[Group],MATCH(Vertices[[#This Row],[Vertex]],GroupVertices[Vertex],0)),1,1,"")</f>
        <v>2</v>
      </c>
      <c r="BA77" s="48"/>
      <c r="BB77" s="48"/>
      <c r="BC77" s="48"/>
      <c r="BD77" s="48"/>
      <c r="BE77" s="48"/>
      <c r="BF77" s="48"/>
      <c r="BG77" s="116" t="s">
        <v>3818</v>
      </c>
      <c r="BH77" s="116" t="s">
        <v>3818</v>
      </c>
      <c r="BI77" s="116" t="s">
        <v>3945</v>
      </c>
      <c r="BJ77" s="116" t="s">
        <v>3945</v>
      </c>
      <c r="BK77" s="116">
        <v>2</v>
      </c>
      <c r="BL77" s="120">
        <v>3.1746031746031744</v>
      </c>
      <c r="BM77" s="116">
        <v>1</v>
      </c>
      <c r="BN77" s="120">
        <v>1.5873015873015872</v>
      </c>
      <c r="BO77" s="116">
        <v>1</v>
      </c>
      <c r="BP77" s="120">
        <v>1.5873015873015872</v>
      </c>
      <c r="BQ77" s="116">
        <v>60</v>
      </c>
      <c r="BR77" s="120">
        <v>95.23809523809524</v>
      </c>
      <c r="BS77" s="116">
        <v>63</v>
      </c>
      <c r="BT77" s="2"/>
      <c r="BU77" s="3"/>
      <c r="BV77" s="3"/>
      <c r="BW77" s="3"/>
      <c r="BX77" s="3"/>
    </row>
    <row r="78" spans="1:76" ht="15">
      <c r="A78" s="64" t="s">
        <v>269</v>
      </c>
      <c r="B78" s="65"/>
      <c r="C78" s="65" t="s">
        <v>64</v>
      </c>
      <c r="D78" s="66">
        <v>163.00714030255622</v>
      </c>
      <c r="E78" s="68"/>
      <c r="F78" s="100" t="s">
        <v>798</v>
      </c>
      <c r="G78" s="65"/>
      <c r="H78" s="69" t="s">
        <v>269</v>
      </c>
      <c r="I78" s="70"/>
      <c r="J78" s="70"/>
      <c r="K78" s="69" t="s">
        <v>3222</v>
      </c>
      <c r="L78" s="73">
        <v>1</v>
      </c>
      <c r="M78" s="74">
        <v>276.10101318359375</v>
      </c>
      <c r="N78" s="74">
        <v>3059.19775390625</v>
      </c>
      <c r="O78" s="75"/>
      <c r="P78" s="76"/>
      <c r="Q78" s="76"/>
      <c r="R78" s="86"/>
      <c r="S78" s="48">
        <v>0</v>
      </c>
      <c r="T78" s="48">
        <v>1</v>
      </c>
      <c r="U78" s="49">
        <v>0</v>
      </c>
      <c r="V78" s="49">
        <v>0.001248</v>
      </c>
      <c r="W78" s="49">
        <v>0.002131</v>
      </c>
      <c r="X78" s="49">
        <v>0.460133</v>
      </c>
      <c r="Y78" s="49">
        <v>0</v>
      </c>
      <c r="Z78" s="49">
        <v>0</v>
      </c>
      <c r="AA78" s="71">
        <v>78</v>
      </c>
      <c r="AB78" s="71"/>
      <c r="AC78" s="72"/>
      <c r="AD78" s="78" t="s">
        <v>1753</v>
      </c>
      <c r="AE78" s="78">
        <v>882</v>
      </c>
      <c r="AF78" s="78">
        <v>2396</v>
      </c>
      <c r="AG78" s="78">
        <v>22995</v>
      </c>
      <c r="AH78" s="78">
        <v>19174</v>
      </c>
      <c r="AI78" s="78"/>
      <c r="AJ78" s="78" t="s">
        <v>2027</v>
      </c>
      <c r="AK78" s="78" t="s">
        <v>2217</v>
      </c>
      <c r="AL78" s="83" t="s">
        <v>2419</v>
      </c>
      <c r="AM78" s="78"/>
      <c r="AN78" s="80">
        <v>39498.38178240741</v>
      </c>
      <c r="AO78" s="83" t="s">
        <v>2594</v>
      </c>
      <c r="AP78" s="78" t="b">
        <v>0</v>
      </c>
      <c r="AQ78" s="78" t="b">
        <v>0</v>
      </c>
      <c r="AR78" s="78" t="b">
        <v>0</v>
      </c>
      <c r="AS78" s="78"/>
      <c r="AT78" s="78">
        <v>36</v>
      </c>
      <c r="AU78" s="83" t="s">
        <v>2781</v>
      </c>
      <c r="AV78" s="78" t="b">
        <v>0</v>
      </c>
      <c r="AW78" s="78" t="s">
        <v>2855</v>
      </c>
      <c r="AX78" s="83" t="s">
        <v>2931</v>
      </c>
      <c r="AY78" s="78" t="s">
        <v>66</v>
      </c>
      <c r="AZ78" s="78" t="str">
        <f>REPLACE(INDEX(GroupVertices[Group],MATCH(Vertices[[#This Row],[Vertex]],GroupVertices[Vertex],0)),1,1,"")</f>
        <v>1</v>
      </c>
      <c r="BA78" s="48"/>
      <c r="BB78" s="48"/>
      <c r="BC78" s="48"/>
      <c r="BD78" s="48"/>
      <c r="BE78" s="48"/>
      <c r="BF78" s="48"/>
      <c r="BG78" s="116" t="s">
        <v>3812</v>
      </c>
      <c r="BH78" s="116" t="s">
        <v>3812</v>
      </c>
      <c r="BI78" s="116" t="s">
        <v>3938</v>
      </c>
      <c r="BJ78" s="116" t="s">
        <v>3938</v>
      </c>
      <c r="BK78" s="116">
        <v>1</v>
      </c>
      <c r="BL78" s="120">
        <v>4</v>
      </c>
      <c r="BM78" s="116">
        <v>1</v>
      </c>
      <c r="BN78" s="120">
        <v>4</v>
      </c>
      <c r="BO78" s="116">
        <v>0</v>
      </c>
      <c r="BP78" s="120">
        <v>0</v>
      </c>
      <c r="BQ78" s="116">
        <v>23</v>
      </c>
      <c r="BR78" s="120">
        <v>92</v>
      </c>
      <c r="BS78" s="116">
        <v>25</v>
      </c>
      <c r="BT78" s="2"/>
      <c r="BU78" s="3"/>
      <c r="BV78" s="3"/>
      <c r="BW78" s="3"/>
      <c r="BX78" s="3"/>
    </row>
    <row r="79" spans="1:76" ht="15">
      <c r="A79" s="64" t="s">
        <v>270</v>
      </c>
      <c r="B79" s="65"/>
      <c r="C79" s="65" t="s">
        <v>64</v>
      </c>
      <c r="D79" s="66">
        <v>162.01471198271682</v>
      </c>
      <c r="E79" s="68"/>
      <c r="F79" s="100" t="s">
        <v>799</v>
      </c>
      <c r="G79" s="65"/>
      <c r="H79" s="69" t="s">
        <v>270</v>
      </c>
      <c r="I79" s="70"/>
      <c r="J79" s="70"/>
      <c r="K79" s="69" t="s">
        <v>3223</v>
      </c>
      <c r="L79" s="73">
        <v>1</v>
      </c>
      <c r="M79" s="74">
        <v>2283.904052734375</v>
      </c>
      <c r="N79" s="74">
        <v>2819.6865234375</v>
      </c>
      <c r="O79" s="75"/>
      <c r="P79" s="76"/>
      <c r="Q79" s="76"/>
      <c r="R79" s="86"/>
      <c r="S79" s="48">
        <v>0</v>
      </c>
      <c r="T79" s="48">
        <v>1</v>
      </c>
      <c r="U79" s="49">
        <v>0</v>
      </c>
      <c r="V79" s="49">
        <v>0.001248</v>
      </c>
      <c r="W79" s="49">
        <v>0.002131</v>
      </c>
      <c r="X79" s="49">
        <v>0.460133</v>
      </c>
      <c r="Y79" s="49">
        <v>0</v>
      </c>
      <c r="Z79" s="49">
        <v>0</v>
      </c>
      <c r="AA79" s="71">
        <v>79</v>
      </c>
      <c r="AB79" s="71"/>
      <c r="AC79" s="72"/>
      <c r="AD79" s="78" t="s">
        <v>1754</v>
      </c>
      <c r="AE79" s="78">
        <v>448</v>
      </c>
      <c r="AF79" s="78">
        <v>35</v>
      </c>
      <c r="AG79" s="78">
        <v>263</v>
      </c>
      <c r="AH79" s="78">
        <v>1040</v>
      </c>
      <c r="AI79" s="78"/>
      <c r="AJ79" s="78" t="s">
        <v>2028</v>
      </c>
      <c r="AK79" s="78" t="s">
        <v>2261</v>
      </c>
      <c r="AL79" s="78"/>
      <c r="AM79" s="78"/>
      <c r="AN79" s="80">
        <v>40078.99081018518</v>
      </c>
      <c r="AO79" s="78"/>
      <c r="AP79" s="78" t="b">
        <v>0</v>
      </c>
      <c r="AQ79" s="78" t="b">
        <v>0</v>
      </c>
      <c r="AR79" s="78" t="b">
        <v>1</v>
      </c>
      <c r="AS79" s="78"/>
      <c r="AT79" s="78">
        <v>0</v>
      </c>
      <c r="AU79" s="83" t="s">
        <v>2785</v>
      </c>
      <c r="AV79" s="78" t="b">
        <v>0</v>
      </c>
      <c r="AW79" s="78" t="s">
        <v>2855</v>
      </c>
      <c r="AX79" s="83" t="s">
        <v>2932</v>
      </c>
      <c r="AY79" s="78" t="s">
        <v>66</v>
      </c>
      <c r="AZ79" s="78" t="str">
        <f>REPLACE(INDEX(GroupVertices[Group],MATCH(Vertices[[#This Row],[Vertex]],GroupVertices[Vertex],0)),1,1,"")</f>
        <v>1</v>
      </c>
      <c r="BA79" s="48"/>
      <c r="BB79" s="48"/>
      <c r="BC79" s="48"/>
      <c r="BD79" s="48"/>
      <c r="BE79" s="48"/>
      <c r="BF79" s="48"/>
      <c r="BG79" s="116" t="s">
        <v>3812</v>
      </c>
      <c r="BH79" s="116" t="s">
        <v>3812</v>
      </c>
      <c r="BI79" s="116" t="s">
        <v>3938</v>
      </c>
      <c r="BJ79" s="116" t="s">
        <v>3938</v>
      </c>
      <c r="BK79" s="116">
        <v>1</v>
      </c>
      <c r="BL79" s="120">
        <v>4</v>
      </c>
      <c r="BM79" s="116">
        <v>1</v>
      </c>
      <c r="BN79" s="120">
        <v>4</v>
      </c>
      <c r="BO79" s="116">
        <v>0</v>
      </c>
      <c r="BP79" s="120">
        <v>0</v>
      </c>
      <c r="BQ79" s="116">
        <v>23</v>
      </c>
      <c r="BR79" s="120">
        <v>92</v>
      </c>
      <c r="BS79" s="116">
        <v>25</v>
      </c>
      <c r="BT79" s="2"/>
      <c r="BU79" s="3"/>
      <c r="BV79" s="3"/>
      <c r="BW79" s="3"/>
      <c r="BX79" s="3"/>
    </row>
    <row r="80" spans="1:76" ht="15">
      <c r="A80" s="64" t="s">
        <v>271</v>
      </c>
      <c r="B80" s="65"/>
      <c r="C80" s="65" t="s">
        <v>64</v>
      </c>
      <c r="D80" s="66">
        <v>162.0269019112536</v>
      </c>
      <c r="E80" s="68"/>
      <c r="F80" s="100" t="s">
        <v>800</v>
      </c>
      <c r="G80" s="65"/>
      <c r="H80" s="69" t="s">
        <v>271</v>
      </c>
      <c r="I80" s="70"/>
      <c r="J80" s="70"/>
      <c r="K80" s="69" t="s">
        <v>3224</v>
      </c>
      <c r="L80" s="73">
        <v>1</v>
      </c>
      <c r="M80" s="74">
        <v>1921.6319580078125</v>
      </c>
      <c r="N80" s="74">
        <v>1363.2576904296875</v>
      </c>
      <c r="O80" s="75"/>
      <c r="P80" s="76"/>
      <c r="Q80" s="76"/>
      <c r="R80" s="86"/>
      <c r="S80" s="48">
        <v>0</v>
      </c>
      <c r="T80" s="48">
        <v>1</v>
      </c>
      <c r="U80" s="49">
        <v>0</v>
      </c>
      <c r="V80" s="49">
        <v>0.001248</v>
      </c>
      <c r="W80" s="49">
        <v>0.002131</v>
      </c>
      <c r="X80" s="49">
        <v>0.460133</v>
      </c>
      <c r="Y80" s="49">
        <v>0</v>
      </c>
      <c r="Z80" s="49">
        <v>0</v>
      </c>
      <c r="AA80" s="71">
        <v>80</v>
      </c>
      <c r="AB80" s="71"/>
      <c r="AC80" s="72"/>
      <c r="AD80" s="78" t="s">
        <v>1755</v>
      </c>
      <c r="AE80" s="78">
        <v>365</v>
      </c>
      <c r="AF80" s="78">
        <v>64</v>
      </c>
      <c r="AG80" s="78">
        <v>4023</v>
      </c>
      <c r="AH80" s="78">
        <v>4726</v>
      </c>
      <c r="AI80" s="78"/>
      <c r="AJ80" s="78" t="s">
        <v>2029</v>
      </c>
      <c r="AK80" s="78" t="s">
        <v>2262</v>
      </c>
      <c r="AL80" s="83" t="s">
        <v>2420</v>
      </c>
      <c r="AM80" s="78"/>
      <c r="AN80" s="80">
        <v>42385.948969907404</v>
      </c>
      <c r="AO80" s="83" t="s">
        <v>2595</v>
      </c>
      <c r="AP80" s="78" t="b">
        <v>0</v>
      </c>
      <c r="AQ80" s="78" t="b">
        <v>0</v>
      </c>
      <c r="AR80" s="78" t="b">
        <v>0</v>
      </c>
      <c r="AS80" s="78"/>
      <c r="AT80" s="78">
        <v>0</v>
      </c>
      <c r="AU80" s="83" t="s">
        <v>2778</v>
      </c>
      <c r="AV80" s="78" t="b">
        <v>0</v>
      </c>
      <c r="AW80" s="78" t="s">
        <v>2855</v>
      </c>
      <c r="AX80" s="83" t="s">
        <v>2933</v>
      </c>
      <c r="AY80" s="78" t="s">
        <v>66</v>
      </c>
      <c r="AZ80" s="78" t="str">
        <f>REPLACE(INDEX(GroupVertices[Group],MATCH(Vertices[[#This Row],[Vertex]],GroupVertices[Vertex],0)),1,1,"")</f>
        <v>1</v>
      </c>
      <c r="BA80" s="48"/>
      <c r="BB80" s="48"/>
      <c r="BC80" s="48"/>
      <c r="BD80" s="48"/>
      <c r="BE80" s="48"/>
      <c r="BF80" s="48"/>
      <c r="BG80" s="116" t="s">
        <v>3812</v>
      </c>
      <c r="BH80" s="116" t="s">
        <v>3812</v>
      </c>
      <c r="BI80" s="116" t="s">
        <v>3938</v>
      </c>
      <c r="BJ80" s="116" t="s">
        <v>3938</v>
      </c>
      <c r="BK80" s="116">
        <v>1</v>
      </c>
      <c r="BL80" s="120">
        <v>4</v>
      </c>
      <c r="BM80" s="116">
        <v>1</v>
      </c>
      <c r="BN80" s="120">
        <v>4</v>
      </c>
      <c r="BO80" s="116">
        <v>0</v>
      </c>
      <c r="BP80" s="120">
        <v>0</v>
      </c>
      <c r="BQ80" s="116">
        <v>23</v>
      </c>
      <c r="BR80" s="120">
        <v>92</v>
      </c>
      <c r="BS80" s="116">
        <v>25</v>
      </c>
      <c r="BT80" s="2"/>
      <c r="BU80" s="3"/>
      <c r="BV80" s="3"/>
      <c r="BW80" s="3"/>
      <c r="BX80" s="3"/>
    </row>
    <row r="81" spans="1:76" ht="15">
      <c r="A81" s="64" t="s">
        <v>272</v>
      </c>
      <c r="B81" s="65"/>
      <c r="C81" s="65" t="s">
        <v>64</v>
      </c>
      <c r="D81" s="66">
        <v>162.01218992853677</v>
      </c>
      <c r="E81" s="68"/>
      <c r="F81" s="100" t="s">
        <v>801</v>
      </c>
      <c r="G81" s="65"/>
      <c r="H81" s="69" t="s">
        <v>272</v>
      </c>
      <c r="I81" s="70"/>
      <c r="J81" s="70"/>
      <c r="K81" s="69" t="s">
        <v>3225</v>
      </c>
      <c r="L81" s="73">
        <v>1</v>
      </c>
      <c r="M81" s="74">
        <v>2995.754150390625</v>
      </c>
      <c r="N81" s="74">
        <v>6266.7451171875</v>
      </c>
      <c r="O81" s="75"/>
      <c r="P81" s="76"/>
      <c r="Q81" s="76"/>
      <c r="R81" s="86"/>
      <c r="S81" s="48">
        <v>0</v>
      </c>
      <c r="T81" s="48">
        <v>1</v>
      </c>
      <c r="U81" s="49">
        <v>0</v>
      </c>
      <c r="V81" s="49">
        <v>0.001248</v>
      </c>
      <c r="W81" s="49">
        <v>0.002131</v>
      </c>
      <c r="X81" s="49">
        <v>0.460133</v>
      </c>
      <c r="Y81" s="49">
        <v>0</v>
      </c>
      <c r="Z81" s="49">
        <v>0</v>
      </c>
      <c r="AA81" s="71">
        <v>81</v>
      </c>
      <c r="AB81" s="71"/>
      <c r="AC81" s="72"/>
      <c r="AD81" s="78" t="s">
        <v>1756</v>
      </c>
      <c r="AE81" s="78">
        <v>158</v>
      </c>
      <c r="AF81" s="78">
        <v>29</v>
      </c>
      <c r="AG81" s="78">
        <v>163</v>
      </c>
      <c r="AH81" s="78">
        <v>62</v>
      </c>
      <c r="AI81" s="78"/>
      <c r="AJ81" s="78"/>
      <c r="AK81" s="78"/>
      <c r="AL81" s="78"/>
      <c r="AM81" s="78"/>
      <c r="AN81" s="80">
        <v>40498.01318287037</v>
      </c>
      <c r="AO81" s="78"/>
      <c r="AP81" s="78" t="b">
        <v>1</v>
      </c>
      <c r="AQ81" s="78" t="b">
        <v>0</v>
      </c>
      <c r="AR81" s="78" t="b">
        <v>0</v>
      </c>
      <c r="AS81" s="78"/>
      <c r="AT81" s="78">
        <v>0</v>
      </c>
      <c r="AU81" s="83" t="s">
        <v>2778</v>
      </c>
      <c r="AV81" s="78" t="b">
        <v>0</v>
      </c>
      <c r="AW81" s="78" t="s">
        <v>2855</v>
      </c>
      <c r="AX81" s="83" t="s">
        <v>2934</v>
      </c>
      <c r="AY81" s="78" t="s">
        <v>66</v>
      </c>
      <c r="AZ81" s="78" t="str">
        <f>REPLACE(INDEX(GroupVertices[Group],MATCH(Vertices[[#This Row],[Vertex]],GroupVertices[Vertex],0)),1,1,"")</f>
        <v>1</v>
      </c>
      <c r="BA81" s="48"/>
      <c r="BB81" s="48"/>
      <c r="BC81" s="48"/>
      <c r="BD81" s="48"/>
      <c r="BE81" s="48"/>
      <c r="BF81" s="48"/>
      <c r="BG81" s="116" t="s">
        <v>3812</v>
      </c>
      <c r="BH81" s="116" t="s">
        <v>3812</v>
      </c>
      <c r="BI81" s="116" t="s">
        <v>3938</v>
      </c>
      <c r="BJ81" s="116" t="s">
        <v>3938</v>
      </c>
      <c r="BK81" s="116">
        <v>1</v>
      </c>
      <c r="BL81" s="120">
        <v>4</v>
      </c>
      <c r="BM81" s="116">
        <v>1</v>
      </c>
      <c r="BN81" s="120">
        <v>4</v>
      </c>
      <c r="BO81" s="116">
        <v>0</v>
      </c>
      <c r="BP81" s="120">
        <v>0</v>
      </c>
      <c r="BQ81" s="116">
        <v>23</v>
      </c>
      <c r="BR81" s="120">
        <v>92</v>
      </c>
      <c r="BS81" s="116">
        <v>25</v>
      </c>
      <c r="BT81" s="2"/>
      <c r="BU81" s="3"/>
      <c r="BV81" s="3"/>
      <c r="BW81" s="3"/>
      <c r="BX81" s="3"/>
    </row>
    <row r="82" spans="1:76" ht="15">
      <c r="A82" s="64" t="s">
        <v>273</v>
      </c>
      <c r="B82" s="65"/>
      <c r="C82" s="65" t="s">
        <v>64</v>
      </c>
      <c r="D82" s="66">
        <v>162.0214374605302</v>
      </c>
      <c r="E82" s="68"/>
      <c r="F82" s="100" t="s">
        <v>802</v>
      </c>
      <c r="G82" s="65"/>
      <c r="H82" s="69" t="s">
        <v>273</v>
      </c>
      <c r="I82" s="70"/>
      <c r="J82" s="70"/>
      <c r="K82" s="69" t="s">
        <v>3226</v>
      </c>
      <c r="L82" s="73">
        <v>1</v>
      </c>
      <c r="M82" s="74">
        <v>1051.096923828125</v>
      </c>
      <c r="N82" s="74">
        <v>880.33544921875</v>
      </c>
      <c r="O82" s="75"/>
      <c r="P82" s="76"/>
      <c r="Q82" s="76"/>
      <c r="R82" s="86"/>
      <c r="S82" s="48">
        <v>0</v>
      </c>
      <c r="T82" s="48">
        <v>1</v>
      </c>
      <c r="U82" s="49">
        <v>0</v>
      </c>
      <c r="V82" s="49">
        <v>0.001248</v>
      </c>
      <c r="W82" s="49">
        <v>0.002131</v>
      </c>
      <c r="X82" s="49">
        <v>0.460133</v>
      </c>
      <c r="Y82" s="49">
        <v>0</v>
      </c>
      <c r="Z82" s="49">
        <v>0</v>
      </c>
      <c r="AA82" s="71">
        <v>82</v>
      </c>
      <c r="AB82" s="71"/>
      <c r="AC82" s="72"/>
      <c r="AD82" s="78" t="s">
        <v>1757</v>
      </c>
      <c r="AE82" s="78">
        <v>1171</v>
      </c>
      <c r="AF82" s="78">
        <v>51</v>
      </c>
      <c r="AG82" s="78">
        <v>1780</v>
      </c>
      <c r="AH82" s="78">
        <v>7547</v>
      </c>
      <c r="AI82" s="78"/>
      <c r="AJ82" s="78" t="s">
        <v>2030</v>
      </c>
      <c r="AK82" s="78" t="s">
        <v>2263</v>
      </c>
      <c r="AL82" s="78"/>
      <c r="AM82" s="78"/>
      <c r="AN82" s="80">
        <v>40368.83615740741</v>
      </c>
      <c r="AO82" s="83" t="s">
        <v>2596</v>
      </c>
      <c r="AP82" s="78" t="b">
        <v>1</v>
      </c>
      <c r="AQ82" s="78" t="b">
        <v>0</v>
      </c>
      <c r="AR82" s="78" t="b">
        <v>0</v>
      </c>
      <c r="AS82" s="78"/>
      <c r="AT82" s="78">
        <v>0</v>
      </c>
      <c r="AU82" s="83" t="s">
        <v>2778</v>
      </c>
      <c r="AV82" s="78" t="b">
        <v>0</v>
      </c>
      <c r="AW82" s="78" t="s">
        <v>2855</v>
      </c>
      <c r="AX82" s="83" t="s">
        <v>2935</v>
      </c>
      <c r="AY82" s="78" t="s">
        <v>66</v>
      </c>
      <c r="AZ82" s="78" t="str">
        <f>REPLACE(INDEX(GroupVertices[Group],MATCH(Vertices[[#This Row],[Vertex]],GroupVertices[Vertex],0)),1,1,"")</f>
        <v>1</v>
      </c>
      <c r="BA82" s="48"/>
      <c r="BB82" s="48"/>
      <c r="BC82" s="48"/>
      <c r="BD82" s="48"/>
      <c r="BE82" s="48"/>
      <c r="BF82" s="48"/>
      <c r="BG82" s="116" t="s">
        <v>3812</v>
      </c>
      <c r="BH82" s="116" t="s">
        <v>3812</v>
      </c>
      <c r="BI82" s="116" t="s">
        <v>3938</v>
      </c>
      <c r="BJ82" s="116" t="s">
        <v>3938</v>
      </c>
      <c r="BK82" s="116">
        <v>1</v>
      </c>
      <c r="BL82" s="120">
        <v>4</v>
      </c>
      <c r="BM82" s="116">
        <v>1</v>
      </c>
      <c r="BN82" s="120">
        <v>4</v>
      </c>
      <c r="BO82" s="116">
        <v>0</v>
      </c>
      <c r="BP82" s="120">
        <v>0</v>
      </c>
      <c r="BQ82" s="116">
        <v>23</v>
      </c>
      <c r="BR82" s="120">
        <v>92</v>
      </c>
      <c r="BS82" s="116">
        <v>25</v>
      </c>
      <c r="BT82" s="2"/>
      <c r="BU82" s="3"/>
      <c r="BV82" s="3"/>
      <c r="BW82" s="3"/>
      <c r="BX82" s="3"/>
    </row>
    <row r="83" spans="1:76" ht="15">
      <c r="A83" s="64" t="s">
        <v>274</v>
      </c>
      <c r="B83" s="65"/>
      <c r="C83" s="65" t="s">
        <v>64</v>
      </c>
      <c r="D83" s="66">
        <v>162.15174359316478</v>
      </c>
      <c r="E83" s="68"/>
      <c r="F83" s="100" t="s">
        <v>803</v>
      </c>
      <c r="G83" s="65"/>
      <c r="H83" s="69" t="s">
        <v>274</v>
      </c>
      <c r="I83" s="70"/>
      <c r="J83" s="70"/>
      <c r="K83" s="69" t="s">
        <v>3227</v>
      </c>
      <c r="L83" s="73">
        <v>1</v>
      </c>
      <c r="M83" s="74">
        <v>1456.9307861328125</v>
      </c>
      <c r="N83" s="74">
        <v>8791.1533203125</v>
      </c>
      <c r="O83" s="75"/>
      <c r="P83" s="76"/>
      <c r="Q83" s="76"/>
      <c r="R83" s="86"/>
      <c r="S83" s="48">
        <v>0</v>
      </c>
      <c r="T83" s="48">
        <v>1</v>
      </c>
      <c r="U83" s="49">
        <v>0</v>
      </c>
      <c r="V83" s="49">
        <v>0.001248</v>
      </c>
      <c r="W83" s="49">
        <v>0.002131</v>
      </c>
      <c r="X83" s="49">
        <v>0.460133</v>
      </c>
      <c r="Y83" s="49">
        <v>0</v>
      </c>
      <c r="Z83" s="49">
        <v>0</v>
      </c>
      <c r="AA83" s="71">
        <v>83</v>
      </c>
      <c r="AB83" s="71"/>
      <c r="AC83" s="72"/>
      <c r="AD83" s="78" t="s">
        <v>1758</v>
      </c>
      <c r="AE83" s="78">
        <v>816</v>
      </c>
      <c r="AF83" s="78">
        <v>361</v>
      </c>
      <c r="AG83" s="78">
        <v>40555</v>
      </c>
      <c r="AH83" s="78">
        <v>64692</v>
      </c>
      <c r="AI83" s="78"/>
      <c r="AJ83" s="78"/>
      <c r="AK83" s="78" t="s">
        <v>2264</v>
      </c>
      <c r="AL83" s="78"/>
      <c r="AM83" s="78"/>
      <c r="AN83" s="80">
        <v>40698.72476851852</v>
      </c>
      <c r="AO83" s="83" t="s">
        <v>2597</v>
      </c>
      <c r="AP83" s="78" t="b">
        <v>0</v>
      </c>
      <c r="AQ83" s="78" t="b">
        <v>0</v>
      </c>
      <c r="AR83" s="78" t="b">
        <v>1</v>
      </c>
      <c r="AS83" s="78"/>
      <c r="AT83" s="78">
        <v>19</v>
      </c>
      <c r="AU83" s="83" t="s">
        <v>2784</v>
      </c>
      <c r="AV83" s="78" t="b">
        <v>0</v>
      </c>
      <c r="AW83" s="78" t="s">
        <v>2855</v>
      </c>
      <c r="AX83" s="83" t="s">
        <v>2936</v>
      </c>
      <c r="AY83" s="78" t="s">
        <v>66</v>
      </c>
      <c r="AZ83" s="78" t="str">
        <f>REPLACE(INDEX(GroupVertices[Group],MATCH(Vertices[[#This Row],[Vertex]],GroupVertices[Vertex],0)),1,1,"")</f>
        <v>1</v>
      </c>
      <c r="BA83" s="48"/>
      <c r="BB83" s="48"/>
      <c r="BC83" s="48"/>
      <c r="BD83" s="48"/>
      <c r="BE83" s="48"/>
      <c r="BF83" s="48"/>
      <c r="BG83" s="116" t="s">
        <v>3812</v>
      </c>
      <c r="BH83" s="116" t="s">
        <v>3812</v>
      </c>
      <c r="BI83" s="116" t="s">
        <v>3938</v>
      </c>
      <c r="BJ83" s="116" t="s">
        <v>3938</v>
      </c>
      <c r="BK83" s="116">
        <v>1</v>
      </c>
      <c r="BL83" s="120">
        <v>4</v>
      </c>
      <c r="BM83" s="116">
        <v>1</v>
      </c>
      <c r="BN83" s="120">
        <v>4</v>
      </c>
      <c r="BO83" s="116">
        <v>0</v>
      </c>
      <c r="BP83" s="120">
        <v>0</v>
      </c>
      <c r="BQ83" s="116">
        <v>23</v>
      </c>
      <c r="BR83" s="120">
        <v>92</v>
      </c>
      <c r="BS83" s="116">
        <v>25</v>
      </c>
      <c r="BT83" s="2"/>
      <c r="BU83" s="3"/>
      <c r="BV83" s="3"/>
      <c r="BW83" s="3"/>
      <c r="BX83" s="3"/>
    </row>
    <row r="84" spans="1:76" ht="15">
      <c r="A84" s="64" t="s">
        <v>275</v>
      </c>
      <c r="B84" s="65"/>
      <c r="C84" s="65" t="s">
        <v>64</v>
      </c>
      <c r="D84" s="66">
        <v>162.0617903274106</v>
      </c>
      <c r="E84" s="68"/>
      <c r="F84" s="100" t="s">
        <v>804</v>
      </c>
      <c r="G84" s="65"/>
      <c r="H84" s="69" t="s">
        <v>275</v>
      </c>
      <c r="I84" s="70"/>
      <c r="J84" s="70"/>
      <c r="K84" s="69" t="s">
        <v>3228</v>
      </c>
      <c r="L84" s="73">
        <v>1</v>
      </c>
      <c r="M84" s="74">
        <v>306.44158935546875</v>
      </c>
      <c r="N84" s="74">
        <v>4355.38818359375</v>
      </c>
      <c r="O84" s="75"/>
      <c r="P84" s="76"/>
      <c r="Q84" s="76"/>
      <c r="R84" s="86"/>
      <c r="S84" s="48">
        <v>0</v>
      </c>
      <c r="T84" s="48">
        <v>1</v>
      </c>
      <c r="U84" s="49">
        <v>0</v>
      </c>
      <c r="V84" s="49">
        <v>0.001248</v>
      </c>
      <c r="W84" s="49">
        <v>0.002131</v>
      </c>
      <c r="X84" s="49">
        <v>0.460133</v>
      </c>
      <c r="Y84" s="49">
        <v>0</v>
      </c>
      <c r="Z84" s="49">
        <v>0</v>
      </c>
      <c r="AA84" s="71">
        <v>84</v>
      </c>
      <c r="AB84" s="71"/>
      <c r="AC84" s="72"/>
      <c r="AD84" s="78" t="s">
        <v>1759</v>
      </c>
      <c r="AE84" s="78">
        <v>469</v>
      </c>
      <c r="AF84" s="78">
        <v>147</v>
      </c>
      <c r="AG84" s="78">
        <v>57675</v>
      </c>
      <c r="AH84" s="78">
        <v>71187</v>
      </c>
      <c r="AI84" s="78"/>
      <c r="AJ84" s="78" t="s">
        <v>2031</v>
      </c>
      <c r="AK84" s="78"/>
      <c r="AL84" s="78"/>
      <c r="AM84" s="78"/>
      <c r="AN84" s="80">
        <v>43660.04351851852</v>
      </c>
      <c r="AO84" s="83" t="s">
        <v>2598</v>
      </c>
      <c r="AP84" s="78" t="b">
        <v>1</v>
      </c>
      <c r="AQ84" s="78" t="b">
        <v>0</v>
      </c>
      <c r="AR84" s="78" t="b">
        <v>0</v>
      </c>
      <c r="AS84" s="78"/>
      <c r="AT84" s="78">
        <v>8</v>
      </c>
      <c r="AU84" s="78"/>
      <c r="AV84" s="78" t="b">
        <v>0</v>
      </c>
      <c r="AW84" s="78" t="s">
        <v>2855</v>
      </c>
      <c r="AX84" s="83" t="s">
        <v>2937</v>
      </c>
      <c r="AY84" s="78" t="s">
        <v>66</v>
      </c>
      <c r="AZ84" s="78" t="str">
        <f>REPLACE(INDEX(GroupVertices[Group],MATCH(Vertices[[#This Row],[Vertex]],GroupVertices[Vertex],0)),1,1,"")</f>
        <v>1</v>
      </c>
      <c r="BA84" s="48"/>
      <c r="BB84" s="48"/>
      <c r="BC84" s="48"/>
      <c r="BD84" s="48"/>
      <c r="BE84" s="48"/>
      <c r="BF84" s="48"/>
      <c r="BG84" s="116" t="s">
        <v>3812</v>
      </c>
      <c r="BH84" s="116" t="s">
        <v>3812</v>
      </c>
      <c r="BI84" s="116" t="s">
        <v>3938</v>
      </c>
      <c r="BJ84" s="116" t="s">
        <v>3938</v>
      </c>
      <c r="BK84" s="116">
        <v>1</v>
      </c>
      <c r="BL84" s="120">
        <v>4</v>
      </c>
      <c r="BM84" s="116">
        <v>1</v>
      </c>
      <c r="BN84" s="120">
        <v>4</v>
      </c>
      <c r="BO84" s="116">
        <v>0</v>
      </c>
      <c r="BP84" s="120">
        <v>0</v>
      </c>
      <c r="BQ84" s="116">
        <v>23</v>
      </c>
      <c r="BR84" s="120">
        <v>92</v>
      </c>
      <c r="BS84" s="116">
        <v>25</v>
      </c>
      <c r="BT84" s="2"/>
      <c r="BU84" s="3"/>
      <c r="BV84" s="3"/>
      <c r="BW84" s="3"/>
      <c r="BX84" s="3"/>
    </row>
    <row r="85" spans="1:76" ht="15">
      <c r="A85" s="64" t="s">
        <v>276</v>
      </c>
      <c r="B85" s="65"/>
      <c r="C85" s="65" t="s">
        <v>64</v>
      </c>
      <c r="D85" s="66">
        <v>163.9823345854988</v>
      </c>
      <c r="E85" s="68"/>
      <c r="F85" s="100" t="s">
        <v>805</v>
      </c>
      <c r="G85" s="65"/>
      <c r="H85" s="69" t="s">
        <v>276</v>
      </c>
      <c r="I85" s="70"/>
      <c r="J85" s="70"/>
      <c r="K85" s="69" t="s">
        <v>3229</v>
      </c>
      <c r="L85" s="73">
        <v>1</v>
      </c>
      <c r="M85" s="74">
        <v>2525.43994140625</v>
      </c>
      <c r="N85" s="74">
        <v>8574.314453125</v>
      </c>
      <c r="O85" s="75"/>
      <c r="P85" s="76"/>
      <c r="Q85" s="76"/>
      <c r="R85" s="86"/>
      <c r="S85" s="48">
        <v>0</v>
      </c>
      <c r="T85" s="48">
        <v>1</v>
      </c>
      <c r="U85" s="49">
        <v>0</v>
      </c>
      <c r="V85" s="49">
        <v>0.001248</v>
      </c>
      <c r="W85" s="49">
        <v>0.002131</v>
      </c>
      <c r="X85" s="49">
        <v>0.460133</v>
      </c>
      <c r="Y85" s="49">
        <v>0</v>
      </c>
      <c r="Z85" s="49">
        <v>0</v>
      </c>
      <c r="AA85" s="71">
        <v>85</v>
      </c>
      <c r="AB85" s="71"/>
      <c r="AC85" s="72"/>
      <c r="AD85" s="78" t="s">
        <v>1760</v>
      </c>
      <c r="AE85" s="78">
        <v>985</v>
      </c>
      <c r="AF85" s="78">
        <v>4716</v>
      </c>
      <c r="AG85" s="78">
        <v>948509</v>
      </c>
      <c r="AH85" s="78">
        <v>34837</v>
      </c>
      <c r="AI85" s="78"/>
      <c r="AJ85" s="78" t="s">
        <v>2032</v>
      </c>
      <c r="AK85" s="78" t="s">
        <v>2265</v>
      </c>
      <c r="AL85" s="78"/>
      <c r="AM85" s="78"/>
      <c r="AN85" s="80">
        <v>41645.55091435185</v>
      </c>
      <c r="AO85" s="83" t="s">
        <v>2599</v>
      </c>
      <c r="AP85" s="78" t="b">
        <v>1</v>
      </c>
      <c r="AQ85" s="78" t="b">
        <v>0</v>
      </c>
      <c r="AR85" s="78" t="b">
        <v>1</v>
      </c>
      <c r="AS85" s="78"/>
      <c r="AT85" s="78">
        <v>711</v>
      </c>
      <c r="AU85" s="83" t="s">
        <v>2778</v>
      </c>
      <c r="AV85" s="78" t="b">
        <v>0</v>
      </c>
      <c r="AW85" s="78" t="s">
        <v>2855</v>
      </c>
      <c r="AX85" s="83" t="s">
        <v>2938</v>
      </c>
      <c r="AY85" s="78" t="s">
        <v>66</v>
      </c>
      <c r="AZ85" s="78" t="str">
        <f>REPLACE(INDEX(GroupVertices[Group],MATCH(Vertices[[#This Row],[Vertex]],GroupVertices[Vertex],0)),1,1,"")</f>
        <v>1</v>
      </c>
      <c r="BA85" s="48"/>
      <c r="BB85" s="48"/>
      <c r="BC85" s="48"/>
      <c r="BD85" s="48"/>
      <c r="BE85" s="48"/>
      <c r="BF85" s="48"/>
      <c r="BG85" s="116" t="s">
        <v>3812</v>
      </c>
      <c r="BH85" s="116" t="s">
        <v>3812</v>
      </c>
      <c r="BI85" s="116" t="s">
        <v>3938</v>
      </c>
      <c r="BJ85" s="116" t="s">
        <v>3938</v>
      </c>
      <c r="BK85" s="116">
        <v>1</v>
      </c>
      <c r="BL85" s="120">
        <v>4</v>
      </c>
      <c r="BM85" s="116">
        <v>1</v>
      </c>
      <c r="BN85" s="120">
        <v>4</v>
      </c>
      <c r="BO85" s="116">
        <v>0</v>
      </c>
      <c r="BP85" s="120">
        <v>0</v>
      </c>
      <c r="BQ85" s="116">
        <v>23</v>
      </c>
      <c r="BR85" s="120">
        <v>92</v>
      </c>
      <c r="BS85" s="116">
        <v>25</v>
      </c>
      <c r="BT85" s="2"/>
      <c r="BU85" s="3"/>
      <c r="BV85" s="3"/>
      <c r="BW85" s="3"/>
      <c r="BX85" s="3"/>
    </row>
    <row r="86" spans="1:76" ht="15">
      <c r="A86" s="64" t="s">
        <v>277</v>
      </c>
      <c r="B86" s="65"/>
      <c r="C86" s="65" t="s">
        <v>64</v>
      </c>
      <c r="D86" s="66">
        <v>162.244218913099</v>
      </c>
      <c r="E86" s="68"/>
      <c r="F86" s="100" t="s">
        <v>806</v>
      </c>
      <c r="G86" s="65"/>
      <c r="H86" s="69" t="s">
        <v>277</v>
      </c>
      <c r="I86" s="70"/>
      <c r="J86" s="70"/>
      <c r="K86" s="69" t="s">
        <v>3230</v>
      </c>
      <c r="L86" s="73">
        <v>1</v>
      </c>
      <c r="M86" s="74">
        <v>1927.6209716796875</v>
      </c>
      <c r="N86" s="74">
        <v>5724.556640625</v>
      </c>
      <c r="O86" s="75"/>
      <c r="P86" s="76"/>
      <c r="Q86" s="76"/>
      <c r="R86" s="86"/>
      <c r="S86" s="48">
        <v>0</v>
      </c>
      <c r="T86" s="48">
        <v>1</v>
      </c>
      <c r="U86" s="49">
        <v>0</v>
      </c>
      <c r="V86" s="49">
        <v>0.001248</v>
      </c>
      <c r="W86" s="49">
        <v>0.002131</v>
      </c>
      <c r="X86" s="49">
        <v>0.460133</v>
      </c>
      <c r="Y86" s="49">
        <v>0</v>
      </c>
      <c r="Z86" s="49">
        <v>0</v>
      </c>
      <c r="AA86" s="71">
        <v>86</v>
      </c>
      <c r="AB86" s="71"/>
      <c r="AC86" s="72"/>
      <c r="AD86" s="78" t="s">
        <v>1761</v>
      </c>
      <c r="AE86" s="78">
        <v>137</v>
      </c>
      <c r="AF86" s="78">
        <v>581</v>
      </c>
      <c r="AG86" s="78">
        <v>76808</v>
      </c>
      <c r="AH86" s="78">
        <v>325630</v>
      </c>
      <c r="AI86" s="78"/>
      <c r="AJ86" s="78" t="s">
        <v>2033</v>
      </c>
      <c r="AK86" s="78" t="s">
        <v>2260</v>
      </c>
      <c r="AL86" s="83" t="s">
        <v>2421</v>
      </c>
      <c r="AM86" s="78"/>
      <c r="AN86" s="80">
        <v>41275.9558912037</v>
      </c>
      <c r="AO86" s="83" t="s">
        <v>2600</v>
      </c>
      <c r="AP86" s="78" t="b">
        <v>0</v>
      </c>
      <c r="AQ86" s="78" t="b">
        <v>0</v>
      </c>
      <c r="AR86" s="78" t="b">
        <v>0</v>
      </c>
      <c r="AS86" s="78"/>
      <c r="AT86" s="78">
        <v>22</v>
      </c>
      <c r="AU86" s="83" t="s">
        <v>2778</v>
      </c>
      <c r="AV86" s="78" t="b">
        <v>0</v>
      </c>
      <c r="AW86" s="78" t="s">
        <v>2855</v>
      </c>
      <c r="AX86" s="83" t="s">
        <v>2939</v>
      </c>
      <c r="AY86" s="78" t="s">
        <v>66</v>
      </c>
      <c r="AZ86" s="78" t="str">
        <f>REPLACE(INDEX(GroupVertices[Group],MATCH(Vertices[[#This Row],[Vertex]],GroupVertices[Vertex],0)),1,1,"")</f>
        <v>1</v>
      </c>
      <c r="BA86" s="48"/>
      <c r="BB86" s="48"/>
      <c r="BC86" s="48"/>
      <c r="BD86" s="48"/>
      <c r="BE86" s="48"/>
      <c r="BF86" s="48"/>
      <c r="BG86" s="116" t="s">
        <v>3812</v>
      </c>
      <c r="BH86" s="116" t="s">
        <v>3812</v>
      </c>
      <c r="BI86" s="116" t="s">
        <v>3938</v>
      </c>
      <c r="BJ86" s="116" t="s">
        <v>3938</v>
      </c>
      <c r="BK86" s="116">
        <v>1</v>
      </c>
      <c r="BL86" s="120">
        <v>4</v>
      </c>
      <c r="BM86" s="116">
        <v>1</v>
      </c>
      <c r="BN86" s="120">
        <v>4</v>
      </c>
      <c r="BO86" s="116">
        <v>0</v>
      </c>
      <c r="BP86" s="120">
        <v>0</v>
      </c>
      <c r="BQ86" s="116">
        <v>23</v>
      </c>
      <c r="BR86" s="120">
        <v>92</v>
      </c>
      <c r="BS86" s="116">
        <v>25</v>
      </c>
      <c r="BT86" s="2"/>
      <c r="BU86" s="3"/>
      <c r="BV86" s="3"/>
      <c r="BW86" s="3"/>
      <c r="BX86" s="3"/>
    </row>
    <row r="87" spans="1:76" ht="15">
      <c r="A87" s="64" t="s">
        <v>278</v>
      </c>
      <c r="B87" s="65"/>
      <c r="C87" s="65" t="s">
        <v>64</v>
      </c>
      <c r="D87" s="66">
        <v>162.01176958617344</v>
      </c>
      <c r="E87" s="68"/>
      <c r="F87" s="100" t="s">
        <v>807</v>
      </c>
      <c r="G87" s="65"/>
      <c r="H87" s="69" t="s">
        <v>278</v>
      </c>
      <c r="I87" s="70"/>
      <c r="J87" s="70"/>
      <c r="K87" s="69" t="s">
        <v>3231</v>
      </c>
      <c r="L87" s="73">
        <v>1</v>
      </c>
      <c r="M87" s="74">
        <v>2550.093505859375</v>
      </c>
      <c r="N87" s="74">
        <v>5526.93310546875</v>
      </c>
      <c r="O87" s="75"/>
      <c r="P87" s="76"/>
      <c r="Q87" s="76"/>
      <c r="R87" s="86"/>
      <c r="S87" s="48">
        <v>0</v>
      </c>
      <c r="T87" s="48">
        <v>1</v>
      </c>
      <c r="U87" s="49">
        <v>0</v>
      </c>
      <c r="V87" s="49">
        <v>0.001248</v>
      </c>
      <c r="W87" s="49">
        <v>0.002131</v>
      </c>
      <c r="X87" s="49">
        <v>0.460133</v>
      </c>
      <c r="Y87" s="49">
        <v>0</v>
      </c>
      <c r="Z87" s="49">
        <v>0</v>
      </c>
      <c r="AA87" s="71">
        <v>87</v>
      </c>
      <c r="AB87" s="71"/>
      <c r="AC87" s="72"/>
      <c r="AD87" s="78" t="s">
        <v>1762</v>
      </c>
      <c r="AE87" s="78">
        <v>71</v>
      </c>
      <c r="AF87" s="78">
        <v>28</v>
      </c>
      <c r="AG87" s="78">
        <v>312</v>
      </c>
      <c r="AH87" s="78">
        <v>260</v>
      </c>
      <c r="AI87" s="78"/>
      <c r="AJ87" s="78" t="s">
        <v>2034</v>
      </c>
      <c r="AK87" s="78" t="s">
        <v>2266</v>
      </c>
      <c r="AL87" s="83" t="s">
        <v>2422</v>
      </c>
      <c r="AM87" s="78"/>
      <c r="AN87" s="80">
        <v>43346.0044212963</v>
      </c>
      <c r="AO87" s="83" t="s">
        <v>2601</v>
      </c>
      <c r="AP87" s="78" t="b">
        <v>1</v>
      </c>
      <c r="AQ87" s="78" t="b">
        <v>0</v>
      </c>
      <c r="AR87" s="78" t="b">
        <v>0</v>
      </c>
      <c r="AS87" s="78"/>
      <c r="AT87" s="78">
        <v>0</v>
      </c>
      <c r="AU87" s="78"/>
      <c r="AV87" s="78" t="b">
        <v>0</v>
      </c>
      <c r="AW87" s="78" t="s">
        <v>2855</v>
      </c>
      <c r="AX87" s="83" t="s">
        <v>2940</v>
      </c>
      <c r="AY87" s="78" t="s">
        <v>66</v>
      </c>
      <c r="AZ87" s="78" t="str">
        <f>REPLACE(INDEX(GroupVertices[Group],MATCH(Vertices[[#This Row],[Vertex]],GroupVertices[Vertex],0)),1,1,"")</f>
        <v>1</v>
      </c>
      <c r="BA87" s="48"/>
      <c r="BB87" s="48"/>
      <c r="BC87" s="48"/>
      <c r="BD87" s="48"/>
      <c r="BE87" s="48"/>
      <c r="BF87" s="48"/>
      <c r="BG87" s="116" t="s">
        <v>3812</v>
      </c>
      <c r="BH87" s="116" t="s">
        <v>3812</v>
      </c>
      <c r="BI87" s="116" t="s">
        <v>3938</v>
      </c>
      <c r="BJ87" s="116" t="s">
        <v>3938</v>
      </c>
      <c r="BK87" s="116">
        <v>1</v>
      </c>
      <c r="BL87" s="120">
        <v>4</v>
      </c>
      <c r="BM87" s="116">
        <v>1</v>
      </c>
      <c r="BN87" s="120">
        <v>4</v>
      </c>
      <c r="BO87" s="116">
        <v>0</v>
      </c>
      <c r="BP87" s="120">
        <v>0</v>
      </c>
      <c r="BQ87" s="116">
        <v>23</v>
      </c>
      <c r="BR87" s="120">
        <v>92</v>
      </c>
      <c r="BS87" s="116">
        <v>25</v>
      </c>
      <c r="BT87" s="2"/>
      <c r="BU87" s="3"/>
      <c r="BV87" s="3"/>
      <c r="BW87" s="3"/>
      <c r="BX87" s="3"/>
    </row>
    <row r="88" spans="1:76" ht="15">
      <c r="A88" s="64" t="s">
        <v>279</v>
      </c>
      <c r="B88" s="65"/>
      <c r="C88" s="65" t="s">
        <v>64</v>
      </c>
      <c r="D88" s="66">
        <v>162.13198750208792</v>
      </c>
      <c r="E88" s="68"/>
      <c r="F88" s="100" t="s">
        <v>808</v>
      </c>
      <c r="G88" s="65"/>
      <c r="H88" s="69" t="s">
        <v>279</v>
      </c>
      <c r="I88" s="70"/>
      <c r="J88" s="70"/>
      <c r="K88" s="69" t="s">
        <v>3232</v>
      </c>
      <c r="L88" s="73">
        <v>1</v>
      </c>
      <c r="M88" s="74">
        <v>330.8966979980469</v>
      </c>
      <c r="N88" s="74">
        <v>6624.392578125</v>
      </c>
      <c r="O88" s="75"/>
      <c r="P88" s="76"/>
      <c r="Q88" s="76"/>
      <c r="R88" s="86"/>
      <c r="S88" s="48">
        <v>0</v>
      </c>
      <c r="T88" s="48">
        <v>1</v>
      </c>
      <c r="U88" s="49">
        <v>0</v>
      </c>
      <c r="V88" s="49">
        <v>0.001248</v>
      </c>
      <c r="W88" s="49">
        <v>0.002131</v>
      </c>
      <c r="X88" s="49">
        <v>0.460133</v>
      </c>
      <c r="Y88" s="49">
        <v>0</v>
      </c>
      <c r="Z88" s="49">
        <v>0</v>
      </c>
      <c r="AA88" s="71">
        <v>88</v>
      </c>
      <c r="AB88" s="71"/>
      <c r="AC88" s="72"/>
      <c r="AD88" s="78" t="s">
        <v>1763</v>
      </c>
      <c r="AE88" s="78">
        <v>2175</v>
      </c>
      <c r="AF88" s="78">
        <v>314</v>
      </c>
      <c r="AG88" s="78">
        <v>31533</v>
      </c>
      <c r="AH88" s="78">
        <v>51871</v>
      </c>
      <c r="AI88" s="78"/>
      <c r="AJ88" s="78" t="s">
        <v>2035</v>
      </c>
      <c r="AK88" s="78"/>
      <c r="AL88" s="78"/>
      <c r="AM88" s="78"/>
      <c r="AN88" s="80">
        <v>40771.797847222224</v>
      </c>
      <c r="AO88" s="78"/>
      <c r="AP88" s="78" t="b">
        <v>1</v>
      </c>
      <c r="AQ88" s="78" t="b">
        <v>0</v>
      </c>
      <c r="AR88" s="78" t="b">
        <v>1</v>
      </c>
      <c r="AS88" s="78"/>
      <c r="AT88" s="78">
        <v>1</v>
      </c>
      <c r="AU88" s="83" t="s">
        <v>2778</v>
      </c>
      <c r="AV88" s="78" t="b">
        <v>0</v>
      </c>
      <c r="AW88" s="78" t="s">
        <v>2855</v>
      </c>
      <c r="AX88" s="83" t="s">
        <v>2941</v>
      </c>
      <c r="AY88" s="78" t="s">
        <v>66</v>
      </c>
      <c r="AZ88" s="78" t="str">
        <f>REPLACE(INDEX(GroupVertices[Group],MATCH(Vertices[[#This Row],[Vertex]],GroupVertices[Vertex],0)),1,1,"")</f>
        <v>1</v>
      </c>
      <c r="BA88" s="48"/>
      <c r="BB88" s="48"/>
      <c r="BC88" s="48"/>
      <c r="BD88" s="48"/>
      <c r="BE88" s="48"/>
      <c r="BF88" s="48"/>
      <c r="BG88" s="116" t="s">
        <v>3812</v>
      </c>
      <c r="BH88" s="116" t="s">
        <v>3812</v>
      </c>
      <c r="BI88" s="116" t="s">
        <v>3938</v>
      </c>
      <c r="BJ88" s="116" t="s">
        <v>3938</v>
      </c>
      <c r="BK88" s="116">
        <v>1</v>
      </c>
      <c r="BL88" s="120">
        <v>4</v>
      </c>
      <c r="BM88" s="116">
        <v>1</v>
      </c>
      <c r="BN88" s="120">
        <v>4</v>
      </c>
      <c r="BO88" s="116">
        <v>0</v>
      </c>
      <c r="BP88" s="120">
        <v>0</v>
      </c>
      <c r="BQ88" s="116">
        <v>23</v>
      </c>
      <c r="BR88" s="120">
        <v>92</v>
      </c>
      <c r="BS88" s="116">
        <v>25</v>
      </c>
      <c r="BT88" s="2"/>
      <c r="BU88" s="3"/>
      <c r="BV88" s="3"/>
      <c r="BW88" s="3"/>
      <c r="BX88" s="3"/>
    </row>
    <row r="89" spans="1:76" ht="15">
      <c r="A89" s="64" t="s">
        <v>280</v>
      </c>
      <c r="B89" s="65"/>
      <c r="C89" s="65" t="s">
        <v>64</v>
      </c>
      <c r="D89" s="66">
        <v>162.00042034236333</v>
      </c>
      <c r="E89" s="68"/>
      <c r="F89" s="100" t="s">
        <v>763</v>
      </c>
      <c r="G89" s="65"/>
      <c r="H89" s="69" t="s">
        <v>280</v>
      </c>
      <c r="I89" s="70"/>
      <c r="J89" s="70"/>
      <c r="K89" s="69" t="s">
        <v>3233</v>
      </c>
      <c r="L89" s="73">
        <v>1</v>
      </c>
      <c r="M89" s="74">
        <v>6250.14111328125</v>
      </c>
      <c r="N89" s="74">
        <v>9161.7919921875</v>
      </c>
      <c r="O89" s="75"/>
      <c r="P89" s="76"/>
      <c r="Q89" s="76"/>
      <c r="R89" s="86"/>
      <c r="S89" s="48">
        <v>0</v>
      </c>
      <c r="T89" s="48">
        <v>3</v>
      </c>
      <c r="U89" s="49">
        <v>0</v>
      </c>
      <c r="V89" s="49">
        <v>0.001592</v>
      </c>
      <c r="W89" s="49">
        <v>0.006985</v>
      </c>
      <c r="X89" s="49">
        <v>0.933412</v>
      </c>
      <c r="Y89" s="49">
        <v>0.6666666666666666</v>
      </c>
      <c r="Z89" s="49">
        <v>0</v>
      </c>
      <c r="AA89" s="71">
        <v>89</v>
      </c>
      <c r="AB89" s="71"/>
      <c r="AC89" s="72"/>
      <c r="AD89" s="78" t="s">
        <v>1764</v>
      </c>
      <c r="AE89" s="78">
        <v>166</v>
      </c>
      <c r="AF89" s="78">
        <v>1</v>
      </c>
      <c r="AG89" s="78">
        <v>2026</v>
      </c>
      <c r="AH89" s="78">
        <v>44</v>
      </c>
      <c r="AI89" s="78"/>
      <c r="AJ89" s="78"/>
      <c r="AK89" s="78"/>
      <c r="AL89" s="78"/>
      <c r="AM89" s="78"/>
      <c r="AN89" s="80">
        <v>43629.94751157407</v>
      </c>
      <c r="AO89" s="78"/>
      <c r="AP89" s="78" t="b">
        <v>1</v>
      </c>
      <c r="AQ89" s="78" t="b">
        <v>0</v>
      </c>
      <c r="AR89" s="78" t="b">
        <v>0</v>
      </c>
      <c r="AS89" s="78"/>
      <c r="AT89" s="78">
        <v>0</v>
      </c>
      <c r="AU89" s="78"/>
      <c r="AV89" s="78" t="b">
        <v>0</v>
      </c>
      <c r="AW89" s="78" t="s">
        <v>2855</v>
      </c>
      <c r="AX89" s="83" t="s">
        <v>2942</v>
      </c>
      <c r="AY89" s="78" t="s">
        <v>66</v>
      </c>
      <c r="AZ89" s="78" t="str">
        <f>REPLACE(INDEX(GroupVertices[Group],MATCH(Vertices[[#This Row],[Vertex]],GroupVertices[Vertex],0)),1,1,"")</f>
        <v>2</v>
      </c>
      <c r="BA89" s="48"/>
      <c r="BB89" s="48"/>
      <c r="BC89" s="48"/>
      <c r="BD89" s="48"/>
      <c r="BE89" s="48"/>
      <c r="BF89" s="48"/>
      <c r="BG89" s="116" t="s">
        <v>3819</v>
      </c>
      <c r="BH89" s="116" t="s">
        <v>3819</v>
      </c>
      <c r="BI89" s="116" t="s">
        <v>3946</v>
      </c>
      <c r="BJ89" s="116" t="s">
        <v>3946</v>
      </c>
      <c r="BK89" s="116">
        <v>0</v>
      </c>
      <c r="BL89" s="120">
        <v>0</v>
      </c>
      <c r="BM89" s="116">
        <v>2</v>
      </c>
      <c r="BN89" s="120">
        <v>7.142857142857143</v>
      </c>
      <c r="BO89" s="116">
        <v>0</v>
      </c>
      <c r="BP89" s="120">
        <v>0</v>
      </c>
      <c r="BQ89" s="116">
        <v>26</v>
      </c>
      <c r="BR89" s="120">
        <v>92.85714285714286</v>
      </c>
      <c r="BS89" s="116">
        <v>28</v>
      </c>
      <c r="BT89" s="2"/>
      <c r="BU89" s="3"/>
      <c r="BV89" s="3"/>
      <c r="BW89" s="3"/>
      <c r="BX89" s="3"/>
    </row>
    <row r="90" spans="1:76" ht="15">
      <c r="A90" s="64" t="s">
        <v>281</v>
      </c>
      <c r="B90" s="65"/>
      <c r="C90" s="65" t="s">
        <v>64</v>
      </c>
      <c r="D90" s="66">
        <v>162.07061751704066</v>
      </c>
      <c r="E90" s="68"/>
      <c r="F90" s="100" t="s">
        <v>809</v>
      </c>
      <c r="G90" s="65"/>
      <c r="H90" s="69" t="s">
        <v>281</v>
      </c>
      <c r="I90" s="70"/>
      <c r="J90" s="70"/>
      <c r="K90" s="69" t="s">
        <v>3234</v>
      </c>
      <c r="L90" s="73">
        <v>1</v>
      </c>
      <c r="M90" s="74">
        <v>414.775390625</v>
      </c>
      <c r="N90" s="74">
        <v>4558.73193359375</v>
      </c>
      <c r="O90" s="75"/>
      <c r="P90" s="76"/>
      <c r="Q90" s="76"/>
      <c r="R90" s="86"/>
      <c r="S90" s="48">
        <v>0</v>
      </c>
      <c r="T90" s="48">
        <v>1</v>
      </c>
      <c r="U90" s="49">
        <v>0</v>
      </c>
      <c r="V90" s="49">
        <v>0.001248</v>
      </c>
      <c r="W90" s="49">
        <v>0.002131</v>
      </c>
      <c r="X90" s="49">
        <v>0.460133</v>
      </c>
      <c r="Y90" s="49">
        <v>0</v>
      </c>
      <c r="Z90" s="49">
        <v>0</v>
      </c>
      <c r="AA90" s="71">
        <v>90</v>
      </c>
      <c r="AB90" s="71"/>
      <c r="AC90" s="72"/>
      <c r="AD90" s="78" t="s">
        <v>1765</v>
      </c>
      <c r="AE90" s="78">
        <v>1825</v>
      </c>
      <c r="AF90" s="78">
        <v>168</v>
      </c>
      <c r="AG90" s="78">
        <v>3200</v>
      </c>
      <c r="AH90" s="78">
        <v>6026</v>
      </c>
      <c r="AI90" s="78"/>
      <c r="AJ90" s="78" t="s">
        <v>2036</v>
      </c>
      <c r="AK90" s="78" t="s">
        <v>2267</v>
      </c>
      <c r="AL90" s="78"/>
      <c r="AM90" s="78"/>
      <c r="AN90" s="80">
        <v>40862.812106481484</v>
      </c>
      <c r="AO90" s="83" t="s">
        <v>2602</v>
      </c>
      <c r="AP90" s="78" t="b">
        <v>1</v>
      </c>
      <c r="AQ90" s="78" t="b">
        <v>0</v>
      </c>
      <c r="AR90" s="78" t="b">
        <v>1</v>
      </c>
      <c r="AS90" s="78"/>
      <c r="AT90" s="78">
        <v>0</v>
      </c>
      <c r="AU90" s="83" t="s">
        <v>2778</v>
      </c>
      <c r="AV90" s="78" t="b">
        <v>0</v>
      </c>
      <c r="AW90" s="78" t="s">
        <v>2855</v>
      </c>
      <c r="AX90" s="83" t="s">
        <v>2943</v>
      </c>
      <c r="AY90" s="78" t="s">
        <v>66</v>
      </c>
      <c r="AZ90" s="78" t="str">
        <f>REPLACE(INDEX(GroupVertices[Group],MATCH(Vertices[[#This Row],[Vertex]],GroupVertices[Vertex],0)),1,1,"")</f>
        <v>1</v>
      </c>
      <c r="BA90" s="48"/>
      <c r="BB90" s="48"/>
      <c r="BC90" s="48"/>
      <c r="BD90" s="48"/>
      <c r="BE90" s="48"/>
      <c r="BF90" s="48"/>
      <c r="BG90" s="116" t="s">
        <v>3812</v>
      </c>
      <c r="BH90" s="116" t="s">
        <v>3812</v>
      </c>
      <c r="BI90" s="116" t="s">
        <v>3938</v>
      </c>
      <c r="BJ90" s="116" t="s">
        <v>3938</v>
      </c>
      <c r="BK90" s="116">
        <v>1</v>
      </c>
      <c r="BL90" s="120">
        <v>4</v>
      </c>
      <c r="BM90" s="116">
        <v>1</v>
      </c>
      <c r="BN90" s="120">
        <v>4</v>
      </c>
      <c r="BO90" s="116">
        <v>0</v>
      </c>
      <c r="BP90" s="120">
        <v>0</v>
      </c>
      <c r="BQ90" s="116">
        <v>23</v>
      </c>
      <c r="BR90" s="120">
        <v>92</v>
      </c>
      <c r="BS90" s="116">
        <v>25</v>
      </c>
      <c r="BT90" s="2"/>
      <c r="BU90" s="3"/>
      <c r="BV90" s="3"/>
      <c r="BW90" s="3"/>
      <c r="BX90" s="3"/>
    </row>
    <row r="91" spans="1:76" ht="15">
      <c r="A91" s="64" t="s">
        <v>282</v>
      </c>
      <c r="B91" s="65"/>
      <c r="C91" s="65" t="s">
        <v>64</v>
      </c>
      <c r="D91" s="66">
        <v>162.036149443247</v>
      </c>
      <c r="E91" s="68"/>
      <c r="F91" s="100" t="s">
        <v>810</v>
      </c>
      <c r="G91" s="65"/>
      <c r="H91" s="69" t="s">
        <v>282</v>
      </c>
      <c r="I91" s="70"/>
      <c r="J91" s="70"/>
      <c r="K91" s="69" t="s">
        <v>3235</v>
      </c>
      <c r="L91" s="73">
        <v>1</v>
      </c>
      <c r="M91" s="74">
        <v>2408.219970703125</v>
      </c>
      <c r="N91" s="74">
        <v>6826.0595703125</v>
      </c>
      <c r="O91" s="75"/>
      <c r="P91" s="76"/>
      <c r="Q91" s="76"/>
      <c r="R91" s="86"/>
      <c r="S91" s="48">
        <v>0</v>
      </c>
      <c r="T91" s="48">
        <v>1</v>
      </c>
      <c r="U91" s="49">
        <v>0</v>
      </c>
      <c r="V91" s="49">
        <v>0.001248</v>
      </c>
      <c r="W91" s="49">
        <v>0.002131</v>
      </c>
      <c r="X91" s="49">
        <v>0.460133</v>
      </c>
      <c r="Y91" s="49">
        <v>0</v>
      </c>
      <c r="Z91" s="49">
        <v>0</v>
      </c>
      <c r="AA91" s="71">
        <v>91</v>
      </c>
      <c r="AB91" s="71"/>
      <c r="AC91" s="72"/>
      <c r="AD91" s="78" t="s">
        <v>1766</v>
      </c>
      <c r="AE91" s="78">
        <v>480</v>
      </c>
      <c r="AF91" s="78">
        <v>86</v>
      </c>
      <c r="AG91" s="78">
        <v>3676</v>
      </c>
      <c r="AH91" s="78">
        <v>5021</v>
      </c>
      <c r="AI91" s="78"/>
      <c r="AJ91" s="78" t="s">
        <v>2037</v>
      </c>
      <c r="AK91" s="78" t="s">
        <v>2268</v>
      </c>
      <c r="AL91" s="78"/>
      <c r="AM91" s="78"/>
      <c r="AN91" s="80">
        <v>42916.21337962963</v>
      </c>
      <c r="AO91" s="83" t="s">
        <v>2603</v>
      </c>
      <c r="AP91" s="78" t="b">
        <v>1</v>
      </c>
      <c r="AQ91" s="78" t="b">
        <v>0</v>
      </c>
      <c r="AR91" s="78" t="b">
        <v>1</v>
      </c>
      <c r="AS91" s="78"/>
      <c r="AT91" s="78">
        <v>0</v>
      </c>
      <c r="AU91" s="78"/>
      <c r="AV91" s="78" t="b">
        <v>0</v>
      </c>
      <c r="AW91" s="78" t="s">
        <v>2855</v>
      </c>
      <c r="AX91" s="83" t="s">
        <v>2944</v>
      </c>
      <c r="AY91" s="78" t="s">
        <v>66</v>
      </c>
      <c r="AZ91" s="78" t="str">
        <f>REPLACE(INDEX(GroupVertices[Group],MATCH(Vertices[[#This Row],[Vertex]],GroupVertices[Vertex],0)),1,1,"")</f>
        <v>1</v>
      </c>
      <c r="BA91" s="48"/>
      <c r="BB91" s="48"/>
      <c r="BC91" s="48"/>
      <c r="BD91" s="48"/>
      <c r="BE91" s="48"/>
      <c r="BF91" s="48"/>
      <c r="BG91" s="116" t="s">
        <v>3812</v>
      </c>
      <c r="BH91" s="116" t="s">
        <v>3812</v>
      </c>
      <c r="BI91" s="116" t="s">
        <v>3938</v>
      </c>
      <c r="BJ91" s="116" t="s">
        <v>3938</v>
      </c>
      <c r="BK91" s="116">
        <v>1</v>
      </c>
      <c r="BL91" s="120">
        <v>4</v>
      </c>
      <c r="BM91" s="116">
        <v>1</v>
      </c>
      <c r="BN91" s="120">
        <v>4</v>
      </c>
      <c r="BO91" s="116">
        <v>0</v>
      </c>
      <c r="BP91" s="120">
        <v>0</v>
      </c>
      <c r="BQ91" s="116">
        <v>23</v>
      </c>
      <c r="BR91" s="120">
        <v>92</v>
      </c>
      <c r="BS91" s="116">
        <v>25</v>
      </c>
      <c r="BT91" s="2"/>
      <c r="BU91" s="3"/>
      <c r="BV91" s="3"/>
      <c r="BW91" s="3"/>
      <c r="BX91" s="3"/>
    </row>
    <row r="92" spans="1:76" ht="15">
      <c r="A92" s="64" t="s">
        <v>283</v>
      </c>
      <c r="B92" s="65"/>
      <c r="C92" s="65" t="s">
        <v>64</v>
      </c>
      <c r="D92" s="66">
        <v>162.0550648495972</v>
      </c>
      <c r="E92" s="68"/>
      <c r="F92" s="100" t="s">
        <v>811</v>
      </c>
      <c r="G92" s="65"/>
      <c r="H92" s="69" t="s">
        <v>283</v>
      </c>
      <c r="I92" s="70"/>
      <c r="J92" s="70"/>
      <c r="K92" s="69" t="s">
        <v>3236</v>
      </c>
      <c r="L92" s="73">
        <v>1</v>
      </c>
      <c r="M92" s="74">
        <v>194.9122772216797</v>
      </c>
      <c r="N92" s="74">
        <v>4523.92138671875</v>
      </c>
      <c r="O92" s="75"/>
      <c r="P92" s="76"/>
      <c r="Q92" s="76"/>
      <c r="R92" s="86"/>
      <c r="S92" s="48">
        <v>0</v>
      </c>
      <c r="T92" s="48">
        <v>1</v>
      </c>
      <c r="U92" s="49">
        <v>0</v>
      </c>
      <c r="V92" s="49">
        <v>0.001248</v>
      </c>
      <c r="W92" s="49">
        <v>0.002131</v>
      </c>
      <c r="X92" s="49">
        <v>0.460133</v>
      </c>
      <c r="Y92" s="49">
        <v>0</v>
      </c>
      <c r="Z92" s="49">
        <v>0</v>
      </c>
      <c r="AA92" s="71">
        <v>92</v>
      </c>
      <c r="AB92" s="71"/>
      <c r="AC92" s="72"/>
      <c r="AD92" s="78" t="s">
        <v>1767</v>
      </c>
      <c r="AE92" s="78">
        <v>1078</v>
      </c>
      <c r="AF92" s="78">
        <v>131</v>
      </c>
      <c r="AG92" s="78">
        <v>483</v>
      </c>
      <c r="AH92" s="78">
        <v>419</v>
      </c>
      <c r="AI92" s="78"/>
      <c r="AJ92" s="78" t="s">
        <v>2038</v>
      </c>
      <c r="AK92" s="78" t="s">
        <v>2269</v>
      </c>
      <c r="AL92" s="78"/>
      <c r="AM92" s="78"/>
      <c r="AN92" s="80">
        <v>39887.437430555554</v>
      </c>
      <c r="AO92" s="83" t="s">
        <v>2604</v>
      </c>
      <c r="AP92" s="78" t="b">
        <v>0</v>
      </c>
      <c r="AQ92" s="78" t="b">
        <v>0</v>
      </c>
      <c r="AR92" s="78" t="b">
        <v>0</v>
      </c>
      <c r="AS92" s="78"/>
      <c r="AT92" s="78">
        <v>1</v>
      </c>
      <c r="AU92" s="83" t="s">
        <v>2780</v>
      </c>
      <c r="AV92" s="78" t="b">
        <v>0</v>
      </c>
      <c r="AW92" s="78" t="s">
        <v>2855</v>
      </c>
      <c r="AX92" s="83" t="s">
        <v>2945</v>
      </c>
      <c r="AY92" s="78" t="s">
        <v>66</v>
      </c>
      <c r="AZ92" s="78" t="str">
        <f>REPLACE(INDEX(GroupVertices[Group],MATCH(Vertices[[#This Row],[Vertex]],GroupVertices[Vertex],0)),1,1,"")</f>
        <v>1</v>
      </c>
      <c r="BA92" s="48"/>
      <c r="BB92" s="48"/>
      <c r="BC92" s="48"/>
      <c r="BD92" s="48"/>
      <c r="BE92" s="48"/>
      <c r="BF92" s="48"/>
      <c r="BG92" s="116" t="s">
        <v>3812</v>
      </c>
      <c r="BH92" s="116" t="s">
        <v>3812</v>
      </c>
      <c r="BI92" s="116" t="s">
        <v>3938</v>
      </c>
      <c r="BJ92" s="116" t="s">
        <v>3938</v>
      </c>
      <c r="BK92" s="116">
        <v>1</v>
      </c>
      <c r="BL92" s="120">
        <v>4</v>
      </c>
      <c r="BM92" s="116">
        <v>1</v>
      </c>
      <c r="BN92" s="120">
        <v>4</v>
      </c>
      <c r="BO92" s="116">
        <v>0</v>
      </c>
      <c r="BP92" s="120">
        <v>0</v>
      </c>
      <c r="BQ92" s="116">
        <v>23</v>
      </c>
      <c r="BR92" s="120">
        <v>92</v>
      </c>
      <c r="BS92" s="116">
        <v>25</v>
      </c>
      <c r="BT92" s="2"/>
      <c r="BU92" s="3"/>
      <c r="BV92" s="3"/>
      <c r="BW92" s="3"/>
      <c r="BX92" s="3"/>
    </row>
    <row r="93" spans="1:76" ht="15">
      <c r="A93" s="64" t="s">
        <v>284</v>
      </c>
      <c r="B93" s="65"/>
      <c r="C93" s="65" t="s">
        <v>64</v>
      </c>
      <c r="D93" s="66">
        <v>162</v>
      </c>
      <c r="E93" s="68"/>
      <c r="F93" s="100" t="s">
        <v>812</v>
      </c>
      <c r="G93" s="65"/>
      <c r="H93" s="69" t="s">
        <v>284</v>
      </c>
      <c r="I93" s="70"/>
      <c r="J93" s="70"/>
      <c r="K93" s="69" t="s">
        <v>3237</v>
      </c>
      <c r="L93" s="73">
        <v>1</v>
      </c>
      <c r="M93" s="74">
        <v>4798.7216796875</v>
      </c>
      <c r="N93" s="74">
        <v>5039.03759765625</v>
      </c>
      <c r="O93" s="75"/>
      <c r="P93" s="76"/>
      <c r="Q93" s="76"/>
      <c r="R93" s="86"/>
      <c r="S93" s="48">
        <v>0</v>
      </c>
      <c r="T93" s="48">
        <v>3</v>
      </c>
      <c r="U93" s="49">
        <v>0</v>
      </c>
      <c r="V93" s="49">
        <v>0.001592</v>
      </c>
      <c r="W93" s="49">
        <v>0.006985</v>
      </c>
      <c r="X93" s="49">
        <v>0.933412</v>
      </c>
      <c r="Y93" s="49">
        <v>0.6666666666666666</v>
      </c>
      <c r="Z93" s="49">
        <v>0</v>
      </c>
      <c r="AA93" s="71">
        <v>93</v>
      </c>
      <c r="AB93" s="71"/>
      <c r="AC93" s="72"/>
      <c r="AD93" s="78" t="s">
        <v>1768</v>
      </c>
      <c r="AE93" s="78">
        <v>11</v>
      </c>
      <c r="AF93" s="78">
        <v>0</v>
      </c>
      <c r="AG93" s="78">
        <v>5</v>
      </c>
      <c r="AH93" s="78">
        <v>18</v>
      </c>
      <c r="AI93" s="78"/>
      <c r="AJ93" s="78" t="s">
        <v>2039</v>
      </c>
      <c r="AK93" s="78"/>
      <c r="AL93" s="78"/>
      <c r="AM93" s="78"/>
      <c r="AN93" s="80">
        <v>43729.95979166667</v>
      </c>
      <c r="AO93" s="78"/>
      <c r="AP93" s="78" t="b">
        <v>1</v>
      </c>
      <c r="AQ93" s="78" t="b">
        <v>0</v>
      </c>
      <c r="AR93" s="78" t="b">
        <v>0</v>
      </c>
      <c r="AS93" s="78"/>
      <c r="AT93" s="78">
        <v>0</v>
      </c>
      <c r="AU93" s="78"/>
      <c r="AV93" s="78" t="b">
        <v>0</v>
      </c>
      <c r="AW93" s="78" t="s">
        <v>2855</v>
      </c>
      <c r="AX93" s="83" t="s">
        <v>2946</v>
      </c>
      <c r="AY93" s="78" t="s">
        <v>66</v>
      </c>
      <c r="AZ93" s="78" t="str">
        <f>REPLACE(INDEX(GroupVertices[Group],MATCH(Vertices[[#This Row],[Vertex]],GroupVertices[Vertex],0)),1,1,"")</f>
        <v>2</v>
      </c>
      <c r="BA93" s="48"/>
      <c r="BB93" s="48"/>
      <c r="BC93" s="48"/>
      <c r="BD93" s="48"/>
      <c r="BE93" s="48"/>
      <c r="BF93" s="48"/>
      <c r="BG93" s="116" t="s">
        <v>3820</v>
      </c>
      <c r="BH93" s="116" t="s">
        <v>3820</v>
      </c>
      <c r="BI93" s="116" t="s">
        <v>3947</v>
      </c>
      <c r="BJ93" s="116" t="s">
        <v>3947</v>
      </c>
      <c r="BK93" s="116">
        <v>0</v>
      </c>
      <c r="BL93" s="120">
        <v>0</v>
      </c>
      <c r="BM93" s="116">
        <v>0</v>
      </c>
      <c r="BN93" s="120">
        <v>0</v>
      </c>
      <c r="BO93" s="116">
        <v>0</v>
      </c>
      <c r="BP93" s="120">
        <v>0</v>
      </c>
      <c r="BQ93" s="116">
        <v>7</v>
      </c>
      <c r="BR93" s="120">
        <v>100</v>
      </c>
      <c r="BS93" s="116">
        <v>7</v>
      </c>
      <c r="BT93" s="2"/>
      <c r="BU93" s="3"/>
      <c r="BV93" s="3"/>
      <c r="BW93" s="3"/>
      <c r="BX93" s="3"/>
    </row>
    <row r="94" spans="1:76" ht="15">
      <c r="A94" s="64" t="s">
        <v>285</v>
      </c>
      <c r="B94" s="65"/>
      <c r="C94" s="65" t="s">
        <v>64</v>
      </c>
      <c r="D94" s="66">
        <v>162.02311882998356</v>
      </c>
      <c r="E94" s="68"/>
      <c r="F94" s="100" t="s">
        <v>813</v>
      </c>
      <c r="G94" s="65"/>
      <c r="H94" s="69" t="s">
        <v>285</v>
      </c>
      <c r="I94" s="70"/>
      <c r="J94" s="70"/>
      <c r="K94" s="69" t="s">
        <v>3238</v>
      </c>
      <c r="L94" s="73">
        <v>1</v>
      </c>
      <c r="M94" s="74">
        <v>904.212646484375</v>
      </c>
      <c r="N94" s="74">
        <v>6112.14697265625</v>
      </c>
      <c r="O94" s="75"/>
      <c r="P94" s="76"/>
      <c r="Q94" s="76"/>
      <c r="R94" s="86"/>
      <c r="S94" s="48">
        <v>0</v>
      </c>
      <c r="T94" s="48">
        <v>1</v>
      </c>
      <c r="U94" s="49">
        <v>0</v>
      </c>
      <c r="V94" s="49">
        <v>0.001248</v>
      </c>
      <c r="W94" s="49">
        <v>0.002131</v>
      </c>
      <c r="X94" s="49">
        <v>0.460133</v>
      </c>
      <c r="Y94" s="49">
        <v>0</v>
      </c>
      <c r="Z94" s="49">
        <v>0</v>
      </c>
      <c r="AA94" s="71">
        <v>94</v>
      </c>
      <c r="AB94" s="71"/>
      <c r="AC94" s="72"/>
      <c r="AD94" s="78" t="s">
        <v>1769</v>
      </c>
      <c r="AE94" s="78">
        <v>260</v>
      </c>
      <c r="AF94" s="78">
        <v>55</v>
      </c>
      <c r="AG94" s="78">
        <v>2239</v>
      </c>
      <c r="AH94" s="78">
        <v>18043</v>
      </c>
      <c r="AI94" s="78"/>
      <c r="AJ94" s="78" t="s">
        <v>2040</v>
      </c>
      <c r="AK94" s="78" t="s">
        <v>2270</v>
      </c>
      <c r="AL94" s="78"/>
      <c r="AM94" s="78"/>
      <c r="AN94" s="80">
        <v>43661.14512731481</v>
      </c>
      <c r="AO94" s="83" t="s">
        <v>2605</v>
      </c>
      <c r="AP94" s="78" t="b">
        <v>1</v>
      </c>
      <c r="AQ94" s="78" t="b">
        <v>0</v>
      </c>
      <c r="AR94" s="78" t="b">
        <v>0</v>
      </c>
      <c r="AS94" s="78"/>
      <c r="AT94" s="78">
        <v>0</v>
      </c>
      <c r="AU94" s="78"/>
      <c r="AV94" s="78" t="b">
        <v>0</v>
      </c>
      <c r="AW94" s="78" t="s">
        <v>2855</v>
      </c>
      <c r="AX94" s="83" t="s">
        <v>2947</v>
      </c>
      <c r="AY94" s="78" t="s">
        <v>66</v>
      </c>
      <c r="AZ94" s="78" t="str">
        <f>REPLACE(INDEX(GroupVertices[Group],MATCH(Vertices[[#This Row],[Vertex]],GroupVertices[Vertex],0)),1,1,"")</f>
        <v>1</v>
      </c>
      <c r="BA94" s="48"/>
      <c r="BB94" s="48"/>
      <c r="BC94" s="48"/>
      <c r="BD94" s="48"/>
      <c r="BE94" s="48"/>
      <c r="BF94" s="48"/>
      <c r="BG94" s="116" t="s">
        <v>3812</v>
      </c>
      <c r="BH94" s="116" t="s">
        <v>3812</v>
      </c>
      <c r="BI94" s="116" t="s">
        <v>3938</v>
      </c>
      <c r="BJ94" s="116" t="s">
        <v>3938</v>
      </c>
      <c r="BK94" s="116">
        <v>1</v>
      </c>
      <c r="BL94" s="120">
        <v>4</v>
      </c>
      <c r="BM94" s="116">
        <v>1</v>
      </c>
      <c r="BN94" s="120">
        <v>4</v>
      </c>
      <c r="BO94" s="116">
        <v>0</v>
      </c>
      <c r="BP94" s="120">
        <v>0</v>
      </c>
      <c r="BQ94" s="116">
        <v>23</v>
      </c>
      <c r="BR94" s="120">
        <v>92</v>
      </c>
      <c r="BS94" s="116">
        <v>25</v>
      </c>
      <c r="BT94" s="2"/>
      <c r="BU94" s="3"/>
      <c r="BV94" s="3"/>
      <c r="BW94" s="3"/>
      <c r="BX94" s="3"/>
    </row>
    <row r="95" spans="1:76" ht="15">
      <c r="A95" s="64" t="s">
        <v>286</v>
      </c>
      <c r="B95" s="65"/>
      <c r="C95" s="65" t="s">
        <v>64</v>
      </c>
      <c r="D95" s="66">
        <v>162.85917979066147</v>
      </c>
      <c r="E95" s="68"/>
      <c r="F95" s="100" t="s">
        <v>814</v>
      </c>
      <c r="G95" s="65"/>
      <c r="H95" s="69" t="s">
        <v>286</v>
      </c>
      <c r="I95" s="70"/>
      <c r="J95" s="70"/>
      <c r="K95" s="69" t="s">
        <v>3239</v>
      </c>
      <c r="L95" s="73">
        <v>1</v>
      </c>
      <c r="M95" s="74">
        <v>5617.408203125</v>
      </c>
      <c r="N95" s="74">
        <v>5044.73876953125</v>
      </c>
      <c r="O95" s="75"/>
      <c r="P95" s="76"/>
      <c r="Q95" s="76"/>
      <c r="R95" s="86"/>
      <c r="S95" s="48">
        <v>0</v>
      </c>
      <c r="T95" s="48">
        <v>2</v>
      </c>
      <c r="U95" s="49">
        <v>0</v>
      </c>
      <c r="V95" s="49">
        <v>0.001314</v>
      </c>
      <c r="W95" s="49">
        <v>0.003688</v>
      </c>
      <c r="X95" s="49">
        <v>0.731597</v>
      </c>
      <c r="Y95" s="49">
        <v>1</v>
      </c>
      <c r="Z95" s="49">
        <v>0</v>
      </c>
      <c r="AA95" s="71">
        <v>95</v>
      </c>
      <c r="AB95" s="71"/>
      <c r="AC95" s="72"/>
      <c r="AD95" s="78" t="s">
        <v>1770</v>
      </c>
      <c r="AE95" s="78">
        <v>95</v>
      </c>
      <c r="AF95" s="78">
        <v>2044</v>
      </c>
      <c r="AG95" s="78">
        <v>8135</v>
      </c>
      <c r="AH95" s="78">
        <v>1854</v>
      </c>
      <c r="AI95" s="78"/>
      <c r="AJ95" s="78" t="s">
        <v>2041</v>
      </c>
      <c r="AK95" s="78" t="s">
        <v>2271</v>
      </c>
      <c r="AL95" s="83" t="s">
        <v>2423</v>
      </c>
      <c r="AM95" s="78"/>
      <c r="AN95" s="80">
        <v>40903.763078703705</v>
      </c>
      <c r="AO95" s="83" t="s">
        <v>2606</v>
      </c>
      <c r="AP95" s="78" t="b">
        <v>0</v>
      </c>
      <c r="AQ95" s="78" t="b">
        <v>0</v>
      </c>
      <c r="AR95" s="78" t="b">
        <v>0</v>
      </c>
      <c r="AS95" s="78"/>
      <c r="AT95" s="78">
        <v>16</v>
      </c>
      <c r="AU95" s="83" t="s">
        <v>2778</v>
      </c>
      <c r="AV95" s="78" t="b">
        <v>0</v>
      </c>
      <c r="AW95" s="78" t="s">
        <v>2855</v>
      </c>
      <c r="AX95" s="83" t="s">
        <v>2948</v>
      </c>
      <c r="AY95" s="78" t="s">
        <v>66</v>
      </c>
      <c r="AZ95" s="78" t="str">
        <f>REPLACE(INDEX(GroupVertices[Group],MATCH(Vertices[[#This Row],[Vertex]],GroupVertices[Vertex],0)),1,1,"")</f>
        <v>2</v>
      </c>
      <c r="BA95" s="48"/>
      <c r="BB95" s="48"/>
      <c r="BC95" s="48"/>
      <c r="BD95" s="48"/>
      <c r="BE95" s="48"/>
      <c r="BF95" s="48"/>
      <c r="BG95" s="116" t="s">
        <v>3821</v>
      </c>
      <c r="BH95" s="116" t="s">
        <v>3896</v>
      </c>
      <c r="BI95" s="116" t="s">
        <v>3948</v>
      </c>
      <c r="BJ95" s="116" t="s">
        <v>4023</v>
      </c>
      <c r="BK95" s="116">
        <v>1</v>
      </c>
      <c r="BL95" s="120">
        <v>1.9230769230769231</v>
      </c>
      <c r="BM95" s="116">
        <v>2</v>
      </c>
      <c r="BN95" s="120">
        <v>3.8461538461538463</v>
      </c>
      <c r="BO95" s="116">
        <v>0</v>
      </c>
      <c r="BP95" s="120">
        <v>0</v>
      </c>
      <c r="BQ95" s="116">
        <v>49</v>
      </c>
      <c r="BR95" s="120">
        <v>94.23076923076923</v>
      </c>
      <c r="BS95" s="116">
        <v>52</v>
      </c>
      <c r="BT95" s="2"/>
      <c r="BU95" s="3"/>
      <c r="BV95" s="3"/>
      <c r="BW95" s="3"/>
      <c r="BX95" s="3"/>
    </row>
    <row r="96" spans="1:76" ht="15">
      <c r="A96" s="64" t="s">
        <v>287</v>
      </c>
      <c r="B96" s="65"/>
      <c r="C96" s="65" t="s">
        <v>64</v>
      </c>
      <c r="D96" s="66">
        <v>162.0933160046609</v>
      </c>
      <c r="E96" s="68"/>
      <c r="F96" s="100" t="s">
        <v>815</v>
      </c>
      <c r="G96" s="65"/>
      <c r="H96" s="69" t="s">
        <v>287</v>
      </c>
      <c r="I96" s="70"/>
      <c r="J96" s="70"/>
      <c r="K96" s="69" t="s">
        <v>3240</v>
      </c>
      <c r="L96" s="73">
        <v>1</v>
      </c>
      <c r="M96" s="74">
        <v>2904.021728515625</v>
      </c>
      <c r="N96" s="74">
        <v>2806.3994140625</v>
      </c>
      <c r="O96" s="75"/>
      <c r="P96" s="76"/>
      <c r="Q96" s="76"/>
      <c r="R96" s="86"/>
      <c r="S96" s="48">
        <v>0</v>
      </c>
      <c r="T96" s="48">
        <v>1</v>
      </c>
      <c r="U96" s="49">
        <v>0</v>
      </c>
      <c r="V96" s="49">
        <v>0.001248</v>
      </c>
      <c r="W96" s="49">
        <v>0.002131</v>
      </c>
      <c r="X96" s="49">
        <v>0.460133</v>
      </c>
      <c r="Y96" s="49">
        <v>0</v>
      </c>
      <c r="Z96" s="49">
        <v>0</v>
      </c>
      <c r="AA96" s="71">
        <v>96</v>
      </c>
      <c r="AB96" s="71"/>
      <c r="AC96" s="72"/>
      <c r="AD96" s="78" t="s">
        <v>1771</v>
      </c>
      <c r="AE96" s="78">
        <v>424</v>
      </c>
      <c r="AF96" s="78">
        <v>222</v>
      </c>
      <c r="AG96" s="78">
        <v>30137</v>
      </c>
      <c r="AH96" s="78">
        <v>3350</v>
      </c>
      <c r="AI96" s="78"/>
      <c r="AJ96" s="78" t="s">
        <v>2042</v>
      </c>
      <c r="AK96" s="78" t="s">
        <v>2272</v>
      </c>
      <c r="AL96" s="83" t="s">
        <v>2424</v>
      </c>
      <c r="AM96" s="78"/>
      <c r="AN96" s="80">
        <v>41315.570023148146</v>
      </c>
      <c r="AO96" s="83" t="s">
        <v>2607</v>
      </c>
      <c r="AP96" s="78" t="b">
        <v>0</v>
      </c>
      <c r="AQ96" s="78" t="b">
        <v>0</v>
      </c>
      <c r="AR96" s="78" t="b">
        <v>0</v>
      </c>
      <c r="AS96" s="78"/>
      <c r="AT96" s="78">
        <v>0</v>
      </c>
      <c r="AU96" s="83" t="s">
        <v>2778</v>
      </c>
      <c r="AV96" s="78" t="b">
        <v>0</v>
      </c>
      <c r="AW96" s="78" t="s">
        <v>2855</v>
      </c>
      <c r="AX96" s="83" t="s">
        <v>2949</v>
      </c>
      <c r="AY96" s="78" t="s">
        <v>66</v>
      </c>
      <c r="AZ96" s="78" t="str">
        <f>REPLACE(INDEX(GroupVertices[Group],MATCH(Vertices[[#This Row],[Vertex]],GroupVertices[Vertex],0)),1,1,"")</f>
        <v>1</v>
      </c>
      <c r="BA96" s="48"/>
      <c r="BB96" s="48"/>
      <c r="BC96" s="48"/>
      <c r="BD96" s="48"/>
      <c r="BE96" s="48"/>
      <c r="BF96" s="48"/>
      <c r="BG96" s="116" t="s">
        <v>3812</v>
      </c>
      <c r="BH96" s="116" t="s">
        <v>3812</v>
      </c>
      <c r="BI96" s="116" t="s">
        <v>3938</v>
      </c>
      <c r="BJ96" s="116" t="s">
        <v>3938</v>
      </c>
      <c r="BK96" s="116">
        <v>1</v>
      </c>
      <c r="BL96" s="120">
        <v>4</v>
      </c>
      <c r="BM96" s="116">
        <v>1</v>
      </c>
      <c r="BN96" s="120">
        <v>4</v>
      </c>
      <c r="BO96" s="116">
        <v>0</v>
      </c>
      <c r="BP96" s="120">
        <v>0</v>
      </c>
      <c r="BQ96" s="116">
        <v>23</v>
      </c>
      <c r="BR96" s="120">
        <v>92</v>
      </c>
      <c r="BS96" s="116">
        <v>25</v>
      </c>
      <c r="BT96" s="2"/>
      <c r="BU96" s="3"/>
      <c r="BV96" s="3"/>
      <c r="BW96" s="3"/>
      <c r="BX96" s="3"/>
    </row>
    <row r="97" spans="1:76" ht="15">
      <c r="A97" s="64" t="s">
        <v>288</v>
      </c>
      <c r="B97" s="65"/>
      <c r="C97" s="65" t="s">
        <v>64</v>
      </c>
      <c r="D97" s="66">
        <v>162.08701086921081</v>
      </c>
      <c r="E97" s="68"/>
      <c r="F97" s="100" t="s">
        <v>816</v>
      </c>
      <c r="G97" s="65"/>
      <c r="H97" s="69" t="s">
        <v>288</v>
      </c>
      <c r="I97" s="70"/>
      <c r="J97" s="70"/>
      <c r="K97" s="69" t="s">
        <v>3241</v>
      </c>
      <c r="L97" s="73">
        <v>1</v>
      </c>
      <c r="M97" s="74">
        <v>5746.31884765625</v>
      </c>
      <c r="N97" s="74">
        <v>6650.83837890625</v>
      </c>
      <c r="O97" s="75"/>
      <c r="P97" s="76"/>
      <c r="Q97" s="76"/>
      <c r="R97" s="86"/>
      <c r="S97" s="48">
        <v>0</v>
      </c>
      <c r="T97" s="48">
        <v>3</v>
      </c>
      <c r="U97" s="49">
        <v>0</v>
      </c>
      <c r="V97" s="49">
        <v>0.001592</v>
      </c>
      <c r="W97" s="49">
        <v>0.006985</v>
      </c>
      <c r="X97" s="49">
        <v>0.933412</v>
      </c>
      <c r="Y97" s="49">
        <v>0.6666666666666666</v>
      </c>
      <c r="Z97" s="49">
        <v>0</v>
      </c>
      <c r="AA97" s="71">
        <v>97</v>
      </c>
      <c r="AB97" s="71"/>
      <c r="AC97" s="72"/>
      <c r="AD97" s="78" t="s">
        <v>1772</v>
      </c>
      <c r="AE97" s="78">
        <v>304</v>
      </c>
      <c r="AF97" s="78">
        <v>207</v>
      </c>
      <c r="AG97" s="78">
        <v>10076</v>
      </c>
      <c r="AH97" s="78">
        <v>20250</v>
      </c>
      <c r="AI97" s="78"/>
      <c r="AJ97" s="78" t="s">
        <v>2043</v>
      </c>
      <c r="AK97" s="78" t="s">
        <v>2273</v>
      </c>
      <c r="AL97" s="78"/>
      <c r="AM97" s="78"/>
      <c r="AN97" s="80">
        <v>42986.70255787037</v>
      </c>
      <c r="AO97" s="83" t="s">
        <v>2608</v>
      </c>
      <c r="AP97" s="78" t="b">
        <v>1</v>
      </c>
      <c r="AQ97" s="78" t="b">
        <v>0</v>
      </c>
      <c r="AR97" s="78" t="b">
        <v>1</v>
      </c>
      <c r="AS97" s="78"/>
      <c r="AT97" s="78">
        <v>0</v>
      </c>
      <c r="AU97" s="78"/>
      <c r="AV97" s="78" t="b">
        <v>0</v>
      </c>
      <c r="AW97" s="78" t="s">
        <v>2855</v>
      </c>
      <c r="AX97" s="83" t="s">
        <v>2950</v>
      </c>
      <c r="AY97" s="78" t="s">
        <v>66</v>
      </c>
      <c r="AZ97" s="78" t="str">
        <f>REPLACE(INDEX(GroupVertices[Group],MATCH(Vertices[[#This Row],[Vertex]],GroupVertices[Vertex],0)),1,1,"")</f>
        <v>2</v>
      </c>
      <c r="BA97" s="48"/>
      <c r="BB97" s="48"/>
      <c r="BC97" s="48"/>
      <c r="BD97" s="48"/>
      <c r="BE97" s="48"/>
      <c r="BF97" s="48"/>
      <c r="BG97" s="116" t="s">
        <v>3822</v>
      </c>
      <c r="BH97" s="116" t="s">
        <v>3822</v>
      </c>
      <c r="BI97" s="116" t="s">
        <v>3949</v>
      </c>
      <c r="BJ97" s="116" t="s">
        <v>3949</v>
      </c>
      <c r="BK97" s="116">
        <v>1</v>
      </c>
      <c r="BL97" s="120">
        <v>4.761904761904762</v>
      </c>
      <c r="BM97" s="116">
        <v>0</v>
      </c>
      <c r="BN97" s="120">
        <v>0</v>
      </c>
      <c r="BO97" s="116">
        <v>0</v>
      </c>
      <c r="BP97" s="120">
        <v>0</v>
      </c>
      <c r="BQ97" s="116">
        <v>20</v>
      </c>
      <c r="BR97" s="120">
        <v>95.23809523809524</v>
      </c>
      <c r="BS97" s="116">
        <v>21</v>
      </c>
      <c r="BT97" s="2"/>
      <c r="BU97" s="3"/>
      <c r="BV97" s="3"/>
      <c r="BW97" s="3"/>
      <c r="BX97" s="3"/>
    </row>
    <row r="98" spans="1:76" ht="15">
      <c r="A98" s="64" t="s">
        <v>289</v>
      </c>
      <c r="B98" s="65"/>
      <c r="C98" s="65" t="s">
        <v>64</v>
      </c>
      <c r="D98" s="66">
        <v>162.0823871032141</v>
      </c>
      <c r="E98" s="68"/>
      <c r="F98" s="100" t="s">
        <v>817</v>
      </c>
      <c r="G98" s="65"/>
      <c r="H98" s="69" t="s">
        <v>289</v>
      </c>
      <c r="I98" s="70"/>
      <c r="J98" s="70"/>
      <c r="K98" s="69" t="s">
        <v>3242</v>
      </c>
      <c r="L98" s="73">
        <v>1</v>
      </c>
      <c r="M98" s="74">
        <v>5724.07861328125</v>
      </c>
      <c r="N98" s="74">
        <v>7922.75537109375</v>
      </c>
      <c r="O98" s="75"/>
      <c r="P98" s="76"/>
      <c r="Q98" s="76"/>
      <c r="R98" s="86"/>
      <c r="S98" s="48">
        <v>0</v>
      </c>
      <c r="T98" s="48">
        <v>3</v>
      </c>
      <c r="U98" s="49">
        <v>0</v>
      </c>
      <c r="V98" s="49">
        <v>0.001592</v>
      </c>
      <c r="W98" s="49">
        <v>0.006985</v>
      </c>
      <c r="X98" s="49">
        <v>0.933412</v>
      </c>
      <c r="Y98" s="49">
        <v>0.6666666666666666</v>
      </c>
      <c r="Z98" s="49">
        <v>0</v>
      </c>
      <c r="AA98" s="71">
        <v>98</v>
      </c>
      <c r="AB98" s="71"/>
      <c r="AC98" s="72"/>
      <c r="AD98" s="78" t="s">
        <v>1773</v>
      </c>
      <c r="AE98" s="78">
        <v>183</v>
      </c>
      <c r="AF98" s="78">
        <v>196</v>
      </c>
      <c r="AG98" s="78">
        <v>761</v>
      </c>
      <c r="AH98" s="78">
        <v>3469</v>
      </c>
      <c r="AI98" s="78"/>
      <c r="AJ98" s="78" t="s">
        <v>2044</v>
      </c>
      <c r="AK98" s="78" t="s">
        <v>2274</v>
      </c>
      <c r="AL98" s="78"/>
      <c r="AM98" s="78"/>
      <c r="AN98" s="80">
        <v>43297.73349537037</v>
      </c>
      <c r="AO98" s="83" t="s">
        <v>2609</v>
      </c>
      <c r="AP98" s="78" t="b">
        <v>1</v>
      </c>
      <c r="AQ98" s="78" t="b">
        <v>0</v>
      </c>
      <c r="AR98" s="78" t="b">
        <v>0</v>
      </c>
      <c r="AS98" s="78"/>
      <c r="AT98" s="78">
        <v>6</v>
      </c>
      <c r="AU98" s="78"/>
      <c r="AV98" s="78" t="b">
        <v>0</v>
      </c>
      <c r="AW98" s="78" t="s">
        <v>2855</v>
      </c>
      <c r="AX98" s="83" t="s">
        <v>2951</v>
      </c>
      <c r="AY98" s="78" t="s">
        <v>66</v>
      </c>
      <c r="AZ98" s="78" t="str">
        <f>REPLACE(INDEX(GroupVertices[Group],MATCH(Vertices[[#This Row],[Vertex]],GroupVertices[Vertex],0)),1,1,"")</f>
        <v>2</v>
      </c>
      <c r="BA98" s="48"/>
      <c r="BB98" s="48"/>
      <c r="BC98" s="48"/>
      <c r="BD98" s="48"/>
      <c r="BE98" s="48"/>
      <c r="BF98" s="48"/>
      <c r="BG98" s="116" t="s">
        <v>3823</v>
      </c>
      <c r="BH98" s="116" t="s">
        <v>3823</v>
      </c>
      <c r="BI98" s="116" t="s">
        <v>3950</v>
      </c>
      <c r="BJ98" s="116" t="s">
        <v>3950</v>
      </c>
      <c r="BK98" s="116">
        <v>0</v>
      </c>
      <c r="BL98" s="120">
        <v>0</v>
      </c>
      <c r="BM98" s="116">
        <v>1</v>
      </c>
      <c r="BN98" s="120">
        <v>3.5714285714285716</v>
      </c>
      <c r="BO98" s="116">
        <v>0</v>
      </c>
      <c r="BP98" s="120">
        <v>0</v>
      </c>
      <c r="BQ98" s="116">
        <v>27</v>
      </c>
      <c r="BR98" s="120">
        <v>96.42857142857143</v>
      </c>
      <c r="BS98" s="116">
        <v>28</v>
      </c>
      <c r="BT98" s="2"/>
      <c r="BU98" s="3"/>
      <c r="BV98" s="3"/>
      <c r="BW98" s="3"/>
      <c r="BX98" s="3"/>
    </row>
    <row r="99" spans="1:76" ht="15">
      <c r="A99" s="64" t="s">
        <v>290</v>
      </c>
      <c r="B99" s="65"/>
      <c r="C99" s="65" t="s">
        <v>64</v>
      </c>
      <c r="D99" s="66">
        <v>162.02311882998356</v>
      </c>
      <c r="E99" s="68"/>
      <c r="F99" s="100" t="s">
        <v>818</v>
      </c>
      <c r="G99" s="65"/>
      <c r="H99" s="69" t="s">
        <v>290</v>
      </c>
      <c r="I99" s="70"/>
      <c r="J99" s="70"/>
      <c r="K99" s="69" t="s">
        <v>3243</v>
      </c>
      <c r="L99" s="73">
        <v>1</v>
      </c>
      <c r="M99" s="74">
        <v>1264.7408447265625</v>
      </c>
      <c r="N99" s="74">
        <v>510.80670166015625</v>
      </c>
      <c r="O99" s="75"/>
      <c r="P99" s="76"/>
      <c r="Q99" s="76"/>
      <c r="R99" s="86"/>
      <c r="S99" s="48">
        <v>0</v>
      </c>
      <c r="T99" s="48">
        <v>1</v>
      </c>
      <c r="U99" s="49">
        <v>0</v>
      </c>
      <c r="V99" s="49">
        <v>0.001248</v>
      </c>
      <c r="W99" s="49">
        <v>0.002131</v>
      </c>
      <c r="X99" s="49">
        <v>0.460133</v>
      </c>
      <c r="Y99" s="49">
        <v>0</v>
      </c>
      <c r="Z99" s="49">
        <v>0</v>
      </c>
      <c r="AA99" s="71">
        <v>99</v>
      </c>
      <c r="AB99" s="71"/>
      <c r="AC99" s="72"/>
      <c r="AD99" s="78" t="s">
        <v>1774</v>
      </c>
      <c r="AE99" s="78">
        <v>197</v>
      </c>
      <c r="AF99" s="78">
        <v>55</v>
      </c>
      <c r="AG99" s="78">
        <v>753</v>
      </c>
      <c r="AH99" s="78">
        <v>2988</v>
      </c>
      <c r="AI99" s="78"/>
      <c r="AJ99" s="78" t="s">
        <v>2045</v>
      </c>
      <c r="AK99" s="78" t="s">
        <v>2275</v>
      </c>
      <c r="AL99" s="83" t="s">
        <v>2425</v>
      </c>
      <c r="AM99" s="78"/>
      <c r="AN99" s="80">
        <v>43566.11704861111</v>
      </c>
      <c r="AO99" s="83" t="s">
        <v>2610</v>
      </c>
      <c r="AP99" s="78" t="b">
        <v>1</v>
      </c>
      <c r="AQ99" s="78" t="b">
        <v>0</v>
      </c>
      <c r="AR99" s="78" t="b">
        <v>0</v>
      </c>
      <c r="AS99" s="78"/>
      <c r="AT99" s="78">
        <v>0</v>
      </c>
      <c r="AU99" s="78"/>
      <c r="AV99" s="78" t="b">
        <v>0</v>
      </c>
      <c r="AW99" s="78" t="s">
        <v>2855</v>
      </c>
      <c r="AX99" s="83" t="s">
        <v>2952</v>
      </c>
      <c r="AY99" s="78" t="s">
        <v>66</v>
      </c>
      <c r="AZ99" s="78" t="str">
        <f>REPLACE(INDEX(GroupVertices[Group],MATCH(Vertices[[#This Row],[Vertex]],GroupVertices[Vertex],0)),1,1,"")</f>
        <v>1</v>
      </c>
      <c r="BA99" s="48"/>
      <c r="BB99" s="48"/>
      <c r="BC99" s="48"/>
      <c r="BD99" s="48"/>
      <c r="BE99" s="48"/>
      <c r="BF99" s="48"/>
      <c r="BG99" s="116" t="s">
        <v>3812</v>
      </c>
      <c r="BH99" s="116" t="s">
        <v>3812</v>
      </c>
      <c r="BI99" s="116" t="s">
        <v>3938</v>
      </c>
      <c r="BJ99" s="116" t="s">
        <v>3938</v>
      </c>
      <c r="BK99" s="116">
        <v>1</v>
      </c>
      <c r="BL99" s="120">
        <v>4</v>
      </c>
      <c r="BM99" s="116">
        <v>1</v>
      </c>
      <c r="BN99" s="120">
        <v>4</v>
      </c>
      <c r="BO99" s="116">
        <v>0</v>
      </c>
      <c r="BP99" s="120">
        <v>0</v>
      </c>
      <c r="BQ99" s="116">
        <v>23</v>
      </c>
      <c r="BR99" s="120">
        <v>92</v>
      </c>
      <c r="BS99" s="116">
        <v>25</v>
      </c>
      <c r="BT99" s="2"/>
      <c r="BU99" s="3"/>
      <c r="BV99" s="3"/>
      <c r="BW99" s="3"/>
      <c r="BX99" s="3"/>
    </row>
    <row r="100" spans="1:76" ht="15">
      <c r="A100" s="64" t="s">
        <v>291</v>
      </c>
      <c r="B100" s="65"/>
      <c r="C100" s="65" t="s">
        <v>64</v>
      </c>
      <c r="D100" s="66">
        <v>162.4833937178379</v>
      </c>
      <c r="E100" s="68"/>
      <c r="F100" s="100" t="s">
        <v>819</v>
      </c>
      <c r="G100" s="65"/>
      <c r="H100" s="69" t="s">
        <v>291</v>
      </c>
      <c r="I100" s="70"/>
      <c r="J100" s="70"/>
      <c r="K100" s="69" t="s">
        <v>3244</v>
      </c>
      <c r="L100" s="73">
        <v>1</v>
      </c>
      <c r="M100" s="74">
        <v>2462.507080078125</v>
      </c>
      <c r="N100" s="74">
        <v>4278.8408203125</v>
      </c>
      <c r="O100" s="75"/>
      <c r="P100" s="76"/>
      <c r="Q100" s="76"/>
      <c r="R100" s="86"/>
      <c r="S100" s="48">
        <v>0</v>
      </c>
      <c r="T100" s="48">
        <v>1</v>
      </c>
      <c r="U100" s="49">
        <v>0</v>
      </c>
      <c r="V100" s="49">
        <v>0.001248</v>
      </c>
      <c r="W100" s="49">
        <v>0.002131</v>
      </c>
      <c r="X100" s="49">
        <v>0.460133</v>
      </c>
      <c r="Y100" s="49">
        <v>0</v>
      </c>
      <c r="Z100" s="49">
        <v>0</v>
      </c>
      <c r="AA100" s="71">
        <v>100</v>
      </c>
      <c r="AB100" s="71"/>
      <c r="AC100" s="72"/>
      <c r="AD100" s="78" t="s">
        <v>1775</v>
      </c>
      <c r="AE100" s="78">
        <v>2397</v>
      </c>
      <c r="AF100" s="78">
        <v>1150</v>
      </c>
      <c r="AG100" s="78">
        <v>40235</v>
      </c>
      <c r="AH100" s="78">
        <v>23980</v>
      </c>
      <c r="AI100" s="78"/>
      <c r="AJ100" s="78" t="s">
        <v>2046</v>
      </c>
      <c r="AK100" s="78" t="s">
        <v>2276</v>
      </c>
      <c r="AL100" s="78"/>
      <c r="AM100" s="78"/>
      <c r="AN100" s="80">
        <v>40268.952939814815</v>
      </c>
      <c r="AO100" s="83" t="s">
        <v>2611</v>
      </c>
      <c r="AP100" s="78" t="b">
        <v>0</v>
      </c>
      <c r="AQ100" s="78" t="b">
        <v>0</v>
      </c>
      <c r="AR100" s="78" t="b">
        <v>0</v>
      </c>
      <c r="AS100" s="78"/>
      <c r="AT100" s="78">
        <v>244</v>
      </c>
      <c r="AU100" s="83" t="s">
        <v>2778</v>
      </c>
      <c r="AV100" s="78" t="b">
        <v>0</v>
      </c>
      <c r="AW100" s="78" t="s">
        <v>2855</v>
      </c>
      <c r="AX100" s="83" t="s">
        <v>2953</v>
      </c>
      <c r="AY100" s="78" t="s">
        <v>66</v>
      </c>
      <c r="AZ100" s="78" t="str">
        <f>REPLACE(INDEX(GroupVertices[Group],MATCH(Vertices[[#This Row],[Vertex]],GroupVertices[Vertex],0)),1,1,"")</f>
        <v>1</v>
      </c>
      <c r="BA100" s="48"/>
      <c r="BB100" s="48"/>
      <c r="BC100" s="48"/>
      <c r="BD100" s="48"/>
      <c r="BE100" s="48"/>
      <c r="BF100" s="48"/>
      <c r="BG100" s="116" t="s">
        <v>3812</v>
      </c>
      <c r="BH100" s="116" t="s">
        <v>3812</v>
      </c>
      <c r="BI100" s="116" t="s">
        <v>3938</v>
      </c>
      <c r="BJ100" s="116" t="s">
        <v>3938</v>
      </c>
      <c r="BK100" s="116">
        <v>1</v>
      </c>
      <c r="BL100" s="120">
        <v>4</v>
      </c>
      <c r="BM100" s="116">
        <v>1</v>
      </c>
      <c r="BN100" s="120">
        <v>4</v>
      </c>
      <c r="BO100" s="116">
        <v>0</v>
      </c>
      <c r="BP100" s="120">
        <v>0</v>
      </c>
      <c r="BQ100" s="116">
        <v>23</v>
      </c>
      <c r="BR100" s="120">
        <v>92</v>
      </c>
      <c r="BS100" s="116">
        <v>25</v>
      </c>
      <c r="BT100" s="2"/>
      <c r="BU100" s="3"/>
      <c r="BV100" s="3"/>
      <c r="BW100" s="3"/>
      <c r="BX100" s="3"/>
    </row>
    <row r="101" spans="1:76" ht="15">
      <c r="A101" s="64" t="s">
        <v>292</v>
      </c>
      <c r="B101" s="65"/>
      <c r="C101" s="65" t="s">
        <v>64</v>
      </c>
      <c r="D101" s="66">
        <v>162.00168136945334</v>
      </c>
      <c r="E101" s="68"/>
      <c r="F101" s="100" t="s">
        <v>820</v>
      </c>
      <c r="G101" s="65"/>
      <c r="H101" s="69" t="s">
        <v>292</v>
      </c>
      <c r="I101" s="70"/>
      <c r="J101" s="70"/>
      <c r="K101" s="69" t="s">
        <v>3245</v>
      </c>
      <c r="L101" s="73">
        <v>1</v>
      </c>
      <c r="M101" s="74">
        <v>2961.28564453125</v>
      </c>
      <c r="N101" s="74">
        <v>4026.660400390625</v>
      </c>
      <c r="O101" s="75"/>
      <c r="P101" s="76"/>
      <c r="Q101" s="76"/>
      <c r="R101" s="86"/>
      <c r="S101" s="48">
        <v>0</v>
      </c>
      <c r="T101" s="48">
        <v>1</v>
      </c>
      <c r="U101" s="49">
        <v>0</v>
      </c>
      <c r="V101" s="49">
        <v>0.001248</v>
      </c>
      <c r="W101" s="49">
        <v>0.002131</v>
      </c>
      <c r="X101" s="49">
        <v>0.460133</v>
      </c>
      <c r="Y101" s="49">
        <v>0</v>
      </c>
      <c r="Z101" s="49">
        <v>0</v>
      </c>
      <c r="AA101" s="71">
        <v>101</v>
      </c>
      <c r="AB101" s="71"/>
      <c r="AC101" s="72"/>
      <c r="AD101" s="78" t="s">
        <v>1776</v>
      </c>
      <c r="AE101" s="78">
        <v>39</v>
      </c>
      <c r="AF101" s="78">
        <v>4</v>
      </c>
      <c r="AG101" s="78">
        <v>89</v>
      </c>
      <c r="AH101" s="78">
        <v>1377</v>
      </c>
      <c r="AI101" s="78"/>
      <c r="AJ101" s="78"/>
      <c r="AK101" s="78"/>
      <c r="AL101" s="78"/>
      <c r="AM101" s="78"/>
      <c r="AN101" s="80">
        <v>43672.921793981484</v>
      </c>
      <c r="AO101" s="83" t="s">
        <v>2612</v>
      </c>
      <c r="AP101" s="78" t="b">
        <v>1</v>
      </c>
      <c r="AQ101" s="78" t="b">
        <v>0</v>
      </c>
      <c r="AR101" s="78" t="b">
        <v>0</v>
      </c>
      <c r="AS101" s="78"/>
      <c r="AT101" s="78">
        <v>0</v>
      </c>
      <c r="AU101" s="78"/>
      <c r="AV101" s="78" t="b">
        <v>0</v>
      </c>
      <c r="AW101" s="78" t="s">
        <v>2855</v>
      </c>
      <c r="AX101" s="83" t="s">
        <v>2954</v>
      </c>
      <c r="AY101" s="78" t="s">
        <v>66</v>
      </c>
      <c r="AZ101" s="78" t="str">
        <f>REPLACE(INDEX(GroupVertices[Group],MATCH(Vertices[[#This Row],[Vertex]],GroupVertices[Vertex],0)),1,1,"")</f>
        <v>1</v>
      </c>
      <c r="BA101" s="48"/>
      <c r="BB101" s="48"/>
      <c r="BC101" s="48"/>
      <c r="BD101" s="48"/>
      <c r="BE101" s="48"/>
      <c r="BF101" s="48"/>
      <c r="BG101" s="116" t="s">
        <v>3812</v>
      </c>
      <c r="BH101" s="116" t="s">
        <v>3812</v>
      </c>
      <c r="BI101" s="116" t="s">
        <v>3938</v>
      </c>
      <c r="BJ101" s="116" t="s">
        <v>3938</v>
      </c>
      <c r="BK101" s="116">
        <v>1</v>
      </c>
      <c r="BL101" s="120">
        <v>4</v>
      </c>
      <c r="BM101" s="116">
        <v>1</v>
      </c>
      <c r="BN101" s="120">
        <v>4</v>
      </c>
      <c r="BO101" s="116">
        <v>0</v>
      </c>
      <c r="BP101" s="120">
        <v>0</v>
      </c>
      <c r="BQ101" s="116">
        <v>23</v>
      </c>
      <c r="BR101" s="120">
        <v>92</v>
      </c>
      <c r="BS101" s="116">
        <v>25</v>
      </c>
      <c r="BT101" s="2"/>
      <c r="BU101" s="3"/>
      <c r="BV101" s="3"/>
      <c r="BW101" s="3"/>
      <c r="BX101" s="3"/>
    </row>
    <row r="102" spans="1:76" ht="15">
      <c r="A102" s="64" t="s">
        <v>293</v>
      </c>
      <c r="B102" s="65"/>
      <c r="C102" s="65" t="s">
        <v>64</v>
      </c>
      <c r="D102" s="66">
        <v>162.06599375104395</v>
      </c>
      <c r="E102" s="68"/>
      <c r="F102" s="100" t="s">
        <v>821</v>
      </c>
      <c r="G102" s="65"/>
      <c r="H102" s="69" t="s">
        <v>293</v>
      </c>
      <c r="I102" s="70"/>
      <c r="J102" s="70"/>
      <c r="K102" s="69" t="s">
        <v>3246</v>
      </c>
      <c r="L102" s="73">
        <v>1</v>
      </c>
      <c r="M102" s="74">
        <v>346.40545654296875</v>
      </c>
      <c r="N102" s="74">
        <v>6230.86474609375</v>
      </c>
      <c r="O102" s="75"/>
      <c r="P102" s="76"/>
      <c r="Q102" s="76"/>
      <c r="R102" s="86"/>
      <c r="S102" s="48">
        <v>0</v>
      </c>
      <c r="T102" s="48">
        <v>1</v>
      </c>
      <c r="U102" s="49">
        <v>0</v>
      </c>
      <c r="V102" s="49">
        <v>0.001248</v>
      </c>
      <c r="W102" s="49">
        <v>0.002131</v>
      </c>
      <c r="X102" s="49">
        <v>0.460133</v>
      </c>
      <c r="Y102" s="49">
        <v>0</v>
      </c>
      <c r="Z102" s="49">
        <v>0</v>
      </c>
      <c r="AA102" s="71">
        <v>102</v>
      </c>
      <c r="AB102" s="71"/>
      <c r="AC102" s="72"/>
      <c r="AD102" s="78" t="s">
        <v>1777</v>
      </c>
      <c r="AE102" s="78">
        <v>266</v>
      </c>
      <c r="AF102" s="78">
        <v>157</v>
      </c>
      <c r="AG102" s="78">
        <v>29651</v>
      </c>
      <c r="AH102" s="78">
        <v>1228</v>
      </c>
      <c r="AI102" s="78"/>
      <c r="AJ102" s="78" t="s">
        <v>2047</v>
      </c>
      <c r="AK102" s="78" t="s">
        <v>2277</v>
      </c>
      <c r="AL102" s="78"/>
      <c r="AM102" s="78"/>
      <c r="AN102" s="80">
        <v>40090.044386574074</v>
      </c>
      <c r="AO102" s="83" t="s">
        <v>2613</v>
      </c>
      <c r="AP102" s="78" t="b">
        <v>0</v>
      </c>
      <c r="AQ102" s="78" t="b">
        <v>0</v>
      </c>
      <c r="AR102" s="78" t="b">
        <v>1</v>
      </c>
      <c r="AS102" s="78"/>
      <c r="AT102" s="78">
        <v>9</v>
      </c>
      <c r="AU102" s="83" t="s">
        <v>2780</v>
      </c>
      <c r="AV102" s="78" t="b">
        <v>0</v>
      </c>
      <c r="AW102" s="78" t="s">
        <v>2855</v>
      </c>
      <c r="AX102" s="83" t="s">
        <v>2955</v>
      </c>
      <c r="AY102" s="78" t="s">
        <v>66</v>
      </c>
      <c r="AZ102" s="78" t="str">
        <f>REPLACE(INDEX(GroupVertices[Group],MATCH(Vertices[[#This Row],[Vertex]],GroupVertices[Vertex],0)),1,1,"")</f>
        <v>1</v>
      </c>
      <c r="BA102" s="48"/>
      <c r="BB102" s="48"/>
      <c r="BC102" s="48"/>
      <c r="BD102" s="48"/>
      <c r="BE102" s="48"/>
      <c r="BF102" s="48"/>
      <c r="BG102" s="116" t="s">
        <v>3812</v>
      </c>
      <c r="BH102" s="116" t="s">
        <v>3812</v>
      </c>
      <c r="BI102" s="116" t="s">
        <v>3938</v>
      </c>
      <c r="BJ102" s="116" t="s">
        <v>3938</v>
      </c>
      <c r="BK102" s="116">
        <v>1</v>
      </c>
      <c r="BL102" s="120">
        <v>4</v>
      </c>
      <c r="BM102" s="116">
        <v>1</v>
      </c>
      <c r="BN102" s="120">
        <v>4</v>
      </c>
      <c r="BO102" s="116">
        <v>0</v>
      </c>
      <c r="BP102" s="120">
        <v>0</v>
      </c>
      <c r="BQ102" s="116">
        <v>23</v>
      </c>
      <c r="BR102" s="120">
        <v>92</v>
      </c>
      <c r="BS102" s="116">
        <v>25</v>
      </c>
      <c r="BT102" s="2"/>
      <c r="BU102" s="3"/>
      <c r="BV102" s="3"/>
      <c r="BW102" s="3"/>
      <c r="BX102" s="3"/>
    </row>
    <row r="103" spans="1:76" ht="15">
      <c r="A103" s="64" t="s">
        <v>294</v>
      </c>
      <c r="B103" s="65"/>
      <c r="C103" s="65" t="s">
        <v>64</v>
      </c>
      <c r="D103" s="66">
        <v>162.0079865049034</v>
      </c>
      <c r="E103" s="68"/>
      <c r="F103" s="100" t="s">
        <v>822</v>
      </c>
      <c r="G103" s="65"/>
      <c r="H103" s="69" t="s">
        <v>294</v>
      </c>
      <c r="I103" s="70"/>
      <c r="J103" s="70"/>
      <c r="K103" s="69" t="s">
        <v>3247</v>
      </c>
      <c r="L103" s="73">
        <v>1</v>
      </c>
      <c r="M103" s="74">
        <v>1590.8955078125</v>
      </c>
      <c r="N103" s="74">
        <v>3196.08935546875</v>
      </c>
      <c r="O103" s="75"/>
      <c r="P103" s="76"/>
      <c r="Q103" s="76"/>
      <c r="R103" s="86"/>
      <c r="S103" s="48">
        <v>0</v>
      </c>
      <c r="T103" s="48">
        <v>1</v>
      </c>
      <c r="U103" s="49">
        <v>0</v>
      </c>
      <c r="V103" s="49">
        <v>0.001248</v>
      </c>
      <c r="W103" s="49">
        <v>0.002131</v>
      </c>
      <c r="X103" s="49">
        <v>0.460133</v>
      </c>
      <c r="Y103" s="49">
        <v>0</v>
      </c>
      <c r="Z103" s="49">
        <v>0</v>
      </c>
      <c r="AA103" s="71">
        <v>103</v>
      </c>
      <c r="AB103" s="71"/>
      <c r="AC103" s="72"/>
      <c r="AD103" s="78" t="s">
        <v>1778</v>
      </c>
      <c r="AE103" s="78">
        <v>225</v>
      </c>
      <c r="AF103" s="78">
        <v>19</v>
      </c>
      <c r="AG103" s="78">
        <v>51</v>
      </c>
      <c r="AH103" s="78">
        <v>1923</v>
      </c>
      <c r="AI103" s="78"/>
      <c r="AJ103" s="78"/>
      <c r="AK103" s="78" t="s">
        <v>2278</v>
      </c>
      <c r="AL103" s="78"/>
      <c r="AM103" s="78"/>
      <c r="AN103" s="80">
        <v>43034.57849537037</v>
      </c>
      <c r="AO103" s="78"/>
      <c r="AP103" s="78" t="b">
        <v>1</v>
      </c>
      <c r="AQ103" s="78" t="b">
        <v>0</v>
      </c>
      <c r="AR103" s="78" t="b">
        <v>0</v>
      </c>
      <c r="AS103" s="78"/>
      <c r="AT103" s="78">
        <v>0</v>
      </c>
      <c r="AU103" s="78"/>
      <c r="AV103" s="78" t="b">
        <v>0</v>
      </c>
      <c r="AW103" s="78" t="s">
        <v>2855</v>
      </c>
      <c r="AX103" s="83" t="s">
        <v>2956</v>
      </c>
      <c r="AY103" s="78" t="s">
        <v>66</v>
      </c>
      <c r="AZ103" s="78" t="str">
        <f>REPLACE(INDEX(GroupVertices[Group],MATCH(Vertices[[#This Row],[Vertex]],GroupVertices[Vertex],0)),1,1,"")</f>
        <v>1</v>
      </c>
      <c r="BA103" s="48"/>
      <c r="BB103" s="48"/>
      <c r="BC103" s="48"/>
      <c r="BD103" s="48"/>
      <c r="BE103" s="48"/>
      <c r="BF103" s="48"/>
      <c r="BG103" s="116" t="s">
        <v>3812</v>
      </c>
      <c r="BH103" s="116" t="s">
        <v>3812</v>
      </c>
      <c r="BI103" s="116" t="s">
        <v>3938</v>
      </c>
      <c r="BJ103" s="116" t="s">
        <v>3938</v>
      </c>
      <c r="BK103" s="116">
        <v>1</v>
      </c>
      <c r="BL103" s="120">
        <v>4</v>
      </c>
      <c r="BM103" s="116">
        <v>1</v>
      </c>
      <c r="BN103" s="120">
        <v>4</v>
      </c>
      <c r="BO103" s="116">
        <v>0</v>
      </c>
      <c r="BP103" s="120">
        <v>0</v>
      </c>
      <c r="BQ103" s="116">
        <v>23</v>
      </c>
      <c r="BR103" s="120">
        <v>92</v>
      </c>
      <c r="BS103" s="116">
        <v>25</v>
      </c>
      <c r="BT103" s="2"/>
      <c r="BU103" s="3"/>
      <c r="BV103" s="3"/>
      <c r="BW103" s="3"/>
      <c r="BX103" s="3"/>
    </row>
    <row r="104" spans="1:76" ht="15">
      <c r="A104" s="64" t="s">
        <v>295</v>
      </c>
      <c r="B104" s="65"/>
      <c r="C104" s="65" t="s">
        <v>64</v>
      </c>
      <c r="D104" s="66">
        <v>162.06473272395394</v>
      </c>
      <c r="E104" s="68"/>
      <c r="F104" s="100" t="s">
        <v>823</v>
      </c>
      <c r="G104" s="65"/>
      <c r="H104" s="69" t="s">
        <v>295</v>
      </c>
      <c r="I104" s="70"/>
      <c r="J104" s="70"/>
      <c r="K104" s="69" t="s">
        <v>3248</v>
      </c>
      <c r="L104" s="73">
        <v>1</v>
      </c>
      <c r="M104" s="74">
        <v>1303.54833984375</v>
      </c>
      <c r="N104" s="74">
        <v>9390.259765625</v>
      </c>
      <c r="O104" s="75"/>
      <c r="P104" s="76"/>
      <c r="Q104" s="76"/>
      <c r="R104" s="86"/>
      <c r="S104" s="48">
        <v>0</v>
      </c>
      <c r="T104" s="48">
        <v>1</v>
      </c>
      <c r="U104" s="49">
        <v>0</v>
      </c>
      <c r="V104" s="49">
        <v>0.001248</v>
      </c>
      <c r="W104" s="49">
        <v>0.002131</v>
      </c>
      <c r="X104" s="49">
        <v>0.460133</v>
      </c>
      <c r="Y104" s="49">
        <v>0</v>
      </c>
      <c r="Z104" s="49">
        <v>0</v>
      </c>
      <c r="AA104" s="71">
        <v>104</v>
      </c>
      <c r="AB104" s="71"/>
      <c r="AC104" s="72"/>
      <c r="AD104" s="78" t="s">
        <v>1779</v>
      </c>
      <c r="AE104" s="78">
        <v>250</v>
      </c>
      <c r="AF104" s="78">
        <v>154</v>
      </c>
      <c r="AG104" s="78">
        <v>375</v>
      </c>
      <c r="AH104" s="78">
        <v>72106</v>
      </c>
      <c r="AI104" s="78"/>
      <c r="AJ104" s="78"/>
      <c r="AK104" s="78" t="s">
        <v>2260</v>
      </c>
      <c r="AL104" s="78"/>
      <c r="AM104" s="78"/>
      <c r="AN104" s="80">
        <v>40946.93824074074</v>
      </c>
      <c r="AO104" s="83" t="s">
        <v>2614</v>
      </c>
      <c r="AP104" s="78" t="b">
        <v>1</v>
      </c>
      <c r="AQ104" s="78" t="b">
        <v>0</v>
      </c>
      <c r="AR104" s="78" t="b">
        <v>1</v>
      </c>
      <c r="AS104" s="78"/>
      <c r="AT104" s="78">
        <v>0</v>
      </c>
      <c r="AU104" s="83" t="s">
        <v>2778</v>
      </c>
      <c r="AV104" s="78" t="b">
        <v>0</v>
      </c>
      <c r="AW104" s="78" t="s">
        <v>2855</v>
      </c>
      <c r="AX104" s="83" t="s">
        <v>2957</v>
      </c>
      <c r="AY104" s="78" t="s">
        <v>66</v>
      </c>
      <c r="AZ104" s="78" t="str">
        <f>REPLACE(INDEX(GroupVertices[Group],MATCH(Vertices[[#This Row],[Vertex]],GroupVertices[Vertex],0)),1,1,"")</f>
        <v>1</v>
      </c>
      <c r="BA104" s="48"/>
      <c r="BB104" s="48"/>
      <c r="BC104" s="48"/>
      <c r="BD104" s="48"/>
      <c r="BE104" s="48"/>
      <c r="BF104" s="48"/>
      <c r="BG104" s="116" t="s">
        <v>3812</v>
      </c>
      <c r="BH104" s="116" t="s">
        <v>3812</v>
      </c>
      <c r="BI104" s="116" t="s">
        <v>3938</v>
      </c>
      <c r="BJ104" s="116" t="s">
        <v>3938</v>
      </c>
      <c r="BK104" s="116">
        <v>1</v>
      </c>
      <c r="BL104" s="120">
        <v>4</v>
      </c>
      <c r="BM104" s="116">
        <v>1</v>
      </c>
      <c r="BN104" s="120">
        <v>4</v>
      </c>
      <c r="BO104" s="116">
        <v>0</v>
      </c>
      <c r="BP104" s="120">
        <v>0</v>
      </c>
      <c r="BQ104" s="116">
        <v>23</v>
      </c>
      <c r="BR104" s="120">
        <v>92</v>
      </c>
      <c r="BS104" s="116">
        <v>25</v>
      </c>
      <c r="BT104" s="2"/>
      <c r="BU104" s="3"/>
      <c r="BV104" s="3"/>
      <c r="BW104" s="3"/>
      <c r="BX104" s="3"/>
    </row>
    <row r="105" spans="1:76" ht="15">
      <c r="A105" s="64" t="s">
        <v>296</v>
      </c>
      <c r="B105" s="65"/>
      <c r="C105" s="65" t="s">
        <v>64</v>
      </c>
      <c r="D105" s="66">
        <v>162.12568236663785</v>
      </c>
      <c r="E105" s="68"/>
      <c r="F105" s="100" t="s">
        <v>824</v>
      </c>
      <c r="G105" s="65"/>
      <c r="H105" s="69" t="s">
        <v>296</v>
      </c>
      <c r="I105" s="70"/>
      <c r="J105" s="70"/>
      <c r="K105" s="69" t="s">
        <v>3249</v>
      </c>
      <c r="L105" s="73">
        <v>1</v>
      </c>
      <c r="M105" s="74">
        <v>517.1153564453125</v>
      </c>
      <c r="N105" s="74">
        <v>7961.15625</v>
      </c>
      <c r="O105" s="75"/>
      <c r="P105" s="76"/>
      <c r="Q105" s="76"/>
      <c r="R105" s="86"/>
      <c r="S105" s="48">
        <v>0</v>
      </c>
      <c r="T105" s="48">
        <v>1</v>
      </c>
      <c r="U105" s="49">
        <v>0</v>
      </c>
      <c r="V105" s="49">
        <v>0.001248</v>
      </c>
      <c r="W105" s="49">
        <v>0.002131</v>
      </c>
      <c r="X105" s="49">
        <v>0.460133</v>
      </c>
      <c r="Y105" s="49">
        <v>0</v>
      </c>
      <c r="Z105" s="49">
        <v>0</v>
      </c>
      <c r="AA105" s="71">
        <v>105</v>
      </c>
      <c r="AB105" s="71"/>
      <c r="AC105" s="72"/>
      <c r="AD105" s="78" t="s">
        <v>1780</v>
      </c>
      <c r="AE105" s="78">
        <v>768</v>
      </c>
      <c r="AF105" s="78">
        <v>299</v>
      </c>
      <c r="AG105" s="78">
        <v>7878</v>
      </c>
      <c r="AH105" s="78">
        <v>1653</v>
      </c>
      <c r="AI105" s="78"/>
      <c r="AJ105" s="78" t="s">
        <v>2048</v>
      </c>
      <c r="AK105" s="78" t="s">
        <v>2279</v>
      </c>
      <c r="AL105" s="78"/>
      <c r="AM105" s="78"/>
      <c r="AN105" s="80">
        <v>40455.729479166665</v>
      </c>
      <c r="AO105" s="78"/>
      <c r="AP105" s="78" t="b">
        <v>0</v>
      </c>
      <c r="AQ105" s="78" t="b">
        <v>0</v>
      </c>
      <c r="AR105" s="78" t="b">
        <v>0</v>
      </c>
      <c r="AS105" s="78"/>
      <c r="AT105" s="78">
        <v>3</v>
      </c>
      <c r="AU105" s="83" t="s">
        <v>2778</v>
      </c>
      <c r="AV105" s="78" t="b">
        <v>0</v>
      </c>
      <c r="AW105" s="78" t="s">
        <v>2855</v>
      </c>
      <c r="AX105" s="83" t="s">
        <v>2958</v>
      </c>
      <c r="AY105" s="78" t="s">
        <v>66</v>
      </c>
      <c r="AZ105" s="78" t="str">
        <f>REPLACE(INDEX(GroupVertices[Group],MATCH(Vertices[[#This Row],[Vertex]],GroupVertices[Vertex],0)),1,1,"")</f>
        <v>1</v>
      </c>
      <c r="BA105" s="48"/>
      <c r="BB105" s="48"/>
      <c r="BC105" s="48"/>
      <c r="BD105" s="48"/>
      <c r="BE105" s="48"/>
      <c r="BF105" s="48"/>
      <c r="BG105" s="116" t="s">
        <v>3812</v>
      </c>
      <c r="BH105" s="116" t="s">
        <v>3812</v>
      </c>
      <c r="BI105" s="116" t="s">
        <v>3938</v>
      </c>
      <c r="BJ105" s="116" t="s">
        <v>3938</v>
      </c>
      <c r="BK105" s="116">
        <v>1</v>
      </c>
      <c r="BL105" s="120">
        <v>4</v>
      </c>
      <c r="BM105" s="116">
        <v>1</v>
      </c>
      <c r="BN105" s="120">
        <v>4</v>
      </c>
      <c r="BO105" s="116">
        <v>0</v>
      </c>
      <c r="BP105" s="120">
        <v>0</v>
      </c>
      <c r="BQ105" s="116">
        <v>23</v>
      </c>
      <c r="BR105" s="120">
        <v>92</v>
      </c>
      <c r="BS105" s="116">
        <v>25</v>
      </c>
      <c r="BT105" s="2"/>
      <c r="BU105" s="3"/>
      <c r="BV105" s="3"/>
      <c r="BW105" s="3"/>
      <c r="BX105" s="3"/>
    </row>
    <row r="106" spans="1:76" ht="15">
      <c r="A106" s="64" t="s">
        <v>297</v>
      </c>
      <c r="B106" s="65"/>
      <c r="C106" s="65" t="s">
        <v>64</v>
      </c>
      <c r="D106" s="66">
        <v>170.39465733820958</v>
      </c>
      <c r="E106" s="68"/>
      <c r="F106" s="100" t="s">
        <v>825</v>
      </c>
      <c r="G106" s="65"/>
      <c r="H106" s="69" t="s">
        <v>297</v>
      </c>
      <c r="I106" s="70"/>
      <c r="J106" s="70"/>
      <c r="K106" s="69" t="s">
        <v>3250</v>
      </c>
      <c r="L106" s="73">
        <v>1</v>
      </c>
      <c r="M106" s="74">
        <v>1384.348388671875</v>
      </c>
      <c r="N106" s="74">
        <v>2780.364501953125</v>
      </c>
      <c r="O106" s="75"/>
      <c r="P106" s="76"/>
      <c r="Q106" s="76"/>
      <c r="R106" s="86"/>
      <c r="S106" s="48">
        <v>0</v>
      </c>
      <c r="T106" s="48">
        <v>1</v>
      </c>
      <c r="U106" s="49">
        <v>0</v>
      </c>
      <c r="V106" s="49">
        <v>0.001248</v>
      </c>
      <c r="W106" s="49">
        <v>0.002131</v>
      </c>
      <c r="X106" s="49">
        <v>0.460133</v>
      </c>
      <c r="Y106" s="49">
        <v>0</v>
      </c>
      <c r="Z106" s="49">
        <v>0</v>
      </c>
      <c r="AA106" s="71">
        <v>106</v>
      </c>
      <c r="AB106" s="71"/>
      <c r="AC106" s="72"/>
      <c r="AD106" s="78" t="s">
        <v>1781</v>
      </c>
      <c r="AE106" s="78">
        <v>15525</v>
      </c>
      <c r="AF106" s="78">
        <v>19971</v>
      </c>
      <c r="AG106" s="78">
        <v>91062</v>
      </c>
      <c r="AH106" s="78">
        <v>102342</v>
      </c>
      <c r="AI106" s="78"/>
      <c r="AJ106" s="78" t="s">
        <v>2049</v>
      </c>
      <c r="AK106" s="78" t="s">
        <v>2280</v>
      </c>
      <c r="AL106" s="83" t="s">
        <v>2426</v>
      </c>
      <c r="AM106" s="78"/>
      <c r="AN106" s="80">
        <v>41842.23003472222</v>
      </c>
      <c r="AO106" s="83" t="s">
        <v>2615</v>
      </c>
      <c r="AP106" s="78" t="b">
        <v>0</v>
      </c>
      <c r="AQ106" s="78" t="b">
        <v>0</v>
      </c>
      <c r="AR106" s="78" t="b">
        <v>1</v>
      </c>
      <c r="AS106" s="78"/>
      <c r="AT106" s="78">
        <v>348</v>
      </c>
      <c r="AU106" s="83" t="s">
        <v>2778</v>
      </c>
      <c r="AV106" s="78" t="b">
        <v>0</v>
      </c>
      <c r="AW106" s="78" t="s">
        <v>2855</v>
      </c>
      <c r="AX106" s="83" t="s">
        <v>2959</v>
      </c>
      <c r="AY106" s="78" t="s">
        <v>66</v>
      </c>
      <c r="AZ106" s="78" t="str">
        <f>REPLACE(INDEX(GroupVertices[Group],MATCH(Vertices[[#This Row],[Vertex]],GroupVertices[Vertex],0)),1,1,"")</f>
        <v>1</v>
      </c>
      <c r="BA106" s="48"/>
      <c r="BB106" s="48"/>
      <c r="BC106" s="48"/>
      <c r="BD106" s="48"/>
      <c r="BE106" s="48"/>
      <c r="BF106" s="48"/>
      <c r="BG106" s="116" t="s">
        <v>3812</v>
      </c>
      <c r="BH106" s="116" t="s">
        <v>3812</v>
      </c>
      <c r="BI106" s="116" t="s">
        <v>3938</v>
      </c>
      <c r="BJ106" s="116" t="s">
        <v>3938</v>
      </c>
      <c r="BK106" s="116">
        <v>1</v>
      </c>
      <c r="BL106" s="120">
        <v>4</v>
      </c>
      <c r="BM106" s="116">
        <v>1</v>
      </c>
      <c r="BN106" s="120">
        <v>4</v>
      </c>
      <c r="BO106" s="116">
        <v>0</v>
      </c>
      <c r="BP106" s="120">
        <v>0</v>
      </c>
      <c r="BQ106" s="116">
        <v>23</v>
      </c>
      <c r="BR106" s="120">
        <v>92</v>
      </c>
      <c r="BS106" s="116">
        <v>25</v>
      </c>
      <c r="BT106" s="2"/>
      <c r="BU106" s="3"/>
      <c r="BV106" s="3"/>
      <c r="BW106" s="3"/>
      <c r="BX106" s="3"/>
    </row>
    <row r="107" spans="1:76" ht="15">
      <c r="A107" s="64" t="s">
        <v>298</v>
      </c>
      <c r="B107" s="65"/>
      <c r="C107" s="65" t="s">
        <v>64</v>
      </c>
      <c r="D107" s="66">
        <v>162.1609911251582</v>
      </c>
      <c r="E107" s="68"/>
      <c r="F107" s="100" t="s">
        <v>826</v>
      </c>
      <c r="G107" s="65"/>
      <c r="H107" s="69" t="s">
        <v>298</v>
      </c>
      <c r="I107" s="70"/>
      <c r="J107" s="70"/>
      <c r="K107" s="69" t="s">
        <v>3251</v>
      </c>
      <c r="L107" s="73">
        <v>1</v>
      </c>
      <c r="M107" s="74">
        <v>594.802978515625</v>
      </c>
      <c r="N107" s="74">
        <v>3431.233642578125</v>
      </c>
      <c r="O107" s="75"/>
      <c r="P107" s="76"/>
      <c r="Q107" s="76"/>
      <c r="R107" s="86"/>
      <c r="S107" s="48">
        <v>0</v>
      </c>
      <c r="T107" s="48">
        <v>1</v>
      </c>
      <c r="U107" s="49">
        <v>0</v>
      </c>
      <c r="V107" s="49">
        <v>0.001248</v>
      </c>
      <c r="W107" s="49">
        <v>0.002131</v>
      </c>
      <c r="X107" s="49">
        <v>0.460133</v>
      </c>
      <c r="Y107" s="49">
        <v>0</v>
      </c>
      <c r="Z107" s="49">
        <v>0</v>
      </c>
      <c r="AA107" s="71">
        <v>107</v>
      </c>
      <c r="AB107" s="71"/>
      <c r="AC107" s="72"/>
      <c r="AD107" s="78" t="s">
        <v>1782</v>
      </c>
      <c r="AE107" s="78">
        <v>753</v>
      </c>
      <c r="AF107" s="78">
        <v>383</v>
      </c>
      <c r="AG107" s="78">
        <v>12255</v>
      </c>
      <c r="AH107" s="78">
        <v>16043</v>
      </c>
      <c r="AI107" s="78"/>
      <c r="AJ107" s="78" t="s">
        <v>2050</v>
      </c>
      <c r="AK107" s="78" t="s">
        <v>2281</v>
      </c>
      <c r="AL107" s="78"/>
      <c r="AM107" s="78"/>
      <c r="AN107" s="80">
        <v>40925.11620370371</v>
      </c>
      <c r="AO107" s="83" t="s">
        <v>2616</v>
      </c>
      <c r="AP107" s="78" t="b">
        <v>0</v>
      </c>
      <c r="AQ107" s="78" t="b">
        <v>0</v>
      </c>
      <c r="AR107" s="78" t="b">
        <v>0</v>
      </c>
      <c r="AS107" s="78"/>
      <c r="AT107" s="78">
        <v>8</v>
      </c>
      <c r="AU107" s="83" t="s">
        <v>2781</v>
      </c>
      <c r="AV107" s="78" t="b">
        <v>0</v>
      </c>
      <c r="AW107" s="78" t="s">
        <v>2855</v>
      </c>
      <c r="AX107" s="83" t="s">
        <v>2960</v>
      </c>
      <c r="AY107" s="78" t="s">
        <v>66</v>
      </c>
      <c r="AZ107" s="78" t="str">
        <f>REPLACE(INDEX(GroupVertices[Group],MATCH(Vertices[[#This Row],[Vertex]],GroupVertices[Vertex],0)),1,1,"")</f>
        <v>1</v>
      </c>
      <c r="BA107" s="48"/>
      <c r="BB107" s="48"/>
      <c r="BC107" s="48"/>
      <c r="BD107" s="48"/>
      <c r="BE107" s="48"/>
      <c r="BF107" s="48"/>
      <c r="BG107" s="116" t="s">
        <v>3812</v>
      </c>
      <c r="BH107" s="116" t="s">
        <v>3812</v>
      </c>
      <c r="BI107" s="116" t="s">
        <v>3938</v>
      </c>
      <c r="BJ107" s="116" t="s">
        <v>3938</v>
      </c>
      <c r="BK107" s="116">
        <v>1</v>
      </c>
      <c r="BL107" s="120">
        <v>4</v>
      </c>
      <c r="BM107" s="116">
        <v>1</v>
      </c>
      <c r="BN107" s="120">
        <v>4</v>
      </c>
      <c r="BO107" s="116">
        <v>0</v>
      </c>
      <c r="BP107" s="120">
        <v>0</v>
      </c>
      <c r="BQ107" s="116">
        <v>23</v>
      </c>
      <c r="BR107" s="120">
        <v>92</v>
      </c>
      <c r="BS107" s="116">
        <v>25</v>
      </c>
      <c r="BT107" s="2"/>
      <c r="BU107" s="3"/>
      <c r="BV107" s="3"/>
      <c r="BW107" s="3"/>
      <c r="BX107" s="3"/>
    </row>
    <row r="108" spans="1:76" ht="15">
      <c r="A108" s="64" t="s">
        <v>299</v>
      </c>
      <c r="B108" s="65"/>
      <c r="C108" s="65" t="s">
        <v>64</v>
      </c>
      <c r="D108" s="66">
        <v>162.07061751704066</v>
      </c>
      <c r="E108" s="68"/>
      <c r="F108" s="100" t="s">
        <v>827</v>
      </c>
      <c r="G108" s="65"/>
      <c r="H108" s="69" t="s">
        <v>299</v>
      </c>
      <c r="I108" s="70"/>
      <c r="J108" s="70"/>
      <c r="K108" s="69" t="s">
        <v>3252</v>
      </c>
      <c r="L108" s="73">
        <v>1</v>
      </c>
      <c r="M108" s="74">
        <v>1999.2899169921875</v>
      </c>
      <c r="N108" s="74">
        <v>7624.1787109375</v>
      </c>
      <c r="O108" s="75"/>
      <c r="P108" s="76"/>
      <c r="Q108" s="76"/>
      <c r="R108" s="86"/>
      <c r="S108" s="48">
        <v>0</v>
      </c>
      <c r="T108" s="48">
        <v>1</v>
      </c>
      <c r="U108" s="49">
        <v>0</v>
      </c>
      <c r="V108" s="49">
        <v>0.001248</v>
      </c>
      <c r="W108" s="49">
        <v>0.002131</v>
      </c>
      <c r="X108" s="49">
        <v>0.460133</v>
      </c>
      <c r="Y108" s="49">
        <v>0</v>
      </c>
      <c r="Z108" s="49">
        <v>0</v>
      </c>
      <c r="AA108" s="71">
        <v>108</v>
      </c>
      <c r="AB108" s="71"/>
      <c r="AC108" s="72"/>
      <c r="AD108" s="78" t="s">
        <v>1783</v>
      </c>
      <c r="AE108" s="78">
        <v>950</v>
      </c>
      <c r="AF108" s="78">
        <v>168</v>
      </c>
      <c r="AG108" s="78">
        <v>3375</v>
      </c>
      <c r="AH108" s="78">
        <v>21643</v>
      </c>
      <c r="AI108" s="78"/>
      <c r="AJ108" s="78" t="s">
        <v>2051</v>
      </c>
      <c r="AK108" s="78" t="s">
        <v>2282</v>
      </c>
      <c r="AL108" s="83" t="s">
        <v>2427</v>
      </c>
      <c r="AM108" s="78"/>
      <c r="AN108" s="80">
        <v>40870.06793981481</v>
      </c>
      <c r="AO108" s="83" t="s">
        <v>2617</v>
      </c>
      <c r="AP108" s="78" t="b">
        <v>1</v>
      </c>
      <c r="AQ108" s="78" t="b">
        <v>0</v>
      </c>
      <c r="AR108" s="78" t="b">
        <v>1</v>
      </c>
      <c r="AS108" s="78"/>
      <c r="AT108" s="78">
        <v>3</v>
      </c>
      <c r="AU108" s="83" t="s">
        <v>2778</v>
      </c>
      <c r="AV108" s="78" t="b">
        <v>0</v>
      </c>
      <c r="AW108" s="78" t="s">
        <v>2855</v>
      </c>
      <c r="AX108" s="83" t="s">
        <v>2961</v>
      </c>
      <c r="AY108" s="78" t="s">
        <v>66</v>
      </c>
      <c r="AZ108" s="78" t="str">
        <f>REPLACE(INDEX(GroupVertices[Group],MATCH(Vertices[[#This Row],[Vertex]],GroupVertices[Vertex],0)),1,1,"")</f>
        <v>1</v>
      </c>
      <c r="BA108" s="48"/>
      <c r="BB108" s="48"/>
      <c r="BC108" s="48"/>
      <c r="BD108" s="48"/>
      <c r="BE108" s="48"/>
      <c r="BF108" s="48"/>
      <c r="BG108" s="116" t="s">
        <v>3812</v>
      </c>
      <c r="BH108" s="116" t="s">
        <v>3812</v>
      </c>
      <c r="BI108" s="116" t="s">
        <v>3938</v>
      </c>
      <c r="BJ108" s="116" t="s">
        <v>3938</v>
      </c>
      <c r="BK108" s="116">
        <v>1</v>
      </c>
      <c r="BL108" s="120">
        <v>4</v>
      </c>
      <c r="BM108" s="116">
        <v>1</v>
      </c>
      <c r="BN108" s="120">
        <v>4</v>
      </c>
      <c r="BO108" s="116">
        <v>0</v>
      </c>
      <c r="BP108" s="120">
        <v>0</v>
      </c>
      <c r="BQ108" s="116">
        <v>23</v>
      </c>
      <c r="BR108" s="120">
        <v>92</v>
      </c>
      <c r="BS108" s="116">
        <v>25</v>
      </c>
      <c r="BT108" s="2"/>
      <c r="BU108" s="3"/>
      <c r="BV108" s="3"/>
      <c r="BW108" s="3"/>
      <c r="BX108" s="3"/>
    </row>
    <row r="109" spans="1:76" ht="15">
      <c r="A109" s="64" t="s">
        <v>300</v>
      </c>
      <c r="B109" s="65"/>
      <c r="C109" s="65" t="s">
        <v>64</v>
      </c>
      <c r="D109" s="66">
        <v>162.11223141101107</v>
      </c>
      <c r="E109" s="68"/>
      <c r="F109" s="100" t="s">
        <v>828</v>
      </c>
      <c r="G109" s="65"/>
      <c r="H109" s="69" t="s">
        <v>300</v>
      </c>
      <c r="I109" s="70"/>
      <c r="J109" s="70"/>
      <c r="K109" s="69" t="s">
        <v>3253</v>
      </c>
      <c r="L109" s="73">
        <v>1</v>
      </c>
      <c r="M109" s="74">
        <v>1107.8125</v>
      </c>
      <c r="N109" s="74">
        <v>5062.47216796875</v>
      </c>
      <c r="O109" s="75"/>
      <c r="P109" s="76"/>
      <c r="Q109" s="76"/>
      <c r="R109" s="86"/>
      <c r="S109" s="48">
        <v>0</v>
      </c>
      <c r="T109" s="48">
        <v>1</v>
      </c>
      <c r="U109" s="49">
        <v>0</v>
      </c>
      <c r="V109" s="49">
        <v>0.001248</v>
      </c>
      <c r="W109" s="49">
        <v>0.002131</v>
      </c>
      <c r="X109" s="49">
        <v>0.460133</v>
      </c>
      <c r="Y109" s="49">
        <v>0</v>
      </c>
      <c r="Z109" s="49">
        <v>0</v>
      </c>
      <c r="AA109" s="71">
        <v>109</v>
      </c>
      <c r="AB109" s="71"/>
      <c r="AC109" s="72"/>
      <c r="AD109" s="78" t="s">
        <v>1784</v>
      </c>
      <c r="AE109" s="78">
        <v>62</v>
      </c>
      <c r="AF109" s="78">
        <v>267</v>
      </c>
      <c r="AG109" s="78">
        <v>91963</v>
      </c>
      <c r="AH109" s="78">
        <v>105148</v>
      </c>
      <c r="AI109" s="78"/>
      <c r="AJ109" s="78"/>
      <c r="AK109" s="78"/>
      <c r="AL109" s="78"/>
      <c r="AM109" s="78"/>
      <c r="AN109" s="80">
        <v>42561.55738425926</v>
      </c>
      <c r="AO109" s="83" t="s">
        <v>2618</v>
      </c>
      <c r="AP109" s="78" t="b">
        <v>0</v>
      </c>
      <c r="AQ109" s="78" t="b">
        <v>0</v>
      </c>
      <c r="AR109" s="78" t="b">
        <v>0</v>
      </c>
      <c r="AS109" s="78"/>
      <c r="AT109" s="78">
        <v>7</v>
      </c>
      <c r="AU109" s="83" t="s">
        <v>2778</v>
      </c>
      <c r="AV109" s="78" t="b">
        <v>0</v>
      </c>
      <c r="AW109" s="78" t="s">
        <v>2855</v>
      </c>
      <c r="AX109" s="83" t="s">
        <v>2962</v>
      </c>
      <c r="AY109" s="78" t="s">
        <v>66</v>
      </c>
      <c r="AZ109" s="78" t="str">
        <f>REPLACE(INDEX(GroupVertices[Group],MATCH(Vertices[[#This Row],[Vertex]],GroupVertices[Vertex],0)),1,1,"")</f>
        <v>1</v>
      </c>
      <c r="BA109" s="48"/>
      <c r="BB109" s="48"/>
      <c r="BC109" s="48"/>
      <c r="BD109" s="48"/>
      <c r="BE109" s="48"/>
      <c r="BF109" s="48"/>
      <c r="BG109" s="116" t="s">
        <v>3812</v>
      </c>
      <c r="BH109" s="116" t="s">
        <v>3812</v>
      </c>
      <c r="BI109" s="116" t="s">
        <v>3938</v>
      </c>
      <c r="BJ109" s="116" t="s">
        <v>3938</v>
      </c>
      <c r="BK109" s="116">
        <v>1</v>
      </c>
      <c r="BL109" s="120">
        <v>4</v>
      </c>
      <c r="BM109" s="116">
        <v>1</v>
      </c>
      <c r="BN109" s="120">
        <v>4</v>
      </c>
      <c r="BO109" s="116">
        <v>0</v>
      </c>
      <c r="BP109" s="120">
        <v>0</v>
      </c>
      <c r="BQ109" s="116">
        <v>23</v>
      </c>
      <c r="BR109" s="120">
        <v>92</v>
      </c>
      <c r="BS109" s="116">
        <v>25</v>
      </c>
      <c r="BT109" s="2"/>
      <c r="BU109" s="3"/>
      <c r="BV109" s="3"/>
      <c r="BW109" s="3"/>
      <c r="BX109" s="3"/>
    </row>
    <row r="110" spans="1:76" ht="15">
      <c r="A110" s="64" t="s">
        <v>301</v>
      </c>
      <c r="B110" s="65"/>
      <c r="C110" s="65" t="s">
        <v>64</v>
      </c>
      <c r="D110" s="66">
        <v>162.01345095562678</v>
      </c>
      <c r="E110" s="68"/>
      <c r="F110" s="100" t="s">
        <v>829</v>
      </c>
      <c r="G110" s="65"/>
      <c r="H110" s="69" t="s">
        <v>301</v>
      </c>
      <c r="I110" s="70"/>
      <c r="J110" s="70"/>
      <c r="K110" s="69" t="s">
        <v>3254</v>
      </c>
      <c r="L110" s="73">
        <v>1</v>
      </c>
      <c r="M110" s="74">
        <v>2393.978515625</v>
      </c>
      <c r="N110" s="74">
        <v>8750.330078125</v>
      </c>
      <c r="O110" s="75"/>
      <c r="P110" s="76"/>
      <c r="Q110" s="76"/>
      <c r="R110" s="86"/>
      <c r="S110" s="48">
        <v>0</v>
      </c>
      <c r="T110" s="48">
        <v>1</v>
      </c>
      <c r="U110" s="49">
        <v>0</v>
      </c>
      <c r="V110" s="49">
        <v>0.001248</v>
      </c>
      <c r="W110" s="49">
        <v>0.002131</v>
      </c>
      <c r="X110" s="49">
        <v>0.460133</v>
      </c>
      <c r="Y110" s="49">
        <v>0</v>
      </c>
      <c r="Z110" s="49">
        <v>0</v>
      </c>
      <c r="AA110" s="71">
        <v>110</v>
      </c>
      <c r="AB110" s="71"/>
      <c r="AC110" s="72"/>
      <c r="AD110" s="78" t="s">
        <v>1785</v>
      </c>
      <c r="AE110" s="78">
        <v>88</v>
      </c>
      <c r="AF110" s="78">
        <v>32</v>
      </c>
      <c r="AG110" s="78">
        <v>27</v>
      </c>
      <c r="AH110" s="78">
        <v>33</v>
      </c>
      <c r="AI110" s="78"/>
      <c r="AJ110" s="78" t="s">
        <v>2052</v>
      </c>
      <c r="AK110" s="78"/>
      <c r="AL110" s="78"/>
      <c r="AM110" s="78"/>
      <c r="AN110" s="80">
        <v>43690.16055555556</v>
      </c>
      <c r="AO110" s="78"/>
      <c r="AP110" s="78" t="b">
        <v>1</v>
      </c>
      <c r="AQ110" s="78" t="b">
        <v>0</v>
      </c>
      <c r="AR110" s="78" t="b">
        <v>0</v>
      </c>
      <c r="AS110" s="78"/>
      <c r="AT110" s="78">
        <v>0</v>
      </c>
      <c r="AU110" s="78"/>
      <c r="AV110" s="78" t="b">
        <v>0</v>
      </c>
      <c r="AW110" s="78" t="s">
        <v>2855</v>
      </c>
      <c r="AX110" s="83" t="s">
        <v>2963</v>
      </c>
      <c r="AY110" s="78" t="s">
        <v>66</v>
      </c>
      <c r="AZ110" s="78" t="str">
        <f>REPLACE(INDEX(GroupVertices[Group],MATCH(Vertices[[#This Row],[Vertex]],GroupVertices[Vertex],0)),1,1,"")</f>
        <v>1</v>
      </c>
      <c r="BA110" s="48"/>
      <c r="BB110" s="48"/>
      <c r="BC110" s="48"/>
      <c r="BD110" s="48"/>
      <c r="BE110" s="48"/>
      <c r="BF110" s="48"/>
      <c r="BG110" s="116" t="s">
        <v>3812</v>
      </c>
      <c r="BH110" s="116" t="s">
        <v>3812</v>
      </c>
      <c r="BI110" s="116" t="s">
        <v>3938</v>
      </c>
      <c r="BJ110" s="116" t="s">
        <v>3938</v>
      </c>
      <c r="BK110" s="116">
        <v>1</v>
      </c>
      <c r="BL110" s="120">
        <v>4</v>
      </c>
      <c r="BM110" s="116">
        <v>1</v>
      </c>
      <c r="BN110" s="120">
        <v>4</v>
      </c>
      <c r="BO110" s="116">
        <v>0</v>
      </c>
      <c r="BP110" s="120">
        <v>0</v>
      </c>
      <c r="BQ110" s="116">
        <v>23</v>
      </c>
      <c r="BR110" s="120">
        <v>92</v>
      </c>
      <c r="BS110" s="116">
        <v>25</v>
      </c>
      <c r="BT110" s="2"/>
      <c r="BU110" s="3"/>
      <c r="BV110" s="3"/>
      <c r="BW110" s="3"/>
      <c r="BX110" s="3"/>
    </row>
    <row r="111" spans="1:76" ht="15">
      <c r="A111" s="64" t="s">
        <v>302</v>
      </c>
      <c r="B111" s="65"/>
      <c r="C111" s="65" t="s">
        <v>64</v>
      </c>
      <c r="D111" s="66">
        <v>162.08701086921081</v>
      </c>
      <c r="E111" s="68"/>
      <c r="F111" s="100" t="s">
        <v>830</v>
      </c>
      <c r="G111" s="65"/>
      <c r="H111" s="69" t="s">
        <v>302</v>
      </c>
      <c r="I111" s="70"/>
      <c r="J111" s="70"/>
      <c r="K111" s="69" t="s">
        <v>3255</v>
      </c>
      <c r="L111" s="73">
        <v>1</v>
      </c>
      <c r="M111" s="74">
        <v>598.9971923828125</v>
      </c>
      <c r="N111" s="74">
        <v>7218.97021484375</v>
      </c>
      <c r="O111" s="75"/>
      <c r="P111" s="76"/>
      <c r="Q111" s="76"/>
      <c r="R111" s="86"/>
      <c r="S111" s="48">
        <v>0</v>
      </c>
      <c r="T111" s="48">
        <v>1</v>
      </c>
      <c r="U111" s="49">
        <v>0</v>
      </c>
      <c r="V111" s="49">
        <v>0.001248</v>
      </c>
      <c r="W111" s="49">
        <v>0.002131</v>
      </c>
      <c r="X111" s="49">
        <v>0.460133</v>
      </c>
      <c r="Y111" s="49">
        <v>0</v>
      </c>
      <c r="Z111" s="49">
        <v>0</v>
      </c>
      <c r="AA111" s="71">
        <v>111</v>
      </c>
      <c r="AB111" s="71"/>
      <c r="AC111" s="72"/>
      <c r="AD111" s="78" t="s">
        <v>1786</v>
      </c>
      <c r="AE111" s="78">
        <v>534</v>
      </c>
      <c r="AF111" s="78">
        <v>207</v>
      </c>
      <c r="AG111" s="78">
        <v>7427</v>
      </c>
      <c r="AH111" s="78">
        <v>325</v>
      </c>
      <c r="AI111" s="78"/>
      <c r="AJ111" s="78" t="s">
        <v>2053</v>
      </c>
      <c r="AK111" s="78" t="s">
        <v>2283</v>
      </c>
      <c r="AL111" s="78"/>
      <c r="AM111" s="78"/>
      <c r="AN111" s="80">
        <v>40185.61141203704</v>
      </c>
      <c r="AO111" s="83" t="s">
        <v>2619</v>
      </c>
      <c r="AP111" s="78" t="b">
        <v>0</v>
      </c>
      <c r="AQ111" s="78" t="b">
        <v>0</v>
      </c>
      <c r="AR111" s="78" t="b">
        <v>1</v>
      </c>
      <c r="AS111" s="78"/>
      <c r="AT111" s="78">
        <v>2</v>
      </c>
      <c r="AU111" s="83" t="s">
        <v>2780</v>
      </c>
      <c r="AV111" s="78" t="b">
        <v>0</v>
      </c>
      <c r="AW111" s="78" t="s">
        <v>2855</v>
      </c>
      <c r="AX111" s="83" t="s">
        <v>2964</v>
      </c>
      <c r="AY111" s="78" t="s">
        <v>66</v>
      </c>
      <c r="AZ111" s="78" t="str">
        <f>REPLACE(INDEX(GroupVertices[Group],MATCH(Vertices[[#This Row],[Vertex]],GroupVertices[Vertex],0)),1,1,"")</f>
        <v>1</v>
      </c>
      <c r="BA111" s="48"/>
      <c r="BB111" s="48"/>
      <c r="BC111" s="48"/>
      <c r="BD111" s="48"/>
      <c r="BE111" s="48"/>
      <c r="BF111" s="48"/>
      <c r="BG111" s="116" t="s">
        <v>3812</v>
      </c>
      <c r="BH111" s="116" t="s">
        <v>3812</v>
      </c>
      <c r="BI111" s="116" t="s">
        <v>3938</v>
      </c>
      <c r="BJ111" s="116" t="s">
        <v>3938</v>
      </c>
      <c r="BK111" s="116">
        <v>1</v>
      </c>
      <c r="BL111" s="120">
        <v>4</v>
      </c>
      <c r="BM111" s="116">
        <v>1</v>
      </c>
      <c r="BN111" s="120">
        <v>4</v>
      </c>
      <c r="BO111" s="116">
        <v>0</v>
      </c>
      <c r="BP111" s="120">
        <v>0</v>
      </c>
      <c r="BQ111" s="116">
        <v>23</v>
      </c>
      <c r="BR111" s="120">
        <v>92</v>
      </c>
      <c r="BS111" s="116">
        <v>25</v>
      </c>
      <c r="BT111" s="2"/>
      <c r="BU111" s="3"/>
      <c r="BV111" s="3"/>
      <c r="BW111" s="3"/>
      <c r="BX111" s="3"/>
    </row>
    <row r="112" spans="1:76" ht="15">
      <c r="A112" s="64" t="s">
        <v>303</v>
      </c>
      <c r="B112" s="65"/>
      <c r="C112" s="65" t="s">
        <v>64</v>
      </c>
      <c r="D112" s="66">
        <v>162.00042034236333</v>
      </c>
      <c r="E112" s="68"/>
      <c r="F112" s="100" t="s">
        <v>831</v>
      </c>
      <c r="G112" s="65"/>
      <c r="H112" s="69" t="s">
        <v>303</v>
      </c>
      <c r="I112" s="70"/>
      <c r="J112" s="70"/>
      <c r="K112" s="69" t="s">
        <v>3256</v>
      </c>
      <c r="L112" s="73">
        <v>1</v>
      </c>
      <c r="M112" s="74">
        <v>2849.912353515625</v>
      </c>
      <c r="N112" s="74">
        <v>5318.31396484375</v>
      </c>
      <c r="O112" s="75"/>
      <c r="P112" s="76"/>
      <c r="Q112" s="76"/>
      <c r="R112" s="86"/>
      <c r="S112" s="48">
        <v>0</v>
      </c>
      <c r="T112" s="48">
        <v>1</v>
      </c>
      <c r="U112" s="49">
        <v>0</v>
      </c>
      <c r="V112" s="49">
        <v>0.001248</v>
      </c>
      <c r="W112" s="49">
        <v>0.002131</v>
      </c>
      <c r="X112" s="49">
        <v>0.460133</v>
      </c>
      <c r="Y112" s="49">
        <v>0</v>
      </c>
      <c r="Z112" s="49">
        <v>0</v>
      </c>
      <c r="AA112" s="71">
        <v>112</v>
      </c>
      <c r="AB112" s="71"/>
      <c r="AC112" s="72"/>
      <c r="AD112" s="78" t="s">
        <v>1787</v>
      </c>
      <c r="AE112" s="78">
        <v>11</v>
      </c>
      <c r="AF112" s="78">
        <v>1</v>
      </c>
      <c r="AG112" s="78">
        <v>204</v>
      </c>
      <c r="AH112" s="78">
        <v>509</v>
      </c>
      <c r="AI112" s="78"/>
      <c r="AJ112" s="78"/>
      <c r="AK112" s="78"/>
      <c r="AL112" s="78"/>
      <c r="AM112" s="78"/>
      <c r="AN112" s="80">
        <v>43549.38721064815</v>
      </c>
      <c r="AO112" s="78"/>
      <c r="AP112" s="78" t="b">
        <v>1</v>
      </c>
      <c r="AQ112" s="78" t="b">
        <v>0</v>
      </c>
      <c r="AR112" s="78" t="b">
        <v>0</v>
      </c>
      <c r="AS112" s="78"/>
      <c r="AT112" s="78">
        <v>0</v>
      </c>
      <c r="AU112" s="78"/>
      <c r="AV112" s="78" t="b">
        <v>0</v>
      </c>
      <c r="AW112" s="78" t="s">
        <v>2855</v>
      </c>
      <c r="AX112" s="83" t="s">
        <v>2965</v>
      </c>
      <c r="AY112" s="78" t="s">
        <v>66</v>
      </c>
      <c r="AZ112" s="78" t="str">
        <f>REPLACE(INDEX(GroupVertices[Group],MATCH(Vertices[[#This Row],[Vertex]],GroupVertices[Vertex],0)),1,1,"")</f>
        <v>1</v>
      </c>
      <c r="BA112" s="48"/>
      <c r="BB112" s="48"/>
      <c r="BC112" s="48"/>
      <c r="BD112" s="48"/>
      <c r="BE112" s="48"/>
      <c r="BF112" s="48"/>
      <c r="BG112" s="116" t="s">
        <v>3812</v>
      </c>
      <c r="BH112" s="116" t="s">
        <v>3812</v>
      </c>
      <c r="BI112" s="116" t="s">
        <v>3938</v>
      </c>
      <c r="BJ112" s="116" t="s">
        <v>3938</v>
      </c>
      <c r="BK112" s="116">
        <v>1</v>
      </c>
      <c r="BL112" s="120">
        <v>4</v>
      </c>
      <c r="BM112" s="116">
        <v>1</v>
      </c>
      <c r="BN112" s="120">
        <v>4</v>
      </c>
      <c r="BO112" s="116">
        <v>0</v>
      </c>
      <c r="BP112" s="120">
        <v>0</v>
      </c>
      <c r="BQ112" s="116">
        <v>23</v>
      </c>
      <c r="BR112" s="120">
        <v>92</v>
      </c>
      <c r="BS112" s="116">
        <v>25</v>
      </c>
      <c r="BT112" s="2"/>
      <c r="BU112" s="3"/>
      <c r="BV112" s="3"/>
      <c r="BW112" s="3"/>
      <c r="BX112" s="3"/>
    </row>
    <row r="113" spans="1:76" ht="15">
      <c r="A113" s="64" t="s">
        <v>304</v>
      </c>
      <c r="B113" s="65"/>
      <c r="C113" s="65" t="s">
        <v>64</v>
      </c>
      <c r="D113" s="66">
        <v>162.0021017118167</v>
      </c>
      <c r="E113" s="68"/>
      <c r="F113" s="100" t="s">
        <v>832</v>
      </c>
      <c r="G113" s="65"/>
      <c r="H113" s="69" t="s">
        <v>304</v>
      </c>
      <c r="I113" s="70"/>
      <c r="J113" s="70"/>
      <c r="K113" s="69" t="s">
        <v>3257</v>
      </c>
      <c r="L113" s="73">
        <v>1</v>
      </c>
      <c r="M113" s="74">
        <v>2188.2236328125</v>
      </c>
      <c r="N113" s="74">
        <v>8734.013671875</v>
      </c>
      <c r="O113" s="75"/>
      <c r="P113" s="76"/>
      <c r="Q113" s="76"/>
      <c r="R113" s="86"/>
      <c r="S113" s="48">
        <v>0</v>
      </c>
      <c r="T113" s="48">
        <v>1</v>
      </c>
      <c r="U113" s="49">
        <v>0</v>
      </c>
      <c r="V113" s="49">
        <v>0.001248</v>
      </c>
      <c r="W113" s="49">
        <v>0.002131</v>
      </c>
      <c r="X113" s="49">
        <v>0.460133</v>
      </c>
      <c r="Y113" s="49">
        <v>0</v>
      </c>
      <c r="Z113" s="49">
        <v>0</v>
      </c>
      <c r="AA113" s="71">
        <v>113</v>
      </c>
      <c r="AB113" s="71"/>
      <c r="AC113" s="72"/>
      <c r="AD113" s="78" t="s">
        <v>1788</v>
      </c>
      <c r="AE113" s="78">
        <v>132</v>
      </c>
      <c r="AF113" s="78">
        <v>5</v>
      </c>
      <c r="AG113" s="78">
        <v>167</v>
      </c>
      <c r="AH113" s="78">
        <v>1333</v>
      </c>
      <c r="AI113" s="78"/>
      <c r="AJ113" s="78"/>
      <c r="AK113" s="78"/>
      <c r="AL113" s="78"/>
      <c r="AM113" s="78"/>
      <c r="AN113" s="80">
        <v>42334.265011574076</v>
      </c>
      <c r="AO113" s="83" t="s">
        <v>2620</v>
      </c>
      <c r="AP113" s="78" t="b">
        <v>1</v>
      </c>
      <c r="AQ113" s="78" t="b">
        <v>0</v>
      </c>
      <c r="AR113" s="78" t="b">
        <v>0</v>
      </c>
      <c r="AS113" s="78"/>
      <c r="AT113" s="78">
        <v>0</v>
      </c>
      <c r="AU113" s="83" t="s">
        <v>2778</v>
      </c>
      <c r="AV113" s="78" t="b">
        <v>0</v>
      </c>
      <c r="AW113" s="78" t="s">
        <v>2855</v>
      </c>
      <c r="AX113" s="83" t="s">
        <v>2966</v>
      </c>
      <c r="AY113" s="78" t="s">
        <v>66</v>
      </c>
      <c r="AZ113" s="78" t="str">
        <f>REPLACE(INDEX(GroupVertices[Group],MATCH(Vertices[[#This Row],[Vertex]],GroupVertices[Vertex],0)),1,1,"")</f>
        <v>1</v>
      </c>
      <c r="BA113" s="48"/>
      <c r="BB113" s="48"/>
      <c r="BC113" s="48"/>
      <c r="BD113" s="48"/>
      <c r="BE113" s="48"/>
      <c r="BF113" s="48"/>
      <c r="BG113" s="116" t="s">
        <v>3812</v>
      </c>
      <c r="BH113" s="116" t="s">
        <v>3812</v>
      </c>
      <c r="BI113" s="116" t="s">
        <v>3938</v>
      </c>
      <c r="BJ113" s="116" t="s">
        <v>3938</v>
      </c>
      <c r="BK113" s="116">
        <v>1</v>
      </c>
      <c r="BL113" s="120">
        <v>4</v>
      </c>
      <c r="BM113" s="116">
        <v>1</v>
      </c>
      <c r="BN113" s="120">
        <v>4</v>
      </c>
      <c r="BO113" s="116">
        <v>0</v>
      </c>
      <c r="BP113" s="120">
        <v>0</v>
      </c>
      <c r="BQ113" s="116">
        <v>23</v>
      </c>
      <c r="BR113" s="120">
        <v>92</v>
      </c>
      <c r="BS113" s="116">
        <v>25</v>
      </c>
      <c r="BT113" s="2"/>
      <c r="BU113" s="3"/>
      <c r="BV113" s="3"/>
      <c r="BW113" s="3"/>
      <c r="BX113" s="3"/>
    </row>
    <row r="114" spans="1:76" ht="15">
      <c r="A114" s="64" t="s">
        <v>305</v>
      </c>
      <c r="B114" s="65"/>
      <c r="C114" s="65" t="s">
        <v>64</v>
      </c>
      <c r="D114" s="66">
        <v>162.01765437926016</v>
      </c>
      <c r="E114" s="68"/>
      <c r="F114" s="100" t="s">
        <v>833</v>
      </c>
      <c r="G114" s="65"/>
      <c r="H114" s="69" t="s">
        <v>305</v>
      </c>
      <c r="I114" s="70"/>
      <c r="J114" s="70"/>
      <c r="K114" s="69" t="s">
        <v>3258</v>
      </c>
      <c r="L114" s="73">
        <v>1</v>
      </c>
      <c r="M114" s="74">
        <v>6313.29052734375</v>
      </c>
      <c r="N114" s="74">
        <v>5585.404296875</v>
      </c>
      <c r="O114" s="75"/>
      <c r="P114" s="76"/>
      <c r="Q114" s="76"/>
      <c r="R114" s="86"/>
      <c r="S114" s="48">
        <v>0</v>
      </c>
      <c r="T114" s="48">
        <v>3</v>
      </c>
      <c r="U114" s="49">
        <v>0</v>
      </c>
      <c r="V114" s="49">
        <v>0.001592</v>
      </c>
      <c r="W114" s="49">
        <v>0.006985</v>
      </c>
      <c r="X114" s="49">
        <v>0.933412</v>
      </c>
      <c r="Y114" s="49">
        <v>0.6666666666666666</v>
      </c>
      <c r="Z114" s="49">
        <v>0</v>
      </c>
      <c r="AA114" s="71">
        <v>114</v>
      </c>
      <c r="AB114" s="71"/>
      <c r="AC114" s="72"/>
      <c r="AD114" s="78" t="s">
        <v>1789</v>
      </c>
      <c r="AE114" s="78">
        <v>253</v>
      </c>
      <c r="AF114" s="78">
        <v>42</v>
      </c>
      <c r="AG114" s="78">
        <v>498</v>
      </c>
      <c r="AH114" s="78">
        <v>1403</v>
      </c>
      <c r="AI114" s="78"/>
      <c r="AJ114" s="78" t="s">
        <v>2054</v>
      </c>
      <c r="AK114" s="78"/>
      <c r="AL114" s="78"/>
      <c r="AM114" s="78"/>
      <c r="AN114" s="80">
        <v>43190.40168981482</v>
      </c>
      <c r="AO114" s="83" t="s">
        <v>2621</v>
      </c>
      <c r="AP114" s="78" t="b">
        <v>1</v>
      </c>
      <c r="AQ114" s="78" t="b">
        <v>0</v>
      </c>
      <c r="AR114" s="78" t="b">
        <v>0</v>
      </c>
      <c r="AS114" s="78"/>
      <c r="AT114" s="78">
        <v>0</v>
      </c>
      <c r="AU114" s="78"/>
      <c r="AV114" s="78" t="b">
        <v>0</v>
      </c>
      <c r="AW114" s="78" t="s">
        <v>2855</v>
      </c>
      <c r="AX114" s="83" t="s">
        <v>2967</v>
      </c>
      <c r="AY114" s="78" t="s">
        <v>66</v>
      </c>
      <c r="AZ114" s="78" t="str">
        <f>REPLACE(INDEX(GroupVertices[Group],MATCH(Vertices[[#This Row],[Vertex]],GroupVertices[Vertex],0)),1,1,"")</f>
        <v>2</v>
      </c>
      <c r="BA114" s="48"/>
      <c r="BB114" s="48"/>
      <c r="BC114" s="48"/>
      <c r="BD114" s="48"/>
      <c r="BE114" s="48"/>
      <c r="BF114" s="48"/>
      <c r="BG114" s="116" t="s">
        <v>3812</v>
      </c>
      <c r="BH114" s="116" t="s">
        <v>3897</v>
      </c>
      <c r="BI114" s="116" t="s">
        <v>3938</v>
      </c>
      <c r="BJ114" s="116" t="s">
        <v>3938</v>
      </c>
      <c r="BK114" s="116">
        <v>2</v>
      </c>
      <c r="BL114" s="120">
        <v>6.0606060606060606</v>
      </c>
      <c r="BM114" s="116">
        <v>2</v>
      </c>
      <c r="BN114" s="120">
        <v>6.0606060606060606</v>
      </c>
      <c r="BO114" s="116">
        <v>0</v>
      </c>
      <c r="BP114" s="120">
        <v>0</v>
      </c>
      <c r="BQ114" s="116">
        <v>29</v>
      </c>
      <c r="BR114" s="120">
        <v>87.87878787878788</v>
      </c>
      <c r="BS114" s="116">
        <v>33</v>
      </c>
      <c r="BT114" s="2"/>
      <c r="BU114" s="3"/>
      <c r="BV114" s="3"/>
      <c r="BW114" s="3"/>
      <c r="BX114" s="3"/>
    </row>
    <row r="115" spans="1:76" ht="15">
      <c r="A115" s="64" t="s">
        <v>306</v>
      </c>
      <c r="B115" s="65"/>
      <c r="C115" s="65" t="s">
        <v>64</v>
      </c>
      <c r="D115" s="66">
        <v>162.02984430779696</v>
      </c>
      <c r="E115" s="68"/>
      <c r="F115" s="100" t="s">
        <v>834</v>
      </c>
      <c r="G115" s="65"/>
      <c r="H115" s="69" t="s">
        <v>306</v>
      </c>
      <c r="I115" s="70"/>
      <c r="J115" s="70"/>
      <c r="K115" s="69" t="s">
        <v>3259</v>
      </c>
      <c r="L115" s="73">
        <v>1</v>
      </c>
      <c r="M115" s="74">
        <v>848.7556762695312</v>
      </c>
      <c r="N115" s="74">
        <v>6695.19189453125</v>
      </c>
      <c r="O115" s="75"/>
      <c r="P115" s="76"/>
      <c r="Q115" s="76"/>
      <c r="R115" s="86"/>
      <c r="S115" s="48">
        <v>0</v>
      </c>
      <c r="T115" s="48">
        <v>1</v>
      </c>
      <c r="U115" s="49">
        <v>0</v>
      </c>
      <c r="V115" s="49">
        <v>0.001248</v>
      </c>
      <c r="W115" s="49">
        <v>0.002131</v>
      </c>
      <c r="X115" s="49">
        <v>0.460133</v>
      </c>
      <c r="Y115" s="49">
        <v>0</v>
      </c>
      <c r="Z115" s="49">
        <v>0</v>
      </c>
      <c r="AA115" s="71">
        <v>115</v>
      </c>
      <c r="AB115" s="71"/>
      <c r="AC115" s="72"/>
      <c r="AD115" s="78" t="s">
        <v>1790</v>
      </c>
      <c r="AE115" s="78">
        <v>128</v>
      </c>
      <c r="AF115" s="78">
        <v>71</v>
      </c>
      <c r="AG115" s="78">
        <v>958</v>
      </c>
      <c r="AH115" s="78">
        <v>857</v>
      </c>
      <c r="AI115" s="78"/>
      <c r="AJ115" s="78" t="s">
        <v>2055</v>
      </c>
      <c r="AK115" s="78"/>
      <c r="AL115" s="78"/>
      <c r="AM115" s="78"/>
      <c r="AN115" s="80">
        <v>41590.71167824074</v>
      </c>
      <c r="AO115" s="83" t="s">
        <v>2622</v>
      </c>
      <c r="AP115" s="78" t="b">
        <v>0</v>
      </c>
      <c r="AQ115" s="78" t="b">
        <v>0</v>
      </c>
      <c r="AR115" s="78" t="b">
        <v>0</v>
      </c>
      <c r="AS115" s="78"/>
      <c r="AT115" s="78">
        <v>4</v>
      </c>
      <c r="AU115" s="83" t="s">
        <v>2781</v>
      </c>
      <c r="AV115" s="78" t="b">
        <v>0</v>
      </c>
      <c r="AW115" s="78" t="s">
        <v>2855</v>
      </c>
      <c r="AX115" s="83" t="s">
        <v>2968</v>
      </c>
      <c r="AY115" s="78" t="s">
        <v>66</v>
      </c>
      <c r="AZ115" s="78" t="str">
        <f>REPLACE(INDEX(GroupVertices[Group],MATCH(Vertices[[#This Row],[Vertex]],GroupVertices[Vertex],0)),1,1,"")</f>
        <v>1</v>
      </c>
      <c r="BA115" s="48"/>
      <c r="BB115" s="48"/>
      <c r="BC115" s="48"/>
      <c r="BD115" s="48"/>
      <c r="BE115" s="48"/>
      <c r="BF115" s="48"/>
      <c r="BG115" s="116" t="s">
        <v>3812</v>
      </c>
      <c r="BH115" s="116" t="s">
        <v>3812</v>
      </c>
      <c r="BI115" s="116" t="s">
        <v>3938</v>
      </c>
      <c r="BJ115" s="116" t="s">
        <v>3938</v>
      </c>
      <c r="BK115" s="116">
        <v>1</v>
      </c>
      <c r="BL115" s="120">
        <v>4</v>
      </c>
      <c r="BM115" s="116">
        <v>1</v>
      </c>
      <c r="BN115" s="120">
        <v>4</v>
      </c>
      <c r="BO115" s="116">
        <v>0</v>
      </c>
      <c r="BP115" s="120">
        <v>0</v>
      </c>
      <c r="BQ115" s="116">
        <v>23</v>
      </c>
      <c r="BR115" s="120">
        <v>92</v>
      </c>
      <c r="BS115" s="116">
        <v>25</v>
      </c>
      <c r="BT115" s="2"/>
      <c r="BU115" s="3"/>
      <c r="BV115" s="3"/>
      <c r="BW115" s="3"/>
      <c r="BX115" s="3"/>
    </row>
    <row r="116" spans="1:76" ht="15">
      <c r="A116" s="64" t="s">
        <v>307</v>
      </c>
      <c r="B116" s="65"/>
      <c r="C116" s="65" t="s">
        <v>64</v>
      </c>
      <c r="D116" s="66">
        <v>162.0226984876202</v>
      </c>
      <c r="E116" s="68"/>
      <c r="F116" s="100" t="s">
        <v>835</v>
      </c>
      <c r="G116" s="65"/>
      <c r="H116" s="69" t="s">
        <v>307</v>
      </c>
      <c r="I116" s="70"/>
      <c r="J116" s="70"/>
      <c r="K116" s="69" t="s">
        <v>3260</v>
      </c>
      <c r="L116" s="73">
        <v>1</v>
      </c>
      <c r="M116" s="74">
        <v>1213.73291015625</v>
      </c>
      <c r="N116" s="74">
        <v>3863.543212890625</v>
      </c>
      <c r="O116" s="75"/>
      <c r="P116" s="76"/>
      <c r="Q116" s="76"/>
      <c r="R116" s="86"/>
      <c r="S116" s="48">
        <v>0</v>
      </c>
      <c r="T116" s="48">
        <v>1</v>
      </c>
      <c r="U116" s="49">
        <v>0</v>
      </c>
      <c r="V116" s="49">
        <v>0.001248</v>
      </c>
      <c r="W116" s="49">
        <v>0.002131</v>
      </c>
      <c r="X116" s="49">
        <v>0.460133</v>
      </c>
      <c r="Y116" s="49">
        <v>0</v>
      </c>
      <c r="Z116" s="49">
        <v>0</v>
      </c>
      <c r="AA116" s="71">
        <v>116</v>
      </c>
      <c r="AB116" s="71"/>
      <c r="AC116" s="72"/>
      <c r="AD116" s="78" t="s">
        <v>1791</v>
      </c>
      <c r="AE116" s="78">
        <v>175</v>
      </c>
      <c r="AF116" s="78">
        <v>54</v>
      </c>
      <c r="AG116" s="78">
        <v>11337</v>
      </c>
      <c r="AH116" s="78">
        <v>21706</v>
      </c>
      <c r="AI116" s="78"/>
      <c r="AJ116" s="78" t="s">
        <v>2056</v>
      </c>
      <c r="AK116" s="78" t="s">
        <v>2284</v>
      </c>
      <c r="AL116" s="78"/>
      <c r="AM116" s="78"/>
      <c r="AN116" s="80">
        <v>43556.5949537037</v>
      </c>
      <c r="AO116" s="83" t="s">
        <v>2623</v>
      </c>
      <c r="AP116" s="78" t="b">
        <v>1</v>
      </c>
      <c r="AQ116" s="78" t="b">
        <v>0</v>
      </c>
      <c r="AR116" s="78" t="b">
        <v>0</v>
      </c>
      <c r="AS116" s="78"/>
      <c r="AT116" s="78">
        <v>0</v>
      </c>
      <c r="AU116" s="78"/>
      <c r="AV116" s="78" t="b">
        <v>0</v>
      </c>
      <c r="AW116" s="78" t="s">
        <v>2855</v>
      </c>
      <c r="AX116" s="83" t="s">
        <v>2969</v>
      </c>
      <c r="AY116" s="78" t="s">
        <v>66</v>
      </c>
      <c r="AZ116" s="78" t="str">
        <f>REPLACE(INDEX(GroupVertices[Group],MATCH(Vertices[[#This Row],[Vertex]],GroupVertices[Vertex],0)),1,1,"")</f>
        <v>1</v>
      </c>
      <c r="BA116" s="48"/>
      <c r="BB116" s="48"/>
      <c r="BC116" s="48"/>
      <c r="BD116" s="48"/>
      <c r="BE116" s="48"/>
      <c r="BF116" s="48"/>
      <c r="BG116" s="116" t="s">
        <v>3812</v>
      </c>
      <c r="BH116" s="116" t="s">
        <v>3812</v>
      </c>
      <c r="BI116" s="116" t="s">
        <v>3938</v>
      </c>
      <c r="BJ116" s="116" t="s">
        <v>3938</v>
      </c>
      <c r="BK116" s="116">
        <v>1</v>
      </c>
      <c r="BL116" s="120">
        <v>4</v>
      </c>
      <c r="BM116" s="116">
        <v>1</v>
      </c>
      <c r="BN116" s="120">
        <v>4</v>
      </c>
      <c r="BO116" s="116">
        <v>0</v>
      </c>
      <c r="BP116" s="120">
        <v>0</v>
      </c>
      <c r="BQ116" s="116">
        <v>23</v>
      </c>
      <c r="BR116" s="120">
        <v>92</v>
      </c>
      <c r="BS116" s="116">
        <v>25</v>
      </c>
      <c r="BT116" s="2"/>
      <c r="BU116" s="3"/>
      <c r="BV116" s="3"/>
      <c r="BW116" s="3"/>
      <c r="BX116" s="3"/>
    </row>
    <row r="117" spans="1:76" ht="15">
      <c r="A117" s="64" t="s">
        <v>308</v>
      </c>
      <c r="B117" s="65"/>
      <c r="C117" s="65" t="s">
        <v>64</v>
      </c>
      <c r="D117" s="66">
        <v>162.09037360811752</v>
      </c>
      <c r="E117" s="68"/>
      <c r="F117" s="100" t="s">
        <v>836</v>
      </c>
      <c r="G117" s="65"/>
      <c r="H117" s="69" t="s">
        <v>308</v>
      </c>
      <c r="I117" s="70"/>
      <c r="J117" s="70"/>
      <c r="K117" s="69" t="s">
        <v>3261</v>
      </c>
      <c r="L117" s="73">
        <v>1</v>
      </c>
      <c r="M117" s="74">
        <v>832.7173461914062</v>
      </c>
      <c r="N117" s="74">
        <v>4222.23876953125</v>
      </c>
      <c r="O117" s="75"/>
      <c r="P117" s="76"/>
      <c r="Q117" s="76"/>
      <c r="R117" s="86"/>
      <c r="S117" s="48">
        <v>0</v>
      </c>
      <c r="T117" s="48">
        <v>1</v>
      </c>
      <c r="U117" s="49">
        <v>0</v>
      </c>
      <c r="V117" s="49">
        <v>0.001248</v>
      </c>
      <c r="W117" s="49">
        <v>0.002131</v>
      </c>
      <c r="X117" s="49">
        <v>0.460133</v>
      </c>
      <c r="Y117" s="49">
        <v>0</v>
      </c>
      <c r="Z117" s="49">
        <v>0</v>
      </c>
      <c r="AA117" s="71">
        <v>117</v>
      </c>
      <c r="AB117" s="71"/>
      <c r="AC117" s="72"/>
      <c r="AD117" s="78" t="s">
        <v>1792</v>
      </c>
      <c r="AE117" s="78">
        <v>206</v>
      </c>
      <c r="AF117" s="78">
        <v>215</v>
      </c>
      <c r="AG117" s="78">
        <v>4753</v>
      </c>
      <c r="AH117" s="78">
        <v>3608</v>
      </c>
      <c r="AI117" s="78"/>
      <c r="AJ117" s="78" t="s">
        <v>2057</v>
      </c>
      <c r="AK117" s="78"/>
      <c r="AL117" s="78"/>
      <c r="AM117" s="78"/>
      <c r="AN117" s="80">
        <v>41242.76020833333</v>
      </c>
      <c r="AO117" s="83" t="s">
        <v>2624</v>
      </c>
      <c r="AP117" s="78" t="b">
        <v>0</v>
      </c>
      <c r="AQ117" s="78" t="b">
        <v>0</v>
      </c>
      <c r="AR117" s="78" t="b">
        <v>0</v>
      </c>
      <c r="AS117" s="78"/>
      <c r="AT117" s="78">
        <v>0</v>
      </c>
      <c r="AU117" s="83" t="s">
        <v>2778</v>
      </c>
      <c r="AV117" s="78" t="b">
        <v>0</v>
      </c>
      <c r="AW117" s="78" t="s">
        <v>2855</v>
      </c>
      <c r="AX117" s="83" t="s">
        <v>2970</v>
      </c>
      <c r="AY117" s="78" t="s">
        <v>66</v>
      </c>
      <c r="AZ117" s="78" t="str">
        <f>REPLACE(INDEX(GroupVertices[Group],MATCH(Vertices[[#This Row],[Vertex]],GroupVertices[Vertex],0)),1,1,"")</f>
        <v>1</v>
      </c>
      <c r="BA117" s="48"/>
      <c r="BB117" s="48"/>
      <c r="BC117" s="48"/>
      <c r="BD117" s="48"/>
      <c r="BE117" s="48"/>
      <c r="BF117" s="48"/>
      <c r="BG117" s="116" t="s">
        <v>3812</v>
      </c>
      <c r="BH117" s="116" t="s">
        <v>3812</v>
      </c>
      <c r="BI117" s="116" t="s">
        <v>3938</v>
      </c>
      <c r="BJ117" s="116" t="s">
        <v>3938</v>
      </c>
      <c r="BK117" s="116">
        <v>1</v>
      </c>
      <c r="BL117" s="120">
        <v>4</v>
      </c>
      <c r="BM117" s="116">
        <v>1</v>
      </c>
      <c r="BN117" s="120">
        <v>4</v>
      </c>
      <c r="BO117" s="116">
        <v>0</v>
      </c>
      <c r="BP117" s="120">
        <v>0</v>
      </c>
      <c r="BQ117" s="116">
        <v>23</v>
      </c>
      <c r="BR117" s="120">
        <v>92</v>
      </c>
      <c r="BS117" s="116">
        <v>25</v>
      </c>
      <c r="BT117" s="2"/>
      <c r="BU117" s="3"/>
      <c r="BV117" s="3"/>
      <c r="BW117" s="3"/>
      <c r="BX117" s="3"/>
    </row>
    <row r="118" spans="1:76" ht="15">
      <c r="A118" s="64" t="s">
        <v>309</v>
      </c>
      <c r="B118" s="65"/>
      <c r="C118" s="65" t="s">
        <v>64</v>
      </c>
      <c r="D118" s="66">
        <v>162.0054644507234</v>
      </c>
      <c r="E118" s="68"/>
      <c r="F118" s="100" t="s">
        <v>837</v>
      </c>
      <c r="G118" s="65"/>
      <c r="H118" s="69" t="s">
        <v>309</v>
      </c>
      <c r="I118" s="70"/>
      <c r="J118" s="70"/>
      <c r="K118" s="69" t="s">
        <v>3262</v>
      </c>
      <c r="L118" s="73">
        <v>1</v>
      </c>
      <c r="M118" s="74">
        <v>1768.4642333984375</v>
      </c>
      <c r="N118" s="74">
        <v>8761.234375</v>
      </c>
      <c r="O118" s="75"/>
      <c r="P118" s="76"/>
      <c r="Q118" s="76"/>
      <c r="R118" s="86"/>
      <c r="S118" s="48">
        <v>0</v>
      </c>
      <c r="T118" s="48">
        <v>1</v>
      </c>
      <c r="U118" s="49">
        <v>0</v>
      </c>
      <c r="V118" s="49">
        <v>0.001248</v>
      </c>
      <c r="W118" s="49">
        <v>0.002131</v>
      </c>
      <c r="X118" s="49">
        <v>0.460133</v>
      </c>
      <c r="Y118" s="49">
        <v>0</v>
      </c>
      <c r="Z118" s="49">
        <v>0</v>
      </c>
      <c r="AA118" s="71">
        <v>118</v>
      </c>
      <c r="AB118" s="71"/>
      <c r="AC118" s="72"/>
      <c r="AD118" s="78" t="s">
        <v>1793</v>
      </c>
      <c r="AE118" s="78">
        <v>44</v>
      </c>
      <c r="AF118" s="78">
        <v>13</v>
      </c>
      <c r="AG118" s="78">
        <v>1217</v>
      </c>
      <c r="AH118" s="78">
        <v>3264</v>
      </c>
      <c r="AI118" s="78"/>
      <c r="AJ118" s="78" t="s">
        <v>2058</v>
      </c>
      <c r="AK118" s="78"/>
      <c r="AL118" s="78"/>
      <c r="AM118" s="78"/>
      <c r="AN118" s="80">
        <v>43515.416666666664</v>
      </c>
      <c r="AO118" s="83" t="s">
        <v>2625</v>
      </c>
      <c r="AP118" s="78" t="b">
        <v>1</v>
      </c>
      <c r="AQ118" s="78" t="b">
        <v>0</v>
      </c>
      <c r="AR118" s="78" t="b">
        <v>0</v>
      </c>
      <c r="AS118" s="78"/>
      <c r="AT118" s="78">
        <v>0</v>
      </c>
      <c r="AU118" s="78"/>
      <c r="AV118" s="78" t="b">
        <v>0</v>
      </c>
      <c r="AW118" s="78" t="s">
        <v>2855</v>
      </c>
      <c r="AX118" s="83" t="s">
        <v>2971</v>
      </c>
      <c r="AY118" s="78" t="s">
        <v>66</v>
      </c>
      <c r="AZ118" s="78" t="str">
        <f>REPLACE(INDEX(GroupVertices[Group],MATCH(Vertices[[#This Row],[Vertex]],GroupVertices[Vertex],0)),1,1,"")</f>
        <v>1</v>
      </c>
      <c r="BA118" s="48"/>
      <c r="BB118" s="48"/>
      <c r="BC118" s="48"/>
      <c r="BD118" s="48"/>
      <c r="BE118" s="48"/>
      <c r="BF118" s="48"/>
      <c r="BG118" s="116" t="s">
        <v>3812</v>
      </c>
      <c r="BH118" s="116" t="s">
        <v>3812</v>
      </c>
      <c r="BI118" s="116" t="s">
        <v>3938</v>
      </c>
      <c r="BJ118" s="116" t="s">
        <v>3938</v>
      </c>
      <c r="BK118" s="116">
        <v>1</v>
      </c>
      <c r="BL118" s="120">
        <v>4</v>
      </c>
      <c r="BM118" s="116">
        <v>1</v>
      </c>
      <c r="BN118" s="120">
        <v>4</v>
      </c>
      <c r="BO118" s="116">
        <v>0</v>
      </c>
      <c r="BP118" s="120">
        <v>0</v>
      </c>
      <c r="BQ118" s="116">
        <v>23</v>
      </c>
      <c r="BR118" s="120">
        <v>92</v>
      </c>
      <c r="BS118" s="116">
        <v>25</v>
      </c>
      <c r="BT118" s="2"/>
      <c r="BU118" s="3"/>
      <c r="BV118" s="3"/>
      <c r="BW118" s="3"/>
      <c r="BX118" s="3"/>
    </row>
    <row r="119" spans="1:76" ht="15">
      <c r="A119" s="64" t="s">
        <v>310</v>
      </c>
      <c r="B119" s="65"/>
      <c r="C119" s="65" t="s">
        <v>64</v>
      </c>
      <c r="D119" s="66">
        <v>162.3299687552198</v>
      </c>
      <c r="E119" s="68"/>
      <c r="F119" s="100" t="s">
        <v>838</v>
      </c>
      <c r="G119" s="65"/>
      <c r="H119" s="69" t="s">
        <v>310</v>
      </c>
      <c r="I119" s="70"/>
      <c r="J119" s="70"/>
      <c r="K119" s="69" t="s">
        <v>3263</v>
      </c>
      <c r="L119" s="73">
        <v>1</v>
      </c>
      <c r="M119" s="74">
        <v>1728.24169921875</v>
      </c>
      <c r="N119" s="74">
        <v>7809.16015625</v>
      </c>
      <c r="O119" s="75"/>
      <c r="P119" s="76"/>
      <c r="Q119" s="76"/>
      <c r="R119" s="86"/>
      <c r="S119" s="48">
        <v>0</v>
      </c>
      <c r="T119" s="48">
        <v>1</v>
      </c>
      <c r="U119" s="49">
        <v>0</v>
      </c>
      <c r="V119" s="49">
        <v>0.001248</v>
      </c>
      <c r="W119" s="49">
        <v>0.002131</v>
      </c>
      <c r="X119" s="49">
        <v>0.460133</v>
      </c>
      <c r="Y119" s="49">
        <v>0</v>
      </c>
      <c r="Z119" s="49">
        <v>0</v>
      </c>
      <c r="AA119" s="71">
        <v>119</v>
      </c>
      <c r="AB119" s="71"/>
      <c r="AC119" s="72"/>
      <c r="AD119" s="78" t="s">
        <v>1794</v>
      </c>
      <c r="AE119" s="78">
        <v>1341</v>
      </c>
      <c r="AF119" s="78">
        <v>785</v>
      </c>
      <c r="AG119" s="78">
        <v>4093</v>
      </c>
      <c r="AH119" s="78">
        <v>20252</v>
      </c>
      <c r="AI119" s="78"/>
      <c r="AJ119" s="78" t="s">
        <v>2059</v>
      </c>
      <c r="AK119" s="78" t="s">
        <v>2285</v>
      </c>
      <c r="AL119" s="83" t="s">
        <v>2428</v>
      </c>
      <c r="AM119" s="78"/>
      <c r="AN119" s="80">
        <v>42936.46487268519</v>
      </c>
      <c r="AO119" s="83" t="s">
        <v>2626</v>
      </c>
      <c r="AP119" s="78" t="b">
        <v>1</v>
      </c>
      <c r="AQ119" s="78" t="b">
        <v>0</v>
      </c>
      <c r="AR119" s="78" t="b">
        <v>1</v>
      </c>
      <c r="AS119" s="78"/>
      <c r="AT119" s="78">
        <v>2</v>
      </c>
      <c r="AU119" s="78"/>
      <c r="AV119" s="78" t="b">
        <v>0</v>
      </c>
      <c r="AW119" s="78" t="s">
        <v>2855</v>
      </c>
      <c r="AX119" s="83" t="s">
        <v>2972</v>
      </c>
      <c r="AY119" s="78" t="s">
        <v>66</v>
      </c>
      <c r="AZ119" s="78" t="str">
        <f>REPLACE(INDEX(GroupVertices[Group],MATCH(Vertices[[#This Row],[Vertex]],GroupVertices[Vertex],0)),1,1,"")</f>
        <v>1</v>
      </c>
      <c r="BA119" s="48"/>
      <c r="BB119" s="48"/>
      <c r="BC119" s="48"/>
      <c r="BD119" s="48"/>
      <c r="BE119" s="48"/>
      <c r="BF119" s="48"/>
      <c r="BG119" s="116" t="s">
        <v>3812</v>
      </c>
      <c r="BH119" s="116" t="s">
        <v>3812</v>
      </c>
      <c r="BI119" s="116" t="s">
        <v>3938</v>
      </c>
      <c r="BJ119" s="116" t="s">
        <v>3938</v>
      </c>
      <c r="BK119" s="116">
        <v>1</v>
      </c>
      <c r="BL119" s="120">
        <v>4</v>
      </c>
      <c r="BM119" s="116">
        <v>1</v>
      </c>
      <c r="BN119" s="120">
        <v>4</v>
      </c>
      <c r="BO119" s="116">
        <v>0</v>
      </c>
      <c r="BP119" s="120">
        <v>0</v>
      </c>
      <c r="BQ119" s="116">
        <v>23</v>
      </c>
      <c r="BR119" s="120">
        <v>92</v>
      </c>
      <c r="BS119" s="116">
        <v>25</v>
      </c>
      <c r="BT119" s="2"/>
      <c r="BU119" s="3"/>
      <c r="BV119" s="3"/>
      <c r="BW119" s="3"/>
      <c r="BX119" s="3"/>
    </row>
    <row r="120" spans="1:76" ht="15">
      <c r="A120" s="64" t="s">
        <v>311</v>
      </c>
      <c r="B120" s="65"/>
      <c r="C120" s="65" t="s">
        <v>64</v>
      </c>
      <c r="D120" s="66">
        <v>162.15006222371142</v>
      </c>
      <c r="E120" s="68"/>
      <c r="F120" s="100" t="s">
        <v>839</v>
      </c>
      <c r="G120" s="65"/>
      <c r="H120" s="69" t="s">
        <v>311</v>
      </c>
      <c r="I120" s="70"/>
      <c r="J120" s="70"/>
      <c r="K120" s="69" t="s">
        <v>3264</v>
      </c>
      <c r="L120" s="73">
        <v>1</v>
      </c>
      <c r="M120" s="74">
        <v>6879.4072265625</v>
      </c>
      <c r="N120" s="74">
        <v>7936.5283203125</v>
      </c>
      <c r="O120" s="75"/>
      <c r="P120" s="76"/>
      <c r="Q120" s="76"/>
      <c r="R120" s="86"/>
      <c r="S120" s="48">
        <v>0</v>
      </c>
      <c r="T120" s="48">
        <v>3</v>
      </c>
      <c r="U120" s="49">
        <v>0</v>
      </c>
      <c r="V120" s="49">
        <v>0.001592</v>
      </c>
      <c r="W120" s="49">
        <v>0.006985</v>
      </c>
      <c r="X120" s="49">
        <v>0.933412</v>
      </c>
      <c r="Y120" s="49">
        <v>0.6666666666666666</v>
      </c>
      <c r="Z120" s="49">
        <v>0</v>
      </c>
      <c r="AA120" s="71">
        <v>120</v>
      </c>
      <c r="AB120" s="71"/>
      <c r="AC120" s="72"/>
      <c r="AD120" s="78" t="s">
        <v>311</v>
      </c>
      <c r="AE120" s="78">
        <v>244</v>
      </c>
      <c r="AF120" s="78">
        <v>357</v>
      </c>
      <c r="AG120" s="78">
        <v>23421</v>
      </c>
      <c r="AH120" s="78">
        <v>1908</v>
      </c>
      <c r="AI120" s="78"/>
      <c r="AJ120" s="78" t="s">
        <v>2060</v>
      </c>
      <c r="AK120" s="78"/>
      <c r="AL120" s="78"/>
      <c r="AM120" s="78"/>
      <c r="AN120" s="80">
        <v>40040.573483796295</v>
      </c>
      <c r="AO120" s="83" t="s">
        <v>2627</v>
      </c>
      <c r="AP120" s="78" t="b">
        <v>0</v>
      </c>
      <c r="AQ120" s="78" t="b">
        <v>0</v>
      </c>
      <c r="AR120" s="78" t="b">
        <v>1</v>
      </c>
      <c r="AS120" s="78"/>
      <c r="AT120" s="78">
        <v>6</v>
      </c>
      <c r="AU120" s="83" t="s">
        <v>2784</v>
      </c>
      <c r="AV120" s="78" t="b">
        <v>0</v>
      </c>
      <c r="AW120" s="78" t="s">
        <v>2855</v>
      </c>
      <c r="AX120" s="83" t="s">
        <v>2973</v>
      </c>
      <c r="AY120" s="78" t="s">
        <v>66</v>
      </c>
      <c r="AZ120" s="78" t="str">
        <f>REPLACE(INDEX(GroupVertices[Group],MATCH(Vertices[[#This Row],[Vertex]],GroupVertices[Vertex],0)),1,1,"")</f>
        <v>2</v>
      </c>
      <c r="BA120" s="48"/>
      <c r="BB120" s="48"/>
      <c r="BC120" s="48"/>
      <c r="BD120" s="48"/>
      <c r="BE120" s="48"/>
      <c r="BF120" s="48"/>
      <c r="BG120" s="116" t="s">
        <v>3824</v>
      </c>
      <c r="BH120" s="116" t="s">
        <v>3824</v>
      </c>
      <c r="BI120" s="116" t="s">
        <v>3951</v>
      </c>
      <c r="BJ120" s="116" t="s">
        <v>3951</v>
      </c>
      <c r="BK120" s="116">
        <v>0</v>
      </c>
      <c r="BL120" s="120">
        <v>0</v>
      </c>
      <c r="BM120" s="116">
        <v>0</v>
      </c>
      <c r="BN120" s="120">
        <v>0</v>
      </c>
      <c r="BO120" s="116">
        <v>0</v>
      </c>
      <c r="BP120" s="120">
        <v>0</v>
      </c>
      <c r="BQ120" s="116">
        <v>6</v>
      </c>
      <c r="BR120" s="120">
        <v>100</v>
      </c>
      <c r="BS120" s="116">
        <v>6</v>
      </c>
      <c r="BT120" s="2"/>
      <c r="BU120" s="3"/>
      <c r="BV120" s="3"/>
      <c r="BW120" s="3"/>
      <c r="BX120" s="3"/>
    </row>
    <row r="121" spans="1:76" ht="15">
      <c r="A121" s="64" t="s">
        <v>312</v>
      </c>
      <c r="B121" s="65"/>
      <c r="C121" s="65" t="s">
        <v>64</v>
      </c>
      <c r="D121" s="66">
        <v>162.25136473327572</v>
      </c>
      <c r="E121" s="68"/>
      <c r="F121" s="100" t="s">
        <v>840</v>
      </c>
      <c r="G121" s="65"/>
      <c r="H121" s="69" t="s">
        <v>312</v>
      </c>
      <c r="I121" s="70"/>
      <c r="J121" s="70"/>
      <c r="K121" s="69" t="s">
        <v>3265</v>
      </c>
      <c r="L121" s="73">
        <v>1</v>
      </c>
      <c r="M121" s="74">
        <v>902.347900390625</v>
      </c>
      <c r="N121" s="74">
        <v>5572.419921875</v>
      </c>
      <c r="O121" s="75"/>
      <c r="P121" s="76"/>
      <c r="Q121" s="76"/>
      <c r="R121" s="86"/>
      <c r="S121" s="48">
        <v>0</v>
      </c>
      <c r="T121" s="48">
        <v>1</v>
      </c>
      <c r="U121" s="49">
        <v>0</v>
      </c>
      <c r="V121" s="49">
        <v>0.001248</v>
      </c>
      <c r="W121" s="49">
        <v>0.002131</v>
      </c>
      <c r="X121" s="49">
        <v>0.460133</v>
      </c>
      <c r="Y121" s="49">
        <v>0</v>
      </c>
      <c r="Z121" s="49">
        <v>0</v>
      </c>
      <c r="AA121" s="71">
        <v>121</v>
      </c>
      <c r="AB121" s="71"/>
      <c r="AC121" s="72"/>
      <c r="AD121" s="78" t="s">
        <v>1795</v>
      </c>
      <c r="AE121" s="78">
        <v>1998</v>
      </c>
      <c r="AF121" s="78">
        <v>598</v>
      </c>
      <c r="AG121" s="78">
        <v>4152</v>
      </c>
      <c r="AH121" s="78">
        <v>686</v>
      </c>
      <c r="AI121" s="78"/>
      <c r="AJ121" s="78" t="s">
        <v>2061</v>
      </c>
      <c r="AK121" s="78" t="s">
        <v>2286</v>
      </c>
      <c r="AL121" s="83" t="s">
        <v>2429</v>
      </c>
      <c r="AM121" s="78"/>
      <c r="AN121" s="80">
        <v>39863.97284722222</v>
      </c>
      <c r="AO121" s="83" t="s">
        <v>2628</v>
      </c>
      <c r="AP121" s="78" t="b">
        <v>0</v>
      </c>
      <c r="AQ121" s="78" t="b">
        <v>0</v>
      </c>
      <c r="AR121" s="78" t="b">
        <v>1</v>
      </c>
      <c r="AS121" s="78"/>
      <c r="AT121" s="78">
        <v>13</v>
      </c>
      <c r="AU121" s="83" t="s">
        <v>2780</v>
      </c>
      <c r="AV121" s="78" t="b">
        <v>0</v>
      </c>
      <c r="AW121" s="78" t="s">
        <v>2855</v>
      </c>
      <c r="AX121" s="83" t="s">
        <v>2974</v>
      </c>
      <c r="AY121" s="78" t="s">
        <v>66</v>
      </c>
      <c r="AZ121" s="78" t="str">
        <f>REPLACE(INDEX(GroupVertices[Group],MATCH(Vertices[[#This Row],[Vertex]],GroupVertices[Vertex],0)),1,1,"")</f>
        <v>1</v>
      </c>
      <c r="BA121" s="48"/>
      <c r="BB121" s="48"/>
      <c r="BC121" s="48"/>
      <c r="BD121" s="48"/>
      <c r="BE121" s="48"/>
      <c r="BF121" s="48"/>
      <c r="BG121" s="116" t="s">
        <v>3812</v>
      </c>
      <c r="BH121" s="116" t="s">
        <v>3812</v>
      </c>
      <c r="BI121" s="116" t="s">
        <v>3938</v>
      </c>
      <c r="BJ121" s="116" t="s">
        <v>3938</v>
      </c>
      <c r="BK121" s="116">
        <v>1</v>
      </c>
      <c r="BL121" s="120">
        <v>4</v>
      </c>
      <c r="BM121" s="116">
        <v>1</v>
      </c>
      <c r="BN121" s="120">
        <v>4</v>
      </c>
      <c r="BO121" s="116">
        <v>0</v>
      </c>
      <c r="BP121" s="120">
        <v>0</v>
      </c>
      <c r="BQ121" s="116">
        <v>23</v>
      </c>
      <c r="BR121" s="120">
        <v>92</v>
      </c>
      <c r="BS121" s="116">
        <v>25</v>
      </c>
      <c r="BT121" s="2"/>
      <c r="BU121" s="3"/>
      <c r="BV121" s="3"/>
      <c r="BW121" s="3"/>
      <c r="BX121" s="3"/>
    </row>
    <row r="122" spans="1:76" ht="15">
      <c r="A122" s="64" t="s">
        <v>313</v>
      </c>
      <c r="B122" s="65"/>
      <c r="C122" s="65" t="s">
        <v>64</v>
      </c>
      <c r="D122" s="66">
        <v>162.00504410836004</v>
      </c>
      <c r="E122" s="68"/>
      <c r="F122" s="100" t="s">
        <v>841</v>
      </c>
      <c r="G122" s="65"/>
      <c r="H122" s="69" t="s">
        <v>313</v>
      </c>
      <c r="I122" s="70"/>
      <c r="J122" s="70"/>
      <c r="K122" s="69" t="s">
        <v>3266</v>
      </c>
      <c r="L122" s="73">
        <v>1</v>
      </c>
      <c r="M122" s="74">
        <v>2535.74609375</v>
      </c>
      <c r="N122" s="74">
        <v>1760.6407470703125</v>
      </c>
      <c r="O122" s="75"/>
      <c r="P122" s="76"/>
      <c r="Q122" s="76"/>
      <c r="R122" s="86"/>
      <c r="S122" s="48">
        <v>0</v>
      </c>
      <c r="T122" s="48">
        <v>1</v>
      </c>
      <c r="U122" s="49">
        <v>0</v>
      </c>
      <c r="V122" s="49">
        <v>0.001248</v>
      </c>
      <c r="W122" s="49">
        <v>0.002131</v>
      </c>
      <c r="X122" s="49">
        <v>0.460133</v>
      </c>
      <c r="Y122" s="49">
        <v>0</v>
      </c>
      <c r="Z122" s="49">
        <v>0</v>
      </c>
      <c r="AA122" s="71">
        <v>122</v>
      </c>
      <c r="AB122" s="71"/>
      <c r="AC122" s="72"/>
      <c r="AD122" s="78" t="s">
        <v>1796</v>
      </c>
      <c r="AE122" s="78">
        <v>67</v>
      </c>
      <c r="AF122" s="78">
        <v>12</v>
      </c>
      <c r="AG122" s="78">
        <v>389</v>
      </c>
      <c r="AH122" s="78">
        <v>101</v>
      </c>
      <c r="AI122" s="78"/>
      <c r="AJ122" s="78" t="s">
        <v>2062</v>
      </c>
      <c r="AK122" s="78" t="s">
        <v>2287</v>
      </c>
      <c r="AL122" s="83" t="s">
        <v>2430</v>
      </c>
      <c r="AM122" s="78"/>
      <c r="AN122" s="80">
        <v>43263.93224537037</v>
      </c>
      <c r="AO122" s="83" t="s">
        <v>2629</v>
      </c>
      <c r="AP122" s="78" t="b">
        <v>0</v>
      </c>
      <c r="AQ122" s="78" t="b">
        <v>0</v>
      </c>
      <c r="AR122" s="78" t="b">
        <v>0</v>
      </c>
      <c r="AS122" s="78"/>
      <c r="AT122" s="78">
        <v>0</v>
      </c>
      <c r="AU122" s="83" t="s">
        <v>2778</v>
      </c>
      <c r="AV122" s="78" t="b">
        <v>0</v>
      </c>
      <c r="AW122" s="78" t="s">
        <v>2855</v>
      </c>
      <c r="AX122" s="83" t="s">
        <v>2975</v>
      </c>
      <c r="AY122" s="78" t="s">
        <v>66</v>
      </c>
      <c r="AZ122" s="78" t="str">
        <f>REPLACE(INDEX(GroupVertices[Group],MATCH(Vertices[[#This Row],[Vertex]],GroupVertices[Vertex],0)),1,1,"")</f>
        <v>1</v>
      </c>
      <c r="BA122" s="48"/>
      <c r="BB122" s="48"/>
      <c r="BC122" s="48"/>
      <c r="BD122" s="48"/>
      <c r="BE122" s="48"/>
      <c r="BF122" s="48"/>
      <c r="BG122" s="116" t="s">
        <v>3812</v>
      </c>
      <c r="BH122" s="116" t="s">
        <v>3812</v>
      </c>
      <c r="BI122" s="116" t="s">
        <v>3938</v>
      </c>
      <c r="BJ122" s="116" t="s">
        <v>3938</v>
      </c>
      <c r="BK122" s="116">
        <v>1</v>
      </c>
      <c r="BL122" s="120">
        <v>4</v>
      </c>
      <c r="BM122" s="116">
        <v>1</v>
      </c>
      <c r="BN122" s="120">
        <v>4</v>
      </c>
      <c r="BO122" s="116">
        <v>0</v>
      </c>
      <c r="BP122" s="120">
        <v>0</v>
      </c>
      <c r="BQ122" s="116">
        <v>23</v>
      </c>
      <c r="BR122" s="120">
        <v>92</v>
      </c>
      <c r="BS122" s="116">
        <v>25</v>
      </c>
      <c r="BT122" s="2"/>
      <c r="BU122" s="3"/>
      <c r="BV122" s="3"/>
      <c r="BW122" s="3"/>
      <c r="BX122" s="3"/>
    </row>
    <row r="123" spans="1:76" ht="15">
      <c r="A123" s="64" t="s">
        <v>314</v>
      </c>
      <c r="B123" s="65"/>
      <c r="C123" s="65" t="s">
        <v>64</v>
      </c>
      <c r="D123" s="66">
        <v>162.94829237168898</v>
      </c>
      <c r="E123" s="68"/>
      <c r="F123" s="100" t="s">
        <v>842</v>
      </c>
      <c r="G123" s="65"/>
      <c r="H123" s="69" t="s">
        <v>314</v>
      </c>
      <c r="I123" s="70"/>
      <c r="J123" s="70"/>
      <c r="K123" s="69" t="s">
        <v>3267</v>
      </c>
      <c r="L123" s="73">
        <v>1</v>
      </c>
      <c r="M123" s="74">
        <v>1615.551025390625</v>
      </c>
      <c r="N123" s="74">
        <v>1712.9239501953125</v>
      </c>
      <c r="O123" s="75"/>
      <c r="P123" s="76"/>
      <c r="Q123" s="76"/>
      <c r="R123" s="86"/>
      <c r="S123" s="48">
        <v>0</v>
      </c>
      <c r="T123" s="48">
        <v>1</v>
      </c>
      <c r="U123" s="49">
        <v>0</v>
      </c>
      <c r="V123" s="49">
        <v>0.001248</v>
      </c>
      <c r="W123" s="49">
        <v>0.002131</v>
      </c>
      <c r="X123" s="49">
        <v>0.460133</v>
      </c>
      <c r="Y123" s="49">
        <v>0</v>
      </c>
      <c r="Z123" s="49">
        <v>0</v>
      </c>
      <c r="AA123" s="71">
        <v>123</v>
      </c>
      <c r="AB123" s="71"/>
      <c r="AC123" s="72"/>
      <c r="AD123" s="78" t="s">
        <v>1720</v>
      </c>
      <c r="AE123" s="78">
        <v>87</v>
      </c>
      <c r="AF123" s="78">
        <v>2256</v>
      </c>
      <c r="AG123" s="78">
        <v>1672</v>
      </c>
      <c r="AH123" s="78">
        <v>1698</v>
      </c>
      <c r="AI123" s="78"/>
      <c r="AJ123" s="78" t="s">
        <v>2063</v>
      </c>
      <c r="AK123" s="78" t="s">
        <v>2242</v>
      </c>
      <c r="AL123" s="83" t="s">
        <v>2431</v>
      </c>
      <c r="AM123" s="78"/>
      <c r="AN123" s="80">
        <v>41466.74932870371</v>
      </c>
      <c r="AO123" s="83" t="s">
        <v>2630</v>
      </c>
      <c r="AP123" s="78" t="b">
        <v>0</v>
      </c>
      <c r="AQ123" s="78" t="b">
        <v>0</v>
      </c>
      <c r="AR123" s="78" t="b">
        <v>0</v>
      </c>
      <c r="AS123" s="78"/>
      <c r="AT123" s="78">
        <v>7</v>
      </c>
      <c r="AU123" s="83" t="s">
        <v>2786</v>
      </c>
      <c r="AV123" s="78" t="b">
        <v>0</v>
      </c>
      <c r="AW123" s="78" t="s">
        <v>2855</v>
      </c>
      <c r="AX123" s="83" t="s">
        <v>2976</v>
      </c>
      <c r="AY123" s="78" t="s">
        <v>66</v>
      </c>
      <c r="AZ123" s="78" t="str">
        <f>REPLACE(INDEX(GroupVertices[Group],MATCH(Vertices[[#This Row],[Vertex]],GroupVertices[Vertex],0)),1,1,"")</f>
        <v>1</v>
      </c>
      <c r="BA123" s="48"/>
      <c r="BB123" s="48"/>
      <c r="BC123" s="48"/>
      <c r="BD123" s="48"/>
      <c r="BE123" s="48"/>
      <c r="BF123" s="48"/>
      <c r="BG123" s="116" t="s">
        <v>3812</v>
      </c>
      <c r="BH123" s="116" t="s">
        <v>3812</v>
      </c>
      <c r="BI123" s="116" t="s">
        <v>3938</v>
      </c>
      <c r="BJ123" s="116" t="s">
        <v>3938</v>
      </c>
      <c r="BK123" s="116">
        <v>1</v>
      </c>
      <c r="BL123" s="120">
        <v>4</v>
      </c>
      <c r="BM123" s="116">
        <v>1</v>
      </c>
      <c r="BN123" s="120">
        <v>4</v>
      </c>
      <c r="BO123" s="116">
        <v>0</v>
      </c>
      <c r="BP123" s="120">
        <v>0</v>
      </c>
      <c r="BQ123" s="116">
        <v>23</v>
      </c>
      <c r="BR123" s="120">
        <v>92</v>
      </c>
      <c r="BS123" s="116">
        <v>25</v>
      </c>
      <c r="BT123" s="2"/>
      <c r="BU123" s="3"/>
      <c r="BV123" s="3"/>
      <c r="BW123" s="3"/>
      <c r="BX123" s="3"/>
    </row>
    <row r="124" spans="1:76" ht="15">
      <c r="A124" s="64" t="s">
        <v>315</v>
      </c>
      <c r="B124" s="65"/>
      <c r="C124" s="65" t="s">
        <v>64</v>
      </c>
      <c r="D124" s="66">
        <v>162.00630513545005</v>
      </c>
      <c r="E124" s="68"/>
      <c r="F124" s="100" t="s">
        <v>763</v>
      </c>
      <c r="G124" s="65"/>
      <c r="H124" s="69" t="s">
        <v>315</v>
      </c>
      <c r="I124" s="70"/>
      <c r="J124" s="70"/>
      <c r="K124" s="69" t="s">
        <v>3268</v>
      </c>
      <c r="L124" s="73">
        <v>1</v>
      </c>
      <c r="M124" s="74">
        <v>2666.266357421875</v>
      </c>
      <c r="N124" s="74">
        <v>3848.141845703125</v>
      </c>
      <c r="O124" s="75"/>
      <c r="P124" s="76"/>
      <c r="Q124" s="76"/>
      <c r="R124" s="86"/>
      <c r="S124" s="48">
        <v>0</v>
      </c>
      <c r="T124" s="48">
        <v>1</v>
      </c>
      <c r="U124" s="49">
        <v>0</v>
      </c>
      <c r="V124" s="49">
        <v>0.001248</v>
      </c>
      <c r="W124" s="49">
        <v>0.002131</v>
      </c>
      <c r="X124" s="49">
        <v>0.460133</v>
      </c>
      <c r="Y124" s="49">
        <v>0</v>
      </c>
      <c r="Z124" s="49">
        <v>0</v>
      </c>
      <c r="AA124" s="71">
        <v>124</v>
      </c>
      <c r="AB124" s="71"/>
      <c r="AC124" s="72"/>
      <c r="AD124" s="78" t="s">
        <v>1797</v>
      </c>
      <c r="AE124" s="78">
        <v>273</v>
      </c>
      <c r="AF124" s="78">
        <v>15</v>
      </c>
      <c r="AG124" s="78">
        <v>3397</v>
      </c>
      <c r="AH124" s="78">
        <v>1630</v>
      </c>
      <c r="AI124" s="78"/>
      <c r="AJ124" s="78"/>
      <c r="AK124" s="78"/>
      <c r="AL124" s="78"/>
      <c r="AM124" s="78"/>
      <c r="AN124" s="80">
        <v>42722.03916666667</v>
      </c>
      <c r="AO124" s="78"/>
      <c r="AP124" s="78" t="b">
        <v>1</v>
      </c>
      <c r="AQ124" s="78" t="b">
        <v>1</v>
      </c>
      <c r="AR124" s="78" t="b">
        <v>0</v>
      </c>
      <c r="AS124" s="78"/>
      <c r="AT124" s="78">
        <v>1</v>
      </c>
      <c r="AU124" s="78"/>
      <c r="AV124" s="78" t="b">
        <v>0</v>
      </c>
      <c r="AW124" s="78" t="s">
        <v>2855</v>
      </c>
      <c r="AX124" s="83" t="s">
        <v>2977</v>
      </c>
      <c r="AY124" s="78" t="s">
        <v>66</v>
      </c>
      <c r="AZ124" s="78" t="str">
        <f>REPLACE(INDEX(GroupVertices[Group],MATCH(Vertices[[#This Row],[Vertex]],GroupVertices[Vertex],0)),1,1,"")</f>
        <v>1</v>
      </c>
      <c r="BA124" s="48"/>
      <c r="BB124" s="48"/>
      <c r="BC124" s="48"/>
      <c r="BD124" s="48"/>
      <c r="BE124" s="48"/>
      <c r="BF124" s="48"/>
      <c r="BG124" s="116" t="s">
        <v>3812</v>
      </c>
      <c r="BH124" s="116" t="s">
        <v>3812</v>
      </c>
      <c r="BI124" s="116" t="s">
        <v>3938</v>
      </c>
      <c r="BJ124" s="116" t="s">
        <v>3938</v>
      </c>
      <c r="BK124" s="116">
        <v>1</v>
      </c>
      <c r="BL124" s="120">
        <v>4</v>
      </c>
      <c r="BM124" s="116">
        <v>1</v>
      </c>
      <c r="BN124" s="120">
        <v>4</v>
      </c>
      <c r="BO124" s="116">
        <v>0</v>
      </c>
      <c r="BP124" s="120">
        <v>0</v>
      </c>
      <c r="BQ124" s="116">
        <v>23</v>
      </c>
      <c r="BR124" s="120">
        <v>92</v>
      </c>
      <c r="BS124" s="116">
        <v>25</v>
      </c>
      <c r="BT124" s="2"/>
      <c r="BU124" s="3"/>
      <c r="BV124" s="3"/>
      <c r="BW124" s="3"/>
      <c r="BX124" s="3"/>
    </row>
    <row r="125" spans="1:76" ht="15">
      <c r="A125" s="64" t="s">
        <v>316</v>
      </c>
      <c r="B125" s="65"/>
      <c r="C125" s="65" t="s">
        <v>64</v>
      </c>
      <c r="D125" s="66">
        <v>162.0416138939704</v>
      </c>
      <c r="E125" s="68"/>
      <c r="F125" s="100" t="s">
        <v>843</v>
      </c>
      <c r="G125" s="65"/>
      <c r="H125" s="69" t="s">
        <v>316</v>
      </c>
      <c r="I125" s="70"/>
      <c r="J125" s="70"/>
      <c r="K125" s="69" t="s">
        <v>3269</v>
      </c>
      <c r="L125" s="73">
        <v>1</v>
      </c>
      <c r="M125" s="74">
        <v>3849.352783203125</v>
      </c>
      <c r="N125" s="74">
        <v>3601.4521484375</v>
      </c>
      <c r="O125" s="75"/>
      <c r="P125" s="76"/>
      <c r="Q125" s="76"/>
      <c r="R125" s="86"/>
      <c r="S125" s="48">
        <v>0</v>
      </c>
      <c r="T125" s="48">
        <v>2</v>
      </c>
      <c r="U125" s="49">
        <v>0</v>
      </c>
      <c r="V125" s="49">
        <v>0.001333</v>
      </c>
      <c r="W125" s="49">
        <v>0.004814</v>
      </c>
      <c r="X125" s="49">
        <v>0.523579</v>
      </c>
      <c r="Y125" s="49">
        <v>0.5</v>
      </c>
      <c r="Z125" s="49">
        <v>0</v>
      </c>
      <c r="AA125" s="71">
        <v>125</v>
      </c>
      <c r="AB125" s="71"/>
      <c r="AC125" s="72"/>
      <c r="AD125" s="78" t="s">
        <v>1798</v>
      </c>
      <c r="AE125" s="78">
        <v>616</v>
      </c>
      <c r="AF125" s="78">
        <v>99</v>
      </c>
      <c r="AG125" s="78">
        <v>4999</v>
      </c>
      <c r="AH125" s="78">
        <v>13658</v>
      </c>
      <c r="AI125" s="78"/>
      <c r="AJ125" s="78"/>
      <c r="AK125" s="78" t="s">
        <v>2288</v>
      </c>
      <c r="AL125" s="78"/>
      <c r="AM125" s="78"/>
      <c r="AN125" s="80">
        <v>39849.03461805556</v>
      </c>
      <c r="AO125" s="78"/>
      <c r="AP125" s="78" t="b">
        <v>1</v>
      </c>
      <c r="AQ125" s="78" t="b">
        <v>0</v>
      </c>
      <c r="AR125" s="78" t="b">
        <v>0</v>
      </c>
      <c r="AS125" s="78"/>
      <c r="AT125" s="78">
        <v>2</v>
      </c>
      <c r="AU125" s="83" t="s">
        <v>2778</v>
      </c>
      <c r="AV125" s="78" t="b">
        <v>0</v>
      </c>
      <c r="AW125" s="78" t="s">
        <v>2855</v>
      </c>
      <c r="AX125" s="83" t="s">
        <v>2978</v>
      </c>
      <c r="AY125" s="78" t="s">
        <v>66</v>
      </c>
      <c r="AZ125" s="78" t="str">
        <f>REPLACE(INDEX(GroupVertices[Group],MATCH(Vertices[[#This Row],[Vertex]],GroupVertices[Vertex],0)),1,1,"")</f>
        <v>3</v>
      </c>
      <c r="BA125" s="48" t="s">
        <v>673</v>
      </c>
      <c r="BB125" s="48" t="s">
        <v>673</v>
      </c>
      <c r="BC125" s="48" t="s">
        <v>703</v>
      </c>
      <c r="BD125" s="48" t="s">
        <v>703</v>
      </c>
      <c r="BE125" s="48"/>
      <c r="BF125" s="48"/>
      <c r="BG125" s="116" t="s">
        <v>3825</v>
      </c>
      <c r="BH125" s="116" t="s">
        <v>3825</v>
      </c>
      <c r="BI125" s="116" t="s">
        <v>3952</v>
      </c>
      <c r="BJ125" s="116" t="s">
        <v>3952</v>
      </c>
      <c r="BK125" s="116">
        <v>1</v>
      </c>
      <c r="BL125" s="120">
        <v>5.555555555555555</v>
      </c>
      <c r="BM125" s="116">
        <v>0</v>
      </c>
      <c r="BN125" s="120">
        <v>0</v>
      </c>
      <c r="BO125" s="116">
        <v>0</v>
      </c>
      <c r="BP125" s="120">
        <v>0</v>
      </c>
      <c r="BQ125" s="116">
        <v>17</v>
      </c>
      <c r="BR125" s="120">
        <v>94.44444444444444</v>
      </c>
      <c r="BS125" s="116">
        <v>18</v>
      </c>
      <c r="BT125" s="2"/>
      <c r="BU125" s="3"/>
      <c r="BV125" s="3"/>
      <c r="BW125" s="3"/>
      <c r="BX125" s="3"/>
    </row>
    <row r="126" spans="1:76" ht="15">
      <c r="A126" s="64" t="s">
        <v>317</v>
      </c>
      <c r="B126" s="65"/>
      <c r="C126" s="65" t="s">
        <v>64</v>
      </c>
      <c r="D126" s="66">
        <v>162.01218992853677</v>
      </c>
      <c r="E126" s="68"/>
      <c r="F126" s="100" t="s">
        <v>844</v>
      </c>
      <c r="G126" s="65"/>
      <c r="H126" s="69" t="s">
        <v>317</v>
      </c>
      <c r="I126" s="70"/>
      <c r="J126" s="70"/>
      <c r="K126" s="69" t="s">
        <v>3270</v>
      </c>
      <c r="L126" s="73">
        <v>1</v>
      </c>
      <c r="M126" s="74">
        <v>7860.8544921875</v>
      </c>
      <c r="N126" s="74">
        <v>7627.3603515625</v>
      </c>
      <c r="O126" s="75"/>
      <c r="P126" s="76"/>
      <c r="Q126" s="76"/>
      <c r="R126" s="86"/>
      <c r="S126" s="48">
        <v>0</v>
      </c>
      <c r="T126" s="48">
        <v>1</v>
      </c>
      <c r="U126" s="49">
        <v>0</v>
      </c>
      <c r="V126" s="49">
        <v>0.001319</v>
      </c>
      <c r="W126" s="49">
        <v>0.003297</v>
      </c>
      <c r="X126" s="49">
        <v>0.351815</v>
      </c>
      <c r="Y126" s="49">
        <v>0</v>
      </c>
      <c r="Z126" s="49">
        <v>0</v>
      </c>
      <c r="AA126" s="71">
        <v>126</v>
      </c>
      <c r="AB126" s="71"/>
      <c r="AC126" s="72"/>
      <c r="AD126" s="78" t="s">
        <v>1799</v>
      </c>
      <c r="AE126" s="78">
        <v>56</v>
      </c>
      <c r="AF126" s="78">
        <v>29</v>
      </c>
      <c r="AG126" s="78">
        <v>406</v>
      </c>
      <c r="AH126" s="78">
        <v>66</v>
      </c>
      <c r="AI126" s="78"/>
      <c r="AJ126" s="78"/>
      <c r="AK126" s="78" t="s">
        <v>2289</v>
      </c>
      <c r="AL126" s="78"/>
      <c r="AM126" s="78"/>
      <c r="AN126" s="80">
        <v>39909.15216435185</v>
      </c>
      <c r="AO126" s="78"/>
      <c r="AP126" s="78" t="b">
        <v>0</v>
      </c>
      <c r="AQ126" s="78" t="b">
        <v>0</v>
      </c>
      <c r="AR126" s="78" t="b">
        <v>1</v>
      </c>
      <c r="AS126" s="78"/>
      <c r="AT126" s="78">
        <v>0</v>
      </c>
      <c r="AU126" s="83" t="s">
        <v>2778</v>
      </c>
      <c r="AV126" s="78" t="b">
        <v>0</v>
      </c>
      <c r="AW126" s="78" t="s">
        <v>2855</v>
      </c>
      <c r="AX126" s="83" t="s">
        <v>2979</v>
      </c>
      <c r="AY126" s="78" t="s">
        <v>66</v>
      </c>
      <c r="AZ126" s="78" t="str">
        <f>REPLACE(INDEX(GroupVertices[Group],MATCH(Vertices[[#This Row],[Vertex]],GroupVertices[Vertex],0)),1,1,"")</f>
        <v>4</v>
      </c>
      <c r="BA126" s="48"/>
      <c r="BB126" s="48"/>
      <c r="BC126" s="48"/>
      <c r="BD126" s="48"/>
      <c r="BE126" s="48"/>
      <c r="BF126" s="48"/>
      <c r="BG126" s="116" t="s">
        <v>3826</v>
      </c>
      <c r="BH126" s="116" t="s">
        <v>3826</v>
      </c>
      <c r="BI126" s="116" t="s">
        <v>3953</v>
      </c>
      <c r="BJ126" s="116" t="s">
        <v>3953</v>
      </c>
      <c r="BK126" s="116">
        <v>0</v>
      </c>
      <c r="BL126" s="120">
        <v>0</v>
      </c>
      <c r="BM126" s="116">
        <v>0</v>
      </c>
      <c r="BN126" s="120">
        <v>0</v>
      </c>
      <c r="BO126" s="116">
        <v>0</v>
      </c>
      <c r="BP126" s="120">
        <v>0</v>
      </c>
      <c r="BQ126" s="116">
        <v>7</v>
      </c>
      <c r="BR126" s="120">
        <v>100</v>
      </c>
      <c r="BS126" s="116">
        <v>7</v>
      </c>
      <c r="BT126" s="2"/>
      <c r="BU126" s="3"/>
      <c r="BV126" s="3"/>
      <c r="BW126" s="3"/>
      <c r="BX126" s="3"/>
    </row>
    <row r="127" spans="1:76" ht="15">
      <c r="A127" s="64" t="s">
        <v>318</v>
      </c>
      <c r="B127" s="65"/>
      <c r="C127" s="65" t="s">
        <v>64</v>
      </c>
      <c r="D127" s="66">
        <v>162.08827189630082</v>
      </c>
      <c r="E127" s="68"/>
      <c r="F127" s="100" t="s">
        <v>845</v>
      </c>
      <c r="G127" s="65"/>
      <c r="H127" s="69" t="s">
        <v>318</v>
      </c>
      <c r="I127" s="70"/>
      <c r="J127" s="70"/>
      <c r="K127" s="69" t="s">
        <v>3271</v>
      </c>
      <c r="L127" s="73">
        <v>1</v>
      </c>
      <c r="M127" s="74">
        <v>2442.3115234375</v>
      </c>
      <c r="N127" s="74">
        <v>2797.54443359375</v>
      </c>
      <c r="O127" s="75"/>
      <c r="P127" s="76"/>
      <c r="Q127" s="76"/>
      <c r="R127" s="86"/>
      <c r="S127" s="48">
        <v>0</v>
      </c>
      <c r="T127" s="48">
        <v>1</v>
      </c>
      <c r="U127" s="49">
        <v>0</v>
      </c>
      <c r="V127" s="49">
        <v>0.001248</v>
      </c>
      <c r="W127" s="49">
        <v>0.002131</v>
      </c>
      <c r="X127" s="49">
        <v>0.460133</v>
      </c>
      <c r="Y127" s="49">
        <v>0</v>
      </c>
      <c r="Z127" s="49">
        <v>0</v>
      </c>
      <c r="AA127" s="71">
        <v>127</v>
      </c>
      <c r="AB127" s="71"/>
      <c r="AC127" s="72"/>
      <c r="AD127" s="78" t="s">
        <v>1800</v>
      </c>
      <c r="AE127" s="78">
        <v>568</v>
      </c>
      <c r="AF127" s="78">
        <v>210</v>
      </c>
      <c r="AG127" s="78">
        <v>9668</v>
      </c>
      <c r="AH127" s="78">
        <v>16661</v>
      </c>
      <c r="AI127" s="78"/>
      <c r="AJ127" s="78" t="s">
        <v>2064</v>
      </c>
      <c r="AK127" s="78" t="s">
        <v>2290</v>
      </c>
      <c r="AL127" s="78"/>
      <c r="AM127" s="78"/>
      <c r="AN127" s="80">
        <v>40714.845868055556</v>
      </c>
      <c r="AO127" s="83" t="s">
        <v>2631</v>
      </c>
      <c r="AP127" s="78" t="b">
        <v>0</v>
      </c>
      <c r="AQ127" s="78" t="b">
        <v>0</v>
      </c>
      <c r="AR127" s="78" t="b">
        <v>1</v>
      </c>
      <c r="AS127" s="78"/>
      <c r="AT127" s="78">
        <v>5</v>
      </c>
      <c r="AU127" s="83" t="s">
        <v>2781</v>
      </c>
      <c r="AV127" s="78" t="b">
        <v>0</v>
      </c>
      <c r="AW127" s="78" t="s">
        <v>2855</v>
      </c>
      <c r="AX127" s="83" t="s">
        <v>2980</v>
      </c>
      <c r="AY127" s="78" t="s">
        <v>66</v>
      </c>
      <c r="AZ127" s="78" t="str">
        <f>REPLACE(INDEX(GroupVertices[Group],MATCH(Vertices[[#This Row],[Vertex]],GroupVertices[Vertex],0)),1,1,"")</f>
        <v>1</v>
      </c>
      <c r="BA127" s="48"/>
      <c r="BB127" s="48"/>
      <c r="BC127" s="48"/>
      <c r="BD127" s="48"/>
      <c r="BE127" s="48"/>
      <c r="BF127" s="48"/>
      <c r="BG127" s="116" t="s">
        <v>3812</v>
      </c>
      <c r="BH127" s="116" t="s">
        <v>3812</v>
      </c>
      <c r="BI127" s="116" t="s">
        <v>3938</v>
      </c>
      <c r="BJ127" s="116" t="s">
        <v>3938</v>
      </c>
      <c r="BK127" s="116">
        <v>1</v>
      </c>
      <c r="BL127" s="120">
        <v>4</v>
      </c>
      <c r="BM127" s="116">
        <v>1</v>
      </c>
      <c r="BN127" s="120">
        <v>4</v>
      </c>
      <c r="BO127" s="116">
        <v>0</v>
      </c>
      <c r="BP127" s="120">
        <v>0</v>
      </c>
      <c r="BQ127" s="116">
        <v>23</v>
      </c>
      <c r="BR127" s="120">
        <v>92</v>
      </c>
      <c r="BS127" s="116">
        <v>25</v>
      </c>
      <c r="BT127" s="2"/>
      <c r="BU127" s="3"/>
      <c r="BV127" s="3"/>
      <c r="BW127" s="3"/>
      <c r="BX127" s="3"/>
    </row>
    <row r="128" spans="1:76" ht="15">
      <c r="A128" s="64" t="s">
        <v>319</v>
      </c>
      <c r="B128" s="65"/>
      <c r="C128" s="65" t="s">
        <v>64</v>
      </c>
      <c r="D128" s="66">
        <v>162.06809546286064</v>
      </c>
      <c r="E128" s="68"/>
      <c r="F128" s="100" t="s">
        <v>846</v>
      </c>
      <c r="G128" s="65"/>
      <c r="H128" s="69" t="s">
        <v>319</v>
      </c>
      <c r="I128" s="70"/>
      <c r="J128" s="70"/>
      <c r="K128" s="69" t="s">
        <v>3272</v>
      </c>
      <c r="L128" s="73">
        <v>1</v>
      </c>
      <c r="M128" s="74">
        <v>710.1007080078125</v>
      </c>
      <c r="N128" s="74">
        <v>2528.22900390625</v>
      </c>
      <c r="O128" s="75"/>
      <c r="P128" s="76"/>
      <c r="Q128" s="76"/>
      <c r="R128" s="86"/>
      <c r="S128" s="48">
        <v>0</v>
      </c>
      <c r="T128" s="48">
        <v>1</v>
      </c>
      <c r="U128" s="49">
        <v>0</v>
      </c>
      <c r="V128" s="49">
        <v>0.001248</v>
      </c>
      <c r="W128" s="49">
        <v>0.002131</v>
      </c>
      <c r="X128" s="49">
        <v>0.460133</v>
      </c>
      <c r="Y128" s="49">
        <v>0</v>
      </c>
      <c r="Z128" s="49">
        <v>0</v>
      </c>
      <c r="AA128" s="71">
        <v>128</v>
      </c>
      <c r="AB128" s="71"/>
      <c r="AC128" s="72"/>
      <c r="AD128" s="78" t="s">
        <v>1801</v>
      </c>
      <c r="AE128" s="78">
        <v>604</v>
      </c>
      <c r="AF128" s="78">
        <v>162</v>
      </c>
      <c r="AG128" s="78">
        <v>3521</v>
      </c>
      <c r="AH128" s="78">
        <v>10835</v>
      </c>
      <c r="AI128" s="78"/>
      <c r="AJ128" s="78"/>
      <c r="AK128" s="78"/>
      <c r="AL128" s="83" t="s">
        <v>2432</v>
      </c>
      <c r="AM128" s="78"/>
      <c r="AN128" s="80">
        <v>40103.622453703705</v>
      </c>
      <c r="AO128" s="83" t="s">
        <v>2632</v>
      </c>
      <c r="AP128" s="78" t="b">
        <v>0</v>
      </c>
      <c r="AQ128" s="78" t="b">
        <v>0</v>
      </c>
      <c r="AR128" s="78" t="b">
        <v>1</v>
      </c>
      <c r="AS128" s="78"/>
      <c r="AT128" s="78">
        <v>4</v>
      </c>
      <c r="AU128" s="83" t="s">
        <v>2781</v>
      </c>
      <c r="AV128" s="78" t="b">
        <v>0</v>
      </c>
      <c r="AW128" s="78" t="s">
        <v>2855</v>
      </c>
      <c r="AX128" s="83" t="s">
        <v>2981</v>
      </c>
      <c r="AY128" s="78" t="s">
        <v>66</v>
      </c>
      <c r="AZ128" s="78" t="str">
        <f>REPLACE(INDEX(GroupVertices[Group],MATCH(Vertices[[#This Row],[Vertex]],GroupVertices[Vertex],0)),1,1,"")</f>
        <v>1</v>
      </c>
      <c r="BA128" s="48"/>
      <c r="BB128" s="48"/>
      <c r="BC128" s="48"/>
      <c r="BD128" s="48"/>
      <c r="BE128" s="48"/>
      <c r="BF128" s="48"/>
      <c r="BG128" s="116" t="s">
        <v>3812</v>
      </c>
      <c r="BH128" s="116" t="s">
        <v>3812</v>
      </c>
      <c r="BI128" s="116" t="s">
        <v>3938</v>
      </c>
      <c r="BJ128" s="116" t="s">
        <v>3938</v>
      </c>
      <c r="BK128" s="116">
        <v>1</v>
      </c>
      <c r="BL128" s="120">
        <v>4</v>
      </c>
      <c r="BM128" s="116">
        <v>1</v>
      </c>
      <c r="BN128" s="120">
        <v>4</v>
      </c>
      <c r="BO128" s="116">
        <v>0</v>
      </c>
      <c r="BP128" s="120">
        <v>0</v>
      </c>
      <c r="BQ128" s="116">
        <v>23</v>
      </c>
      <c r="BR128" s="120">
        <v>92</v>
      </c>
      <c r="BS128" s="116">
        <v>25</v>
      </c>
      <c r="BT128" s="2"/>
      <c r="BU128" s="3"/>
      <c r="BV128" s="3"/>
      <c r="BW128" s="3"/>
      <c r="BX128" s="3"/>
    </row>
    <row r="129" spans="1:76" ht="15">
      <c r="A129" s="64" t="s">
        <v>320</v>
      </c>
      <c r="B129" s="65"/>
      <c r="C129" s="65" t="s">
        <v>64</v>
      </c>
      <c r="D129" s="66">
        <v>162.036149443247</v>
      </c>
      <c r="E129" s="68"/>
      <c r="F129" s="100" t="s">
        <v>847</v>
      </c>
      <c r="G129" s="65"/>
      <c r="H129" s="69" t="s">
        <v>320</v>
      </c>
      <c r="I129" s="70"/>
      <c r="J129" s="70"/>
      <c r="K129" s="69" t="s">
        <v>3273</v>
      </c>
      <c r="L129" s="73">
        <v>1</v>
      </c>
      <c r="M129" s="74">
        <v>1354.7528076171875</v>
      </c>
      <c r="N129" s="74">
        <v>9641.4267578125</v>
      </c>
      <c r="O129" s="75"/>
      <c r="P129" s="76"/>
      <c r="Q129" s="76"/>
      <c r="R129" s="86"/>
      <c r="S129" s="48">
        <v>0</v>
      </c>
      <c r="T129" s="48">
        <v>1</v>
      </c>
      <c r="U129" s="49">
        <v>0</v>
      </c>
      <c r="V129" s="49">
        <v>0.001248</v>
      </c>
      <c r="W129" s="49">
        <v>0.002131</v>
      </c>
      <c r="X129" s="49">
        <v>0.460133</v>
      </c>
      <c r="Y129" s="49">
        <v>0</v>
      </c>
      <c r="Z129" s="49">
        <v>0</v>
      </c>
      <c r="AA129" s="71">
        <v>129</v>
      </c>
      <c r="AB129" s="71"/>
      <c r="AC129" s="72"/>
      <c r="AD129" s="78" t="s">
        <v>1802</v>
      </c>
      <c r="AE129" s="78">
        <v>400</v>
      </c>
      <c r="AF129" s="78">
        <v>86</v>
      </c>
      <c r="AG129" s="78">
        <v>5229</v>
      </c>
      <c r="AH129" s="78">
        <v>6940</v>
      </c>
      <c r="AI129" s="78"/>
      <c r="AJ129" s="78" t="s">
        <v>2065</v>
      </c>
      <c r="AK129" s="78" t="s">
        <v>2291</v>
      </c>
      <c r="AL129" s="78"/>
      <c r="AM129" s="78"/>
      <c r="AN129" s="80">
        <v>40608.870254629626</v>
      </c>
      <c r="AO129" s="83" t="s">
        <v>2633</v>
      </c>
      <c r="AP129" s="78" t="b">
        <v>0</v>
      </c>
      <c r="AQ129" s="78" t="b">
        <v>0</v>
      </c>
      <c r="AR129" s="78" t="b">
        <v>1</v>
      </c>
      <c r="AS129" s="78"/>
      <c r="AT129" s="78">
        <v>1</v>
      </c>
      <c r="AU129" s="83" t="s">
        <v>2781</v>
      </c>
      <c r="AV129" s="78" t="b">
        <v>0</v>
      </c>
      <c r="AW129" s="78" t="s">
        <v>2855</v>
      </c>
      <c r="AX129" s="83" t="s">
        <v>2982</v>
      </c>
      <c r="AY129" s="78" t="s">
        <v>66</v>
      </c>
      <c r="AZ129" s="78" t="str">
        <f>REPLACE(INDEX(GroupVertices[Group],MATCH(Vertices[[#This Row],[Vertex]],GroupVertices[Vertex],0)),1,1,"")</f>
        <v>1</v>
      </c>
      <c r="BA129" s="48"/>
      <c r="BB129" s="48"/>
      <c r="BC129" s="48"/>
      <c r="BD129" s="48"/>
      <c r="BE129" s="48"/>
      <c r="BF129" s="48"/>
      <c r="BG129" s="116" t="s">
        <v>3812</v>
      </c>
      <c r="BH129" s="116" t="s">
        <v>3812</v>
      </c>
      <c r="BI129" s="116" t="s">
        <v>3938</v>
      </c>
      <c r="BJ129" s="116" t="s">
        <v>3938</v>
      </c>
      <c r="BK129" s="116">
        <v>1</v>
      </c>
      <c r="BL129" s="120">
        <v>4</v>
      </c>
      <c r="BM129" s="116">
        <v>1</v>
      </c>
      <c r="BN129" s="120">
        <v>4</v>
      </c>
      <c r="BO129" s="116">
        <v>0</v>
      </c>
      <c r="BP129" s="120">
        <v>0</v>
      </c>
      <c r="BQ129" s="116">
        <v>23</v>
      </c>
      <c r="BR129" s="120">
        <v>92</v>
      </c>
      <c r="BS129" s="116">
        <v>25</v>
      </c>
      <c r="BT129" s="2"/>
      <c r="BU129" s="3"/>
      <c r="BV129" s="3"/>
      <c r="BW129" s="3"/>
      <c r="BX129" s="3"/>
    </row>
    <row r="130" spans="1:76" ht="15">
      <c r="A130" s="64" t="s">
        <v>321</v>
      </c>
      <c r="B130" s="65"/>
      <c r="C130" s="65" t="s">
        <v>64</v>
      </c>
      <c r="D130" s="66">
        <v>162.08490915739415</v>
      </c>
      <c r="E130" s="68"/>
      <c r="F130" s="100" t="s">
        <v>848</v>
      </c>
      <c r="G130" s="65"/>
      <c r="H130" s="69" t="s">
        <v>321</v>
      </c>
      <c r="I130" s="70"/>
      <c r="J130" s="70"/>
      <c r="K130" s="69" t="s">
        <v>3274</v>
      </c>
      <c r="L130" s="73">
        <v>1</v>
      </c>
      <c r="M130" s="74">
        <v>2316.59326171875</v>
      </c>
      <c r="N130" s="74">
        <v>1955.7808837890625</v>
      </c>
      <c r="O130" s="75"/>
      <c r="P130" s="76"/>
      <c r="Q130" s="76"/>
      <c r="R130" s="86"/>
      <c r="S130" s="48">
        <v>0</v>
      </c>
      <c r="T130" s="48">
        <v>1</v>
      </c>
      <c r="U130" s="49">
        <v>0</v>
      </c>
      <c r="V130" s="49">
        <v>0.001248</v>
      </c>
      <c r="W130" s="49">
        <v>0.002131</v>
      </c>
      <c r="X130" s="49">
        <v>0.460133</v>
      </c>
      <c r="Y130" s="49">
        <v>0</v>
      </c>
      <c r="Z130" s="49">
        <v>0</v>
      </c>
      <c r="AA130" s="71">
        <v>130</v>
      </c>
      <c r="AB130" s="71"/>
      <c r="AC130" s="72"/>
      <c r="AD130" s="78" t="s">
        <v>1803</v>
      </c>
      <c r="AE130" s="78">
        <v>159</v>
      </c>
      <c r="AF130" s="78">
        <v>202</v>
      </c>
      <c r="AG130" s="78">
        <v>6549</v>
      </c>
      <c r="AH130" s="78">
        <v>25472</v>
      </c>
      <c r="AI130" s="78"/>
      <c r="AJ130" s="78" t="s">
        <v>2066</v>
      </c>
      <c r="AK130" s="78" t="s">
        <v>1651</v>
      </c>
      <c r="AL130" s="78"/>
      <c r="AM130" s="78"/>
      <c r="AN130" s="80">
        <v>42015.79405092593</v>
      </c>
      <c r="AO130" s="83" t="s">
        <v>2634</v>
      </c>
      <c r="AP130" s="78" t="b">
        <v>1</v>
      </c>
      <c r="AQ130" s="78" t="b">
        <v>0</v>
      </c>
      <c r="AR130" s="78" t="b">
        <v>1</v>
      </c>
      <c r="AS130" s="78"/>
      <c r="AT130" s="78">
        <v>0</v>
      </c>
      <c r="AU130" s="83" t="s">
        <v>2778</v>
      </c>
      <c r="AV130" s="78" t="b">
        <v>0</v>
      </c>
      <c r="AW130" s="78" t="s">
        <v>2855</v>
      </c>
      <c r="AX130" s="83" t="s">
        <v>2983</v>
      </c>
      <c r="AY130" s="78" t="s">
        <v>66</v>
      </c>
      <c r="AZ130" s="78" t="str">
        <f>REPLACE(INDEX(GroupVertices[Group],MATCH(Vertices[[#This Row],[Vertex]],GroupVertices[Vertex],0)),1,1,"")</f>
        <v>1</v>
      </c>
      <c r="BA130" s="48"/>
      <c r="BB130" s="48"/>
      <c r="BC130" s="48"/>
      <c r="BD130" s="48"/>
      <c r="BE130" s="48"/>
      <c r="BF130" s="48"/>
      <c r="BG130" s="116" t="s">
        <v>3812</v>
      </c>
      <c r="BH130" s="116" t="s">
        <v>3812</v>
      </c>
      <c r="BI130" s="116" t="s">
        <v>3938</v>
      </c>
      <c r="BJ130" s="116" t="s">
        <v>3938</v>
      </c>
      <c r="BK130" s="116">
        <v>1</v>
      </c>
      <c r="BL130" s="120">
        <v>4</v>
      </c>
      <c r="BM130" s="116">
        <v>1</v>
      </c>
      <c r="BN130" s="120">
        <v>4</v>
      </c>
      <c r="BO130" s="116">
        <v>0</v>
      </c>
      <c r="BP130" s="120">
        <v>0</v>
      </c>
      <c r="BQ130" s="116">
        <v>23</v>
      </c>
      <c r="BR130" s="120">
        <v>92</v>
      </c>
      <c r="BS130" s="116">
        <v>25</v>
      </c>
      <c r="BT130" s="2"/>
      <c r="BU130" s="3"/>
      <c r="BV130" s="3"/>
      <c r="BW130" s="3"/>
      <c r="BX130" s="3"/>
    </row>
    <row r="131" spans="1:76" ht="15">
      <c r="A131" s="64" t="s">
        <v>322</v>
      </c>
      <c r="B131" s="65"/>
      <c r="C131" s="65" t="s">
        <v>64</v>
      </c>
      <c r="D131" s="66">
        <v>162.49852604291806</v>
      </c>
      <c r="E131" s="68"/>
      <c r="F131" s="100" t="s">
        <v>849</v>
      </c>
      <c r="G131" s="65"/>
      <c r="H131" s="69" t="s">
        <v>322</v>
      </c>
      <c r="I131" s="70"/>
      <c r="J131" s="70"/>
      <c r="K131" s="69" t="s">
        <v>3275</v>
      </c>
      <c r="L131" s="73">
        <v>1</v>
      </c>
      <c r="M131" s="74">
        <v>4390.11181640625</v>
      </c>
      <c r="N131" s="74">
        <v>5892.10546875</v>
      </c>
      <c r="O131" s="75"/>
      <c r="P131" s="76"/>
      <c r="Q131" s="76"/>
      <c r="R131" s="86"/>
      <c r="S131" s="48">
        <v>1</v>
      </c>
      <c r="T131" s="48">
        <v>3</v>
      </c>
      <c r="U131" s="49">
        <v>0</v>
      </c>
      <c r="V131" s="49">
        <v>0.001595</v>
      </c>
      <c r="W131" s="49">
        <v>0.007527</v>
      </c>
      <c r="X131" s="49">
        <v>1.185285</v>
      </c>
      <c r="Y131" s="49">
        <v>0.5833333333333334</v>
      </c>
      <c r="Z131" s="49">
        <v>0</v>
      </c>
      <c r="AA131" s="71">
        <v>131</v>
      </c>
      <c r="AB131" s="71"/>
      <c r="AC131" s="72"/>
      <c r="AD131" s="78" t="s">
        <v>1804</v>
      </c>
      <c r="AE131" s="78">
        <v>320</v>
      </c>
      <c r="AF131" s="78">
        <v>1186</v>
      </c>
      <c r="AG131" s="78">
        <v>4966</v>
      </c>
      <c r="AH131" s="78">
        <v>5098</v>
      </c>
      <c r="AI131" s="78"/>
      <c r="AJ131" s="78" t="s">
        <v>2067</v>
      </c>
      <c r="AK131" s="78" t="s">
        <v>2292</v>
      </c>
      <c r="AL131" s="83" t="s">
        <v>2433</v>
      </c>
      <c r="AM131" s="78"/>
      <c r="AN131" s="80">
        <v>42629.740277777775</v>
      </c>
      <c r="AO131" s="83" t="s">
        <v>2635</v>
      </c>
      <c r="AP131" s="78" t="b">
        <v>1</v>
      </c>
      <c r="AQ131" s="78" t="b">
        <v>0</v>
      </c>
      <c r="AR131" s="78" t="b">
        <v>1</v>
      </c>
      <c r="AS131" s="78"/>
      <c r="AT131" s="78">
        <v>0</v>
      </c>
      <c r="AU131" s="78"/>
      <c r="AV131" s="78" t="b">
        <v>0</v>
      </c>
      <c r="AW131" s="78" t="s">
        <v>2855</v>
      </c>
      <c r="AX131" s="83" t="s">
        <v>2984</v>
      </c>
      <c r="AY131" s="78" t="s">
        <v>66</v>
      </c>
      <c r="AZ131" s="78" t="str">
        <f>REPLACE(INDEX(GroupVertices[Group],MATCH(Vertices[[#This Row],[Vertex]],GroupVertices[Vertex],0)),1,1,"")</f>
        <v>2</v>
      </c>
      <c r="BA131" s="48"/>
      <c r="BB131" s="48"/>
      <c r="BC131" s="48"/>
      <c r="BD131" s="48"/>
      <c r="BE131" s="48"/>
      <c r="BF131" s="48"/>
      <c r="BG131" s="116" t="s">
        <v>3827</v>
      </c>
      <c r="BH131" s="116" t="s">
        <v>3898</v>
      </c>
      <c r="BI131" s="116" t="s">
        <v>3954</v>
      </c>
      <c r="BJ131" s="116" t="s">
        <v>4024</v>
      </c>
      <c r="BK131" s="116">
        <v>0</v>
      </c>
      <c r="BL131" s="120">
        <v>0</v>
      </c>
      <c r="BM131" s="116">
        <v>0</v>
      </c>
      <c r="BN131" s="120">
        <v>0</v>
      </c>
      <c r="BO131" s="116">
        <v>0</v>
      </c>
      <c r="BP131" s="120">
        <v>0</v>
      </c>
      <c r="BQ131" s="116">
        <v>18</v>
      </c>
      <c r="BR131" s="120">
        <v>100</v>
      </c>
      <c r="BS131" s="116">
        <v>18</v>
      </c>
      <c r="BT131" s="2"/>
      <c r="BU131" s="3"/>
      <c r="BV131" s="3"/>
      <c r="BW131" s="3"/>
      <c r="BX131" s="3"/>
    </row>
    <row r="132" spans="1:76" ht="15">
      <c r="A132" s="64" t="s">
        <v>323</v>
      </c>
      <c r="B132" s="65"/>
      <c r="C132" s="65" t="s">
        <v>64</v>
      </c>
      <c r="D132" s="66">
        <v>162.04329526342374</v>
      </c>
      <c r="E132" s="68"/>
      <c r="F132" s="100" t="s">
        <v>850</v>
      </c>
      <c r="G132" s="65"/>
      <c r="H132" s="69" t="s">
        <v>323</v>
      </c>
      <c r="I132" s="70"/>
      <c r="J132" s="70"/>
      <c r="K132" s="69" t="s">
        <v>3276</v>
      </c>
      <c r="L132" s="73">
        <v>1</v>
      </c>
      <c r="M132" s="74">
        <v>4025.982421875</v>
      </c>
      <c r="N132" s="74">
        <v>5690.4521484375</v>
      </c>
      <c r="O132" s="75"/>
      <c r="P132" s="76"/>
      <c r="Q132" s="76"/>
      <c r="R132" s="86"/>
      <c r="S132" s="48">
        <v>0</v>
      </c>
      <c r="T132" s="48">
        <v>4</v>
      </c>
      <c r="U132" s="49">
        <v>0</v>
      </c>
      <c r="V132" s="49">
        <v>0.001595</v>
      </c>
      <c r="W132" s="49">
        <v>0.007527</v>
      </c>
      <c r="X132" s="49">
        <v>1.185285</v>
      </c>
      <c r="Y132" s="49">
        <v>0.5833333333333334</v>
      </c>
      <c r="Z132" s="49">
        <v>0</v>
      </c>
      <c r="AA132" s="71">
        <v>132</v>
      </c>
      <c r="AB132" s="71"/>
      <c r="AC132" s="72"/>
      <c r="AD132" s="78" t="s">
        <v>1805</v>
      </c>
      <c r="AE132" s="78">
        <v>433</v>
      </c>
      <c r="AF132" s="78">
        <v>103</v>
      </c>
      <c r="AG132" s="78">
        <v>687</v>
      </c>
      <c r="AH132" s="78">
        <v>146</v>
      </c>
      <c r="AI132" s="78"/>
      <c r="AJ132" s="78" t="s">
        <v>2068</v>
      </c>
      <c r="AK132" s="78" t="s">
        <v>2293</v>
      </c>
      <c r="AL132" s="78"/>
      <c r="AM132" s="78"/>
      <c r="AN132" s="80">
        <v>41876.173483796294</v>
      </c>
      <c r="AO132" s="83" t="s">
        <v>2636</v>
      </c>
      <c r="AP132" s="78" t="b">
        <v>0</v>
      </c>
      <c r="AQ132" s="78" t="b">
        <v>0</v>
      </c>
      <c r="AR132" s="78" t="b">
        <v>0</v>
      </c>
      <c r="AS132" s="78"/>
      <c r="AT132" s="78">
        <v>0</v>
      </c>
      <c r="AU132" s="83" t="s">
        <v>2781</v>
      </c>
      <c r="AV132" s="78" t="b">
        <v>0</v>
      </c>
      <c r="AW132" s="78" t="s">
        <v>2855</v>
      </c>
      <c r="AX132" s="83" t="s">
        <v>2985</v>
      </c>
      <c r="AY132" s="78" t="s">
        <v>66</v>
      </c>
      <c r="AZ132" s="78" t="str">
        <f>REPLACE(INDEX(GroupVertices[Group],MATCH(Vertices[[#This Row],[Vertex]],GroupVertices[Vertex],0)),1,1,"")</f>
        <v>2</v>
      </c>
      <c r="BA132" s="48"/>
      <c r="BB132" s="48"/>
      <c r="BC132" s="48"/>
      <c r="BD132" s="48"/>
      <c r="BE132" s="48"/>
      <c r="BF132" s="48"/>
      <c r="BG132" s="116" t="s">
        <v>3828</v>
      </c>
      <c r="BH132" s="116" t="s">
        <v>3828</v>
      </c>
      <c r="BI132" s="116" t="s">
        <v>3955</v>
      </c>
      <c r="BJ132" s="116" t="s">
        <v>3955</v>
      </c>
      <c r="BK132" s="116">
        <v>0</v>
      </c>
      <c r="BL132" s="120">
        <v>0</v>
      </c>
      <c r="BM132" s="116">
        <v>0</v>
      </c>
      <c r="BN132" s="120">
        <v>0</v>
      </c>
      <c r="BO132" s="116">
        <v>0</v>
      </c>
      <c r="BP132" s="120">
        <v>0</v>
      </c>
      <c r="BQ132" s="116">
        <v>9</v>
      </c>
      <c r="BR132" s="120">
        <v>100</v>
      </c>
      <c r="BS132" s="116">
        <v>9</v>
      </c>
      <c r="BT132" s="2"/>
      <c r="BU132" s="3"/>
      <c r="BV132" s="3"/>
      <c r="BW132" s="3"/>
      <c r="BX132" s="3"/>
    </row>
    <row r="133" spans="1:76" ht="15">
      <c r="A133" s="64" t="s">
        <v>324</v>
      </c>
      <c r="B133" s="65"/>
      <c r="C133" s="65" t="s">
        <v>64</v>
      </c>
      <c r="D133" s="66">
        <v>162.04791902942046</v>
      </c>
      <c r="E133" s="68"/>
      <c r="F133" s="100" t="s">
        <v>851</v>
      </c>
      <c r="G133" s="65"/>
      <c r="H133" s="69" t="s">
        <v>324</v>
      </c>
      <c r="I133" s="70"/>
      <c r="J133" s="70"/>
      <c r="K133" s="69" t="s">
        <v>3277</v>
      </c>
      <c r="L133" s="73">
        <v>1</v>
      </c>
      <c r="M133" s="74">
        <v>6340.67333984375</v>
      </c>
      <c r="N133" s="74">
        <v>7709.03759765625</v>
      </c>
      <c r="O133" s="75"/>
      <c r="P133" s="76"/>
      <c r="Q133" s="76"/>
      <c r="R133" s="86"/>
      <c r="S133" s="48">
        <v>0</v>
      </c>
      <c r="T133" s="48">
        <v>3</v>
      </c>
      <c r="U133" s="49">
        <v>0</v>
      </c>
      <c r="V133" s="49">
        <v>0.001592</v>
      </c>
      <c r="W133" s="49">
        <v>0.006985</v>
      </c>
      <c r="X133" s="49">
        <v>0.933412</v>
      </c>
      <c r="Y133" s="49">
        <v>0.6666666666666666</v>
      </c>
      <c r="Z133" s="49">
        <v>0</v>
      </c>
      <c r="AA133" s="71">
        <v>133</v>
      </c>
      <c r="AB133" s="71"/>
      <c r="AC133" s="72"/>
      <c r="AD133" s="78" t="s">
        <v>1806</v>
      </c>
      <c r="AE133" s="78">
        <v>338</v>
      </c>
      <c r="AF133" s="78">
        <v>114</v>
      </c>
      <c r="AG133" s="78">
        <v>150</v>
      </c>
      <c r="AH133" s="78">
        <v>333</v>
      </c>
      <c r="AI133" s="78"/>
      <c r="AJ133" s="78" t="s">
        <v>2069</v>
      </c>
      <c r="AK133" s="78" t="s">
        <v>2294</v>
      </c>
      <c r="AL133" s="83" t="s">
        <v>2434</v>
      </c>
      <c r="AM133" s="78"/>
      <c r="AN133" s="80">
        <v>39883.15377314815</v>
      </c>
      <c r="AO133" s="83" t="s">
        <v>2637</v>
      </c>
      <c r="AP133" s="78" t="b">
        <v>0</v>
      </c>
      <c r="AQ133" s="78" t="b">
        <v>0</v>
      </c>
      <c r="AR133" s="78" t="b">
        <v>1</v>
      </c>
      <c r="AS133" s="78"/>
      <c r="AT133" s="78">
        <v>1</v>
      </c>
      <c r="AU133" s="83" t="s">
        <v>2778</v>
      </c>
      <c r="AV133" s="78" t="b">
        <v>0</v>
      </c>
      <c r="AW133" s="78" t="s">
        <v>2855</v>
      </c>
      <c r="AX133" s="83" t="s">
        <v>2986</v>
      </c>
      <c r="AY133" s="78" t="s">
        <v>66</v>
      </c>
      <c r="AZ133" s="78" t="str">
        <f>REPLACE(INDEX(GroupVertices[Group],MATCH(Vertices[[#This Row],[Vertex]],GroupVertices[Vertex],0)),1,1,"")</f>
        <v>2</v>
      </c>
      <c r="BA133" s="48"/>
      <c r="BB133" s="48"/>
      <c r="BC133" s="48"/>
      <c r="BD133" s="48"/>
      <c r="BE133" s="48"/>
      <c r="BF133" s="48"/>
      <c r="BG133" s="116" t="s">
        <v>3829</v>
      </c>
      <c r="BH133" s="116" t="s">
        <v>3829</v>
      </c>
      <c r="BI133" s="116" t="s">
        <v>3956</v>
      </c>
      <c r="BJ133" s="116" t="s">
        <v>3956</v>
      </c>
      <c r="BK133" s="116">
        <v>0</v>
      </c>
      <c r="BL133" s="120">
        <v>0</v>
      </c>
      <c r="BM133" s="116">
        <v>0</v>
      </c>
      <c r="BN133" s="120">
        <v>0</v>
      </c>
      <c r="BO133" s="116">
        <v>0</v>
      </c>
      <c r="BP133" s="120">
        <v>0</v>
      </c>
      <c r="BQ133" s="116">
        <v>13</v>
      </c>
      <c r="BR133" s="120">
        <v>100</v>
      </c>
      <c r="BS133" s="116">
        <v>13</v>
      </c>
      <c r="BT133" s="2"/>
      <c r="BU133" s="3"/>
      <c r="BV133" s="3"/>
      <c r="BW133" s="3"/>
      <c r="BX133" s="3"/>
    </row>
    <row r="134" spans="1:76" ht="15">
      <c r="A134" s="64" t="s">
        <v>325</v>
      </c>
      <c r="B134" s="65"/>
      <c r="C134" s="65" t="s">
        <v>64</v>
      </c>
      <c r="D134" s="66">
        <v>162.04791902942046</v>
      </c>
      <c r="E134" s="68"/>
      <c r="F134" s="100" t="s">
        <v>852</v>
      </c>
      <c r="G134" s="65"/>
      <c r="H134" s="69" t="s">
        <v>325</v>
      </c>
      <c r="I134" s="70"/>
      <c r="J134" s="70"/>
      <c r="K134" s="69" t="s">
        <v>3278</v>
      </c>
      <c r="L134" s="73">
        <v>1</v>
      </c>
      <c r="M134" s="74">
        <v>890.0667114257812</v>
      </c>
      <c r="N134" s="74">
        <v>8650.6708984375</v>
      </c>
      <c r="O134" s="75"/>
      <c r="P134" s="76"/>
      <c r="Q134" s="76"/>
      <c r="R134" s="86"/>
      <c r="S134" s="48">
        <v>0</v>
      </c>
      <c r="T134" s="48">
        <v>1</v>
      </c>
      <c r="U134" s="49">
        <v>0</v>
      </c>
      <c r="V134" s="49">
        <v>0.001248</v>
      </c>
      <c r="W134" s="49">
        <v>0.002131</v>
      </c>
      <c r="X134" s="49">
        <v>0.460133</v>
      </c>
      <c r="Y134" s="49">
        <v>0</v>
      </c>
      <c r="Z134" s="49">
        <v>0</v>
      </c>
      <c r="AA134" s="71">
        <v>134</v>
      </c>
      <c r="AB134" s="71"/>
      <c r="AC134" s="72"/>
      <c r="AD134" s="78" t="s">
        <v>1807</v>
      </c>
      <c r="AE134" s="78">
        <v>659</v>
      </c>
      <c r="AF134" s="78">
        <v>114</v>
      </c>
      <c r="AG134" s="78">
        <v>2296</v>
      </c>
      <c r="AH134" s="78">
        <v>1606</v>
      </c>
      <c r="AI134" s="78"/>
      <c r="AJ134" s="78" t="s">
        <v>2070</v>
      </c>
      <c r="AK134" s="78" t="s">
        <v>2295</v>
      </c>
      <c r="AL134" s="78"/>
      <c r="AM134" s="78"/>
      <c r="AN134" s="80">
        <v>40882.074212962965</v>
      </c>
      <c r="AO134" s="83" t="s">
        <v>2638</v>
      </c>
      <c r="AP134" s="78" t="b">
        <v>0</v>
      </c>
      <c r="AQ134" s="78" t="b">
        <v>0</v>
      </c>
      <c r="AR134" s="78" t="b">
        <v>0</v>
      </c>
      <c r="AS134" s="78"/>
      <c r="AT134" s="78">
        <v>8</v>
      </c>
      <c r="AU134" s="83" t="s">
        <v>2778</v>
      </c>
      <c r="AV134" s="78" t="b">
        <v>0</v>
      </c>
      <c r="AW134" s="78" t="s">
        <v>2855</v>
      </c>
      <c r="AX134" s="83" t="s">
        <v>2987</v>
      </c>
      <c r="AY134" s="78" t="s">
        <v>66</v>
      </c>
      <c r="AZ134" s="78" t="str">
        <f>REPLACE(INDEX(GroupVertices[Group],MATCH(Vertices[[#This Row],[Vertex]],GroupVertices[Vertex],0)),1,1,"")</f>
        <v>1</v>
      </c>
      <c r="BA134" s="48"/>
      <c r="BB134" s="48"/>
      <c r="BC134" s="48"/>
      <c r="BD134" s="48"/>
      <c r="BE134" s="48"/>
      <c r="BF134" s="48"/>
      <c r="BG134" s="116" t="s">
        <v>3812</v>
      </c>
      <c r="BH134" s="116" t="s">
        <v>3812</v>
      </c>
      <c r="BI134" s="116" t="s">
        <v>3938</v>
      </c>
      <c r="BJ134" s="116" t="s">
        <v>3938</v>
      </c>
      <c r="BK134" s="116">
        <v>1</v>
      </c>
      <c r="BL134" s="120">
        <v>4</v>
      </c>
      <c r="BM134" s="116">
        <v>1</v>
      </c>
      <c r="BN134" s="120">
        <v>4</v>
      </c>
      <c r="BO134" s="116">
        <v>0</v>
      </c>
      <c r="BP134" s="120">
        <v>0</v>
      </c>
      <c r="BQ134" s="116">
        <v>23</v>
      </c>
      <c r="BR134" s="120">
        <v>92</v>
      </c>
      <c r="BS134" s="116">
        <v>25</v>
      </c>
      <c r="BT134" s="2"/>
      <c r="BU134" s="3"/>
      <c r="BV134" s="3"/>
      <c r="BW134" s="3"/>
      <c r="BX134" s="3"/>
    </row>
    <row r="135" spans="1:76" ht="15">
      <c r="A135" s="64" t="s">
        <v>326</v>
      </c>
      <c r="B135" s="65"/>
      <c r="C135" s="65" t="s">
        <v>64</v>
      </c>
      <c r="D135" s="66">
        <v>162.0214374605302</v>
      </c>
      <c r="E135" s="68"/>
      <c r="F135" s="100" t="s">
        <v>853</v>
      </c>
      <c r="G135" s="65"/>
      <c r="H135" s="69" t="s">
        <v>326</v>
      </c>
      <c r="I135" s="70"/>
      <c r="J135" s="70"/>
      <c r="K135" s="69" t="s">
        <v>3279</v>
      </c>
      <c r="L135" s="73">
        <v>1</v>
      </c>
      <c r="M135" s="74">
        <v>734.0454711914062</v>
      </c>
      <c r="N135" s="74">
        <v>1458.8140869140625</v>
      </c>
      <c r="O135" s="75"/>
      <c r="P135" s="76"/>
      <c r="Q135" s="76"/>
      <c r="R135" s="86"/>
      <c r="S135" s="48">
        <v>0</v>
      </c>
      <c r="T135" s="48">
        <v>1</v>
      </c>
      <c r="U135" s="49">
        <v>0</v>
      </c>
      <c r="V135" s="49">
        <v>0.001248</v>
      </c>
      <c r="W135" s="49">
        <v>0.002131</v>
      </c>
      <c r="X135" s="49">
        <v>0.460133</v>
      </c>
      <c r="Y135" s="49">
        <v>0</v>
      </c>
      <c r="Z135" s="49">
        <v>0</v>
      </c>
      <c r="AA135" s="71">
        <v>135</v>
      </c>
      <c r="AB135" s="71"/>
      <c r="AC135" s="72"/>
      <c r="AD135" s="78" t="s">
        <v>1808</v>
      </c>
      <c r="AE135" s="78">
        <v>53</v>
      </c>
      <c r="AF135" s="78">
        <v>51</v>
      </c>
      <c r="AG135" s="78">
        <v>164</v>
      </c>
      <c r="AH135" s="78">
        <v>1</v>
      </c>
      <c r="AI135" s="78"/>
      <c r="AJ135" s="78" t="s">
        <v>2071</v>
      </c>
      <c r="AK135" s="78"/>
      <c r="AL135" s="78"/>
      <c r="AM135" s="78"/>
      <c r="AN135" s="80">
        <v>43700.53986111111</v>
      </c>
      <c r="AO135" s="83" t="s">
        <v>2639</v>
      </c>
      <c r="AP135" s="78" t="b">
        <v>1</v>
      </c>
      <c r="AQ135" s="78" t="b">
        <v>0</v>
      </c>
      <c r="AR135" s="78" t="b">
        <v>0</v>
      </c>
      <c r="AS135" s="78"/>
      <c r="AT135" s="78">
        <v>0</v>
      </c>
      <c r="AU135" s="78"/>
      <c r="AV135" s="78" t="b">
        <v>0</v>
      </c>
      <c r="AW135" s="78" t="s">
        <v>2855</v>
      </c>
      <c r="AX135" s="83" t="s">
        <v>2988</v>
      </c>
      <c r="AY135" s="78" t="s">
        <v>66</v>
      </c>
      <c r="AZ135" s="78" t="str">
        <f>REPLACE(INDEX(GroupVertices[Group],MATCH(Vertices[[#This Row],[Vertex]],GroupVertices[Vertex],0)),1,1,"")</f>
        <v>1</v>
      </c>
      <c r="BA135" s="48"/>
      <c r="BB135" s="48"/>
      <c r="BC135" s="48"/>
      <c r="BD135" s="48"/>
      <c r="BE135" s="48"/>
      <c r="BF135" s="48"/>
      <c r="BG135" s="116" t="s">
        <v>3812</v>
      </c>
      <c r="BH135" s="116" t="s">
        <v>3812</v>
      </c>
      <c r="BI135" s="116" t="s">
        <v>3938</v>
      </c>
      <c r="BJ135" s="116" t="s">
        <v>3938</v>
      </c>
      <c r="BK135" s="116">
        <v>1</v>
      </c>
      <c r="BL135" s="120">
        <v>4</v>
      </c>
      <c r="BM135" s="116">
        <v>1</v>
      </c>
      <c r="BN135" s="120">
        <v>4</v>
      </c>
      <c r="BO135" s="116">
        <v>0</v>
      </c>
      <c r="BP135" s="120">
        <v>0</v>
      </c>
      <c r="BQ135" s="116">
        <v>23</v>
      </c>
      <c r="BR135" s="120">
        <v>92</v>
      </c>
      <c r="BS135" s="116">
        <v>25</v>
      </c>
      <c r="BT135" s="2"/>
      <c r="BU135" s="3"/>
      <c r="BV135" s="3"/>
      <c r="BW135" s="3"/>
      <c r="BX135" s="3"/>
    </row>
    <row r="136" spans="1:76" ht="15">
      <c r="A136" s="64" t="s">
        <v>327</v>
      </c>
      <c r="B136" s="65"/>
      <c r="C136" s="65" t="s">
        <v>64</v>
      </c>
      <c r="D136" s="66">
        <v>162.00294239654338</v>
      </c>
      <c r="E136" s="68"/>
      <c r="F136" s="100" t="s">
        <v>854</v>
      </c>
      <c r="G136" s="65"/>
      <c r="H136" s="69" t="s">
        <v>327</v>
      </c>
      <c r="I136" s="70"/>
      <c r="J136" s="70"/>
      <c r="K136" s="69" t="s">
        <v>3280</v>
      </c>
      <c r="L136" s="73">
        <v>1</v>
      </c>
      <c r="M136" s="74">
        <v>6750.4521484375</v>
      </c>
      <c r="N136" s="74">
        <v>8412.748046875</v>
      </c>
      <c r="O136" s="75"/>
      <c r="P136" s="76"/>
      <c r="Q136" s="76"/>
      <c r="R136" s="86"/>
      <c r="S136" s="48">
        <v>0</v>
      </c>
      <c r="T136" s="48">
        <v>3</v>
      </c>
      <c r="U136" s="49">
        <v>0</v>
      </c>
      <c r="V136" s="49">
        <v>0.001592</v>
      </c>
      <c r="W136" s="49">
        <v>0.006985</v>
      </c>
      <c r="X136" s="49">
        <v>0.933412</v>
      </c>
      <c r="Y136" s="49">
        <v>0.6666666666666666</v>
      </c>
      <c r="Z136" s="49">
        <v>0</v>
      </c>
      <c r="AA136" s="71">
        <v>136</v>
      </c>
      <c r="AB136" s="71"/>
      <c r="AC136" s="72"/>
      <c r="AD136" s="78" t="s">
        <v>1809</v>
      </c>
      <c r="AE136" s="78">
        <v>26</v>
      </c>
      <c r="AF136" s="78">
        <v>7</v>
      </c>
      <c r="AG136" s="78">
        <v>3</v>
      </c>
      <c r="AH136" s="78">
        <v>1</v>
      </c>
      <c r="AI136" s="78"/>
      <c r="AJ136" s="78" t="s">
        <v>2072</v>
      </c>
      <c r="AK136" s="78" t="s">
        <v>2296</v>
      </c>
      <c r="AL136" s="78"/>
      <c r="AM136" s="78"/>
      <c r="AN136" s="80">
        <v>40941.63856481481</v>
      </c>
      <c r="AO136" s="78"/>
      <c r="AP136" s="78" t="b">
        <v>1</v>
      </c>
      <c r="AQ136" s="78" t="b">
        <v>0</v>
      </c>
      <c r="AR136" s="78" t="b">
        <v>0</v>
      </c>
      <c r="AS136" s="78"/>
      <c r="AT136" s="78">
        <v>0</v>
      </c>
      <c r="AU136" s="83" t="s">
        <v>2778</v>
      </c>
      <c r="AV136" s="78" t="b">
        <v>0</v>
      </c>
      <c r="AW136" s="78" t="s">
        <v>2855</v>
      </c>
      <c r="AX136" s="83" t="s">
        <v>2989</v>
      </c>
      <c r="AY136" s="78" t="s">
        <v>66</v>
      </c>
      <c r="AZ136" s="78" t="str">
        <f>REPLACE(INDEX(GroupVertices[Group],MATCH(Vertices[[#This Row],[Vertex]],GroupVertices[Vertex],0)),1,1,"")</f>
        <v>2</v>
      </c>
      <c r="BA136" s="48"/>
      <c r="BB136" s="48"/>
      <c r="BC136" s="48"/>
      <c r="BD136" s="48"/>
      <c r="BE136" s="48"/>
      <c r="BF136" s="48"/>
      <c r="BG136" s="116" t="s">
        <v>3830</v>
      </c>
      <c r="BH136" s="116" t="s">
        <v>3830</v>
      </c>
      <c r="BI136" s="116" t="s">
        <v>3957</v>
      </c>
      <c r="BJ136" s="116" t="s">
        <v>3957</v>
      </c>
      <c r="BK136" s="116">
        <v>0</v>
      </c>
      <c r="BL136" s="120">
        <v>0</v>
      </c>
      <c r="BM136" s="116">
        <v>0</v>
      </c>
      <c r="BN136" s="120">
        <v>0</v>
      </c>
      <c r="BO136" s="116">
        <v>0</v>
      </c>
      <c r="BP136" s="120">
        <v>0</v>
      </c>
      <c r="BQ136" s="116">
        <v>20</v>
      </c>
      <c r="BR136" s="120">
        <v>100</v>
      </c>
      <c r="BS136" s="116">
        <v>20</v>
      </c>
      <c r="BT136" s="2"/>
      <c r="BU136" s="3"/>
      <c r="BV136" s="3"/>
      <c r="BW136" s="3"/>
      <c r="BX136" s="3"/>
    </row>
    <row r="137" spans="1:76" ht="15">
      <c r="A137" s="64" t="s">
        <v>328</v>
      </c>
      <c r="B137" s="65"/>
      <c r="C137" s="65" t="s">
        <v>64</v>
      </c>
      <c r="D137" s="66">
        <v>162.62084567064923</v>
      </c>
      <c r="E137" s="68"/>
      <c r="F137" s="100" t="s">
        <v>855</v>
      </c>
      <c r="G137" s="65"/>
      <c r="H137" s="69" t="s">
        <v>328</v>
      </c>
      <c r="I137" s="70"/>
      <c r="J137" s="70"/>
      <c r="K137" s="69" t="s">
        <v>3281</v>
      </c>
      <c r="L137" s="73">
        <v>1</v>
      </c>
      <c r="M137" s="74">
        <v>1455.1416015625</v>
      </c>
      <c r="N137" s="74">
        <v>1123.697021484375</v>
      </c>
      <c r="O137" s="75"/>
      <c r="P137" s="76"/>
      <c r="Q137" s="76"/>
      <c r="R137" s="86"/>
      <c r="S137" s="48">
        <v>0</v>
      </c>
      <c r="T137" s="48">
        <v>1</v>
      </c>
      <c r="U137" s="49">
        <v>0</v>
      </c>
      <c r="V137" s="49">
        <v>0.001248</v>
      </c>
      <c r="W137" s="49">
        <v>0.002131</v>
      </c>
      <c r="X137" s="49">
        <v>0.460133</v>
      </c>
      <c r="Y137" s="49">
        <v>0</v>
      </c>
      <c r="Z137" s="49">
        <v>0</v>
      </c>
      <c r="AA137" s="71">
        <v>137</v>
      </c>
      <c r="AB137" s="71"/>
      <c r="AC137" s="72"/>
      <c r="AD137" s="78" t="s">
        <v>1810</v>
      </c>
      <c r="AE137" s="78">
        <v>5003</v>
      </c>
      <c r="AF137" s="78">
        <v>1477</v>
      </c>
      <c r="AG137" s="78">
        <v>193554</v>
      </c>
      <c r="AH137" s="78">
        <v>104401</v>
      </c>
      <c r="AI137" s="78"/>
      <c r="AJ137" s="78" t="s">
        <v>2073</v>
      </c>
      <c r="AK137" s="78"/>
      <c r="AL137" s="78"/>
      <c r="AM137" s="78"/>
      <c r="AN137" s="80">
        <v>42087.11791666667</v>
      </c>
      <c r="AO137" s="83" t="s">
        <v>2640</v>
      </c>
      <c r="AP137" s="78" t="b">
        <v>1</v>
      </c>
      <c r="AQ137" s="78" t="b">
        <v>0</v>
      </c>
      <c r="AR137" s="78" t="b">
        <v>0</v>
      </c>
      <c r="AS137" s="78"/>
      <c r="AT137" s="78">
        <v>17</v>
      </c>
      <c r="AU137" s="83" t="s">
        <v>2778</v>
      </c>
      <c r="AV137" s="78" t="b">
        <v>0</v>
      </c>
      <c r="AW137" s="78" t="s">
        <v>2855</v>
      </c>
      <c r="AX137" s="83" t="s">
        <v>2990</v>
      </c>
      <c r="AY137" s="78" t="s">
        <v>66</v>
      </c>
      <c r="AZ137" s="78" t="str">
        <f>REPLACE(INDEX(GroupVertices[Group],MATCH(Vertices[[#This Row],[Vertex]],GroupVertices[Vertex],0)),1,1,"")</f>
        <v>1</v>
      </c>
      <c r="BA137" s="48"/>
      <c r="BB137" s="48"/>
      <c r="BC137" s="48"/>
      <c r="BD137" s="48"/>
      <c r="BE137" s="48"/>
      <c r="BF137" s="48"/>
      <c r="BG137" s="116" t="s">
        <v>3812</v>
      </c>
      <c r="BH137" s="116" t="s">
        <v>3812</v>
      </c>
      <c r="BI137" s="116" t="s">
        <v>3938</v>
      </c>
      <c r="BJ137" s="116" t="s">
        <v>3938</v>
      </c>
      <c r="BK137" s="116">
        <v>1</v>
      </c>
      <c r="BL137" s="120">
        <v>4</v>
      </c>
      <c r="BM137" s="116">
        <v>1</v>
      </c>
      <c r="BN137" s="120">
        <v>4</v>
      </c>
      <c r="BO137" s="116">
        <v>0</v>
      </c>
      <c r="BP137" s="120">
        <v>0</v>
      </c>
      <c r="BQ137" s="116">
        <v>23</v>
      </c>
      <c r="BR137" s="120">
        <v>92</v>
      </c>
      <c r="BS137" s="116">
        <v>25</v>
      </c>
      <c r="BT137" s="2"/>
      <c r="BU137" s="3"/>
      <c r="BV137" s="3"/>
      <c r="BW137" s="3"/>
      <c r="BX137" s="3"/>
    </row>
    <row r="138" spans="1:76" ht="15">
      <c r="A138" s="64" t="s">
        <v>329</v>
      </c>
      <c r="B138" s="65"/>
      <c r="C138" s="65" t="s">
        <v>64</v>
      </c>
      <c r="D138" s="66">
        <v>162.03068499252362</v>
      </c>
      <c r="E138" s="68"/>
      <c r="F138" s="100" t="s">
        <v>856</v>
      </c>
      <c r="G138" s="65"/>
      <c r="H138" s="69" t="s">
        <v>329</v>
      </c>
      <c r="I138" s="70"/>
      <c r="J138" s="70"/>
      <c r="K138" s="69" t="s">
        <v>3282</v>
      </c>
      <c r="L138" s="73">
        <v>108.58768473527759</v>
      </c>
      <c r="M138" s="74">
        <v>8700.947265625</v>
      </c>
      <c r="N138" s="74">
        <v>8582.3564453125</v>
      </c>
      <c r="O138" s="75"/>
      <c r="P138" s="76"/>
      <c r="Q138" s="76"/>
      <c r="R138" s="86"/>
      <c r="S138" s="48">
        <v>0</v>
      </c>
      <c r="T138" s="48">
        <v>2</v>
      </c>
      <c r="U138" s="49">
        <v>572</v>
      </c>
      <c r="V138" s="49">
        <v>0.001323</v>
      </c>
      <c r="W138" s="49">
        <v>0.003314</v>
      </c>
      <c r="X138" s="49">
        <v>0.750394</v>
      </c>
      <c r="Y138" s="49">
        <v>0</v>
      </c>
      <c r="Z138" s="49">
        <v>0</v>
      </c>
      <c r="AA138" s="71">
        <v>138</v>
      </c>
      <c r="AB138" s="71"/>
      <c r="AC138" s="72"/>
      <c r="AD138" s="78" t="s">
        <v>1811</v>
      </c>
      <c r="AE138" s="78">
        <v>86</v>
      </c>
      <c r="AF138" s="78">
        <v>73</v>
      </c>
      <c r="AG138" s="78">
        <v>1086</v>
      </c>
      <c r="AH138" s="78">
        <v>526</v>
      </c>
      <c r="AI138" s="78"/>
      <c r="AJ138" s="78" t="s">
        <v>2074</v>
      </c>
      <c r="AK138" s="78" t="s">
        <v>2297</v>
      </c>
      <c r="AL138" s="78"/>
      <c r="AM138" s="78"/>
      <c r="AN138" s="80">
        <v>39807.7596875</v>
      </c>
      <c r="AO138" s="83" t="s">
        <v>2641</v>
      </c>
      <c r="AP138" s="78" t="b">
        <v>0</v>
      </c>
      <c r="AQ138" s="78" t="b">
        <v>0</v>
      </c>
      <c r="AR138" s="78" t="b">
        <v>0</v>
      </c>
      <c r="AS138" s="78"/>
      <c r="AT138" s="78">
        <v>2</v>
      </c>
      <c r="AU138" s="83" t="s">
        <v>2780</v>
      </c>
      <c r="AV138" s="78" t="b">
        <v>0</v>
      </c>
      <c r="AW138" s="78" t="s">
        <v>2855</v>
      </c>
      <c r="AX138" s="83" t="s">
        <v>2991</v>
      </c>
      <c r="AY138" s="78" t="s">
        <v>66</v>
      </c>
      <c r="AZ138" s="78" t="str">
        <f>REPLACE(INDEX(GroupVertices[Group],MATCH(Vertices[[#This Row],[Vertex]],GroupVertices[Vertex],0)),1,1,"")</f>
        <v>4</v>
      </c>
      <c r="BA138" s="48"/>
      <c r="BB138" s="48"/>
      <c r="BC138" s="48"/>
      <c r="BD138" s="48"/>
      <c r="BE138" s="48"/>
      <c r="BF138" s="48"/>
      <c r="BG138" s="116" t="s">
        <v>3831</v>
      </c>
      <c r="BH138" s="116" t="s">
        <v>3831</v>
      </c>
      <c r="BI138" s="116" t="s">
        <v>3958</v>
      </c>
      <c r="BJ138" s="116" t="s">
        <v>3958</v>
      </c>
      <c r="BK138" s="116">
        <v>0</v>
      </c>
      <c r="BL138" s="120">
        <v>0</v>
      </c>
      <c r="BM138" s="116">
        <v>0</v>
      </c>
      <c r="BN138" s="120">
        <v>0</v>
      </c>
      <c r="BO138" s="116">
        <v>0</v>
      </c>
      <c r="BP138" s="120">
        <v>0</v>
      </c>
      <c r="BQ138" s="116">
        <v>9</v>
      </c>
      <c r="BR138" s="120">
        <v>100</v>
      </c>
      <c r="BS138" s="116">
        <v>9</v>
      </c>
      <c r="BT138" s="2"/>
      <c r="BU138" s="3"/>
      <c r="BV138" s="3"/>
      <c r="BW138" s="3"/>
      <c r="BX138" s="3"/>
    </row>
    <row r="139" spans="1:76" ht="15">
      <c r="A139" s="64" t="s">
        <v>461</v>
      </c>
      <c r="B139" s="65"/>
      <c r="C139" s="65" t="s">
        <v>64</v>
      </c>
      <c r="D139" s="66">
        <v>162.15258427789144</v>
      </c>
      <c r="E139" s="68"/>
      <c r="F139" s="100" t="s">
        <v>2810</v>
      </c>
      <c r="G139" s="65"/>
      <c r="H139" s="69" t="s">
        <v>461</v>
      </c>
      <c r="I139" s="70"/>
      <c r="J139" s="70"/>
      <c r="K139" s="69" t="s">
        <v>3283</v>
      </c>
      <c r="L139" s="73">
        <v>1</v>
      </c>
      <c r="M139" s="74">
        <v>8882.0830078125</v>
      </c>
      <c r="N139" s="74">
        <v>9646.09375</v>
      </c>
      <c r="O139" s="75"/>
      <c r="P139" s="76"/>
      <c r="Q139" s="76"/>
      <c r="R139" s="86"/>
      <c r="S139" s="48">
        <v>1</v>
      </c>
      <c r="T139" s="48">
        <v>0</v>
      </c>
      <c r="U139" s="49">
        <v>0</v>
      </c>
      <c r="V139" s="49">
        <v>0.00096</v>
      </c>
      <c r="W139" s="49">
        <v>0.000239</v>
      </c>
      <c r="X139" s="49">
        <v>0.468918</v>
      </c>
      <c r="Y139" s="49">
        <v>0</v>
      </c>
      <c r="Z139" s="49">
        <v>0</v>
      </c>
      <c r="AA139" s="71">
        <v>139</v>
      </c>
      <c r="AB139" s="71"/>
      <c r="AC139" s="72"/>
      <c r="AD139" s="78" t="s">
        <v>461</v>
      </c>
      <c r="AE139" s="78">
        <v>499</v>
      </c>
      <c r="AF139" s="78">
        <v>363</v>
      </c>
      <c r="AG139" s="78">
        <v>6388</v>
      </c>
      <c r="AH139" s="78">
        <v>9434</v>
      </c>
      <c r="AI139" s="78"/>
      <c r="AJ139" s="78" t="s">
        <v>2075</v>
      </c>
      <c r="AK139" s="78" t="s">
        <v>2298</v>
      </c>
      <c r="AL139" s="78"/>
      <c r="AM139" s="78"/>
      <c r="AN139" s="80">
        <v>43674.12547453704</v>
      </c>
      <c r="AO139" s="83" t="s">
        <v>2642</v>
      </c>
      <c r="AP139" s="78" t="b">
        <v>1</v>
      </c>
      <c r="AQ139" s="78" t="b">
        <v>0</v>
      </c>
      <c r="AR139" s="78" t="b">
        <v>0</v>
      </c>
      <c r="AS139" s="78"/>
      <c r="AT139" s="78">
        <v>1</v>
      </c>
      <c r="AU139" s="78"/>
      <c r="AV139" s="78" t="b">
        <v>0</v>
      </c>
      <c r="AW139" s="78" t="s">
        <v>2855</v>
      </c>
      <c r="AX139" s="83" t="s">
        <v>2992</v>
      </c>
      <c r="AY139" s="78" t="s">
        <v>65</v>
      </c>
      <c r="AZ139" s="78" t="str">
        <f>REPLACE(INDEX(GroupVertices[Group],MATCH(Vertices[[#This Row],[Vertex]],GroupVertices[Vertex],0)),1,1,"")</f>
        <v>4</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330</v>
      </c>
      <c r="B140" s="65"/>
      <c r="C140" s="65" t="s">
        <v>64</v>
      </c>
      <c r="D140" s="66">
        <v>162.0302646501603</v>
      </c>
      <c r="E140" s="68"/>
      <c r="F140" s="100" t="s">
        <v>857</v>
      </c>
      <c r="G140" s="65"/>
      <c r="H140" s="69" t="s">
        <v>330</v>
      </c>
      <c r="I140" s="70"/>
      <c r="J140" s="70"/>
      <c r="K140" s="69" t="s">
        <v>3284</v>
      </c>
      <c r="L140" s="73">
        <v>1</v>
      </c>
      <c r="M140" s="74">
        <v>895.3683471679688</v>
      </c>
      <c r="N140" s="74">
        <v>1490.56494140625</v>
      </c>
      <c r="O140" s="75"/>
      <c r="P140" s="76"/>
      <c r="Q140" s="76"/>
      <c r="R140" s="86"/>
      <c r="S140" s="48">
        <v>0</v>
      </c>
      <c r="T140" s="48">
        <v>1</v>
      </c>
      <c r="U140" s="49">
        <v>0</v>
      </c>
      <c r="V140" s="49">
        <v>0.001248</v>
      </c>
      <c r="W140" s="49">
        <v>0.002131</v>
      </c>
      <c r="X140" s="49">
        <v>0.460133</v>
      </c>
      <c r="Y140" s="49">
        <v>0</v>
      </c>
      <c r="Z140" s="49">
        <v>0</v>
      </c>
      <c r="AA140" s="71">
        <v>140</v>
      </c>
      <c r="AB140" s="71"/>
      <c r="AC140" s="72"/>
      <c r="AD140" s="78" t="s">
        <v>1812</v>
      </c>
      <c r="AE140" s="78">
        <v>284</v>
      </c>
      <c r="AF140" s="78">
        <v>72</v>
      </c>
      <c r="AG140" s="78">
        <v>899</v>
      </c>
      <c r="AH140" s="78">
        <v>1313</v>
      </c>
      <c r="AI140" s="78"/>
      <c r="AJ140" s="78"/>
      <c r="AK140" s="78" t="s">
        <v>2217</v>
      </c>
      <c r="AL140" s="83" t="s">
        <v>2435</v>
      </c>
      <c r="AM140" s="78"/>
      <c r="AN140" s="80">
        <v>40114.01216435185</v>
      </c>
      <c r="AO140" s="78"/>
      <c r="AP140" s="78" t="b">
        <v>0</v>
      </c>
      <c r="AQ140" s="78" t="b">
        <v>0</v>
      </c>
      <c r="AR140" s="78" t="b">
        <v>1</v>
      </c>
      <c r="AS140" s="78"/>
      <c r="AT140" s="78">
        <v>1</v>
      </c>
      <c r="AU140" s="83" t="s">
        <v>2778</v>
      </c>
      <c r="AV140" s="78" t="b">
        <v>0</v>
      </c>
      <c r="AW140" s="78" t="s">
        <v>2855</v>
      </c>
      <c r="AX140" s="83" t="s">
        <v>2993</v>
      </c>
      <c r="AY140" s="78" t="s">
        <v>66</v>
      </c>
      <c r="AZ140" s="78" t="str">
        <f>REPLACE(INDEX(GroupVertices[Group],MATCH(Vertices[[#This Row],[Vertex]],GroupVertices[Vertex],0)),1,1,"")</f>
        <v>1</v>
      </c>
      <c r="BA140" s="48"/>
      <c r="BB140" s="48"/>
      <c r="BC140" s="48"/>
      <c r="BD140" s="48"/>
      <c r="BE140" s="48"/>
      <c r="BF140" s="48"/>
      <c r="BG140" s="116" t="s">
        <v>3812</v>
      </c>
      <c r="BH140" s="116" t="s">
        <v>3812</v>
      </c>
      <c r="BI140" s="116" t="s">
        <v>3938</v>
      </c>
      <c r="BJ140" s="116" t="s">
        <v>3938</v>
      </c>
      <c r="BK140" s="116">
        <v>1</v>
      </c>
      <c r="BL140" s="120">
        <v>4</v>
      </c>
      <c r="BM140" s="116">
        <v>1</v>
      </c>
      <c r="BN140" s="120">
        <v>4</v>
      </c>
      <c r="BO140" s="116">
        <v>0</v>
      </c>
      <c r="BP140" s="120">
        <v>0</v>
      </c>
      <c r="BQ140" s="116">
        <v>23</v>
      </c>
      <c r="BR140" s="120">
        <v>92</v>
      </c>
      <c r="BS140" s="116">
        <v>25</v>
      </c>
      <c r="BT140" s="2"/>
      <c r="BU140" s="3"/>
      <c r="BV140" s="3"/>
      <c r="BW140" s="3"/>
      <c r="BX140" s="3"/>
    </row>
    <row r="141" spans="1:76" ht="15">
      <c r="A141" s="64" t="s">
        <v>331</v>
      </c>
      <c r="B141" s="65"/>
      <c r="C141" s="65" t="s">
        <v>64</v>
      </c>
      <c r="D141" s="66">
        <v>163.68977630061602</v>
      </c>
      <c r="E141" s="68"/>
      <c r="F141" s="100" t="s">
        <v>858</v>
      </c>
      <c r="G141" s="65"/>
      <c r="H141" s="69" t="s">
        <v>331</v>
      </c>
      <c r="I141" s="70"/>
      <c r="J141" s="70"/>
      <c r="K141" s="69" t="s">
        <v>3285</v>
      </c>
      <c r="L141" s="73">
        <v>1</v>
      </c>
      <c r="M141" s="74">
        <v>352.79486083984375</v>
      </c>
      <c r="N141" s="74">
        <v>4932.150390625</v>
      </c>
      <c r="O141" s="75"/>
      <c r="P141" s="76"/>
      <c r="Q141" s="76"/>
      <c r="R141" s="86"/>
      <c r="S141" s="48">
        <v>0</v>
      </c>
      <c r="T141" s="48">
        <v>1</v>
      </c>
      <c r="U141" s="49">
        <v>0</v>
      </c>
      <c r="V141" s="49">
        <v>0.001248</v>
      </c>
      <c r="W141" s="49">
        <v>0.002131</v>
      </c>
      <c r="X141" s="49">
        <v>0.460133</v>
      </c>
      <c r="Y141" s="49">
        <v>0</v>
      </c>
      <c r="Z141" s="49">
        <v>0</v>
      </c>
      <c r="AA141" s="71">
        <v>141</v>
      </c>
      <c r="AB141" s="71"/>
      <c r="AC141" s="72"/>
      <c r="AD141" s="78" t="s">
        <v>1813</v>
      </c>
      <c r="AE141" s="78">
        <v>2046</v>
      </c>
      <c r="AF141" s="78">
        <v>4020</v>
      </c>
      <c r="AG141" s="78">
        <v>22428</v>
      </c>
      <c r="AH141" s="78">
        <v>14888</v>
      </c>
      <c r="AI141" s="78"/>
      <c r="AJ141" s="78" t="s">
        <v>2076</v>
      </c>
      <c r="AK141" s="78" t="s">
        <v>2299</v>
      </c>
      <c r="AL141" s="83" t="s">
        <v>2436</v>
      </c>
      <c r="AM141" s="78"/>
      <c r="AN141" s="80">
        <v>39890.37774305556</v>
      </c>
      <c r="AO141" s="83" t="s">
        <v>2643</v>
      </c>
      <c r="AP141" s="78" t="b">
        <v>0</v>
      </c>
      <c r="AQ141" s="78" t="b">
        <v>0</v>
      </c>
      <c r="AR141" s="78" t="b">
        <v>1</v>
      </c>
      <c r="AS141" s="78"/>
      <c r="AT141" s="78">
        <v>44</v>
      </c>
      <c r="AU141" s="83" t="s">
        <v>2780</v>
      </c>
      <c r="AV141" s="78" t="b">
        <v>0</v>
      </c>
      <c r="AW141" s="78" t="s">
        <v>2855</v>
      </c>
      <c r="AX141" s="83" t="s">
        <v>2994</v>
      </c>
      <c r="AY141" s="78" t="s">
        <v>66</v>
      </c>
      <c r="AZ141" s="78" t="str">
        <f>REPLACE(INDEX(GroupVertices[Group],MATCH(Vertices[[#This Row],[Vertex]],GroupVertices[Vertex],0)),1,1,"")</f>
        <v>1</v>
      </c>
      <c r="BA141" s="48"/>
      <c r="BB141" s="48"/>
      <c r="BC141" s="48"/>
      <c r="BD141" s="48"/>
      <c r="BE141" s="48"/>
      <c r="BF141" s="48"/>
      <c r="BG141" s="116" t="s">
        <v>3812</v>
      </c>
      <c r="BH141" s="116" t="s">
        <v>3812</v>
      </c>
      <c r="BI141" s="116" t="s">
        <v>3938</v>
      </c>
      <c r="BJ141" s="116" t="s">
        <v>3938</v>
      </c>
      <c r="BK141" s="116">
        <v>1</v>
      </c>
      <c r="BL141" s="120">
        <v>4</v>
      </c>
      <c r="BM141" s="116">
        <v>1</v>
      </c>
      <c r="BN141" s="120">
        <v>4</v>
      </c>
      <c r="BO141" s="116">
        <v>0</v>
      </c>
      <c r="BP141" s="120">
        <v>0</v>
      </c>
      <c r="BQ141" s="116">
        <v>23</v>
      </c>
      <c r="BR141" s="120">
        <v>92</v>
      </c>
      <c r="BS141" s="116">
        <v>25</v>
      </c>
      <c r="BT141" s="2"/>
      <c r="BU141" s="3"/>
      <c r="BV141" s="3"/>
      <c r="BW141" s="3"/>
      <c r="BX141" s="3"/>
    </row>
    <row r="142" spans="1:76" ht="15">
      <c r="A142" s="64" t="s">
        <v>332</v>
      </c>
      <c r="B142" s="65"/>
      <c r="C142" s="65" t="s">
        <v>64</v>
      </c>
      <c r="D142" s="66">
        <v>162.0100882167201</v>
      </c>
      <c r="E142" s="68"/>
      <c r="F142" s="100" t="s">
        <v>859</v>
      </c>
      <c r="G142" s="65"/>
      <c r="H142" s="69" t="s">
        <v>332</v>
      </c>
      <c r="I142" s="70"/>
      <c r="J142" s="70"/>
      <c r="K142" s="69" t="s">
        <v>3286</v>
      </c>
      <c r="L142" s="73">
        <v>1</v>
      </c>
      <c r="M142" s="74">
        <v>5164.7333984375</v>
      </c>
      <c r="N142" s="74">
        <v>8333.1875</v>
      </c>
      <c r="O142" s="75"/>
      <c r="P142" s="76"/>
      <c r="Q142" s="76"/>
      <c r="R142" s="86"/>
      <c r="S142" s="48">
        <v>0</v>
      </c>
      <c r="T142" s="48">
        <v>3</v>
      </c>
      <c r="U142" s="49">
        <v>0</v>
      </c>
      <c r="V142" s="49">
        <v>0.001592</v>
      </c>
      <c r="W142" s="49">
        <v>0.006985</v>
      </c>
      <c r="X142" s="49">
        <v>0.933412</v>
      </c>
      <c r="Y142" s="49">
        <v>0.6666666666666666</v>
      </c>
      <c r="Z142" s="49">
        <v>0</v>
      </c>
      <c r="AA142" s="71">
        <v>142</v>
      </c>
      <c r="AB142" s="71"/>
      <c r="AC142" s="72"/>
      <c r="AD142" s="78" t="s">
        <v>1814</v>
      </c>
      <c r="AE142" s="78">
        <v>10</v>
      </c>
      <c r="AF142" s="78">
        <v>24</v>
      </c>
      <c r="AG142" s="78">
        <v>420</v>
      </c>
      <c r="AH142" s="78">
        <v>413</v>
      </c>
      <c r="AI142" s="78"/>
      <c r="AJ142" s="78" t="s">
        <v>2077</v>
      </c>
      <c r="AK142" s="78"/>
      <c r="AL142" s="78"/>
      <c r="AM142" s="78"/>
      <c r="AN142" s="80">
        <v>43718.42246527778</v>
      </c>
      <c r="AO142" s="83" t="s">
        <v>2644</v>
      </c>
      <c r="AP142" s="78" t="b">
        <v>1</v>
      </c>
      <c r="AQ142" s="78" t="b">
        <v>0</v>
      </c>
      <c r="AR142" s="78" t="b">
        <v>0</v>
      </c>
      <c r="AS142" s="78"/>
      <c r="AT142" s="78">
        <v>0</v>
      </c>
      <c r="AU142" s="78"/>
      <c r="AV142" s="78" t="b">
        <v>0</v>
      </c>
      <c r="AW142" s="78" t="s">
        <v>2855</v>
      </c>
      <c r="AX142" s="83" t="s">
        <v>2995</v>
      </c>
      <c r="AY142" s="78" t="s">
        <v>66</v>
      </c>
      <c r="AZ142" s="78" t="str">
        <f>REPLACE(INDEX(GroupVertices[Group],MATCH(Vertices[[#This Row],[Vertex]],GroupVertices[Vertex],0)),1,1,"")</f>
        <v>2</v>
      </c>
      <c r="BA142" s="48" t="s">
        <v>674</v>
      </c>
      <c r="BB142" s="48" t="s">
        <v>674</v>
      </c>
      <c r="BC142" s="48" t="s">
        <v>703</v>
      </c>
      <c r="BD142" s="48" t="s">
        <v>703</v>
      </c>
      <c r="BE142" s="48"/>
      <c r="BF142" s="48"/>
      <c r="BG142" s="116" t="s">
        <v>3832</v>
      </c>
      <c r="BH142" s="116" t="s">
        <v>3832</v>
      </c>
      <c r="BI142" s="116" t="s">
        <v>3959</v>
      </c>
      <c r="BJ142" s="116" t="s">
        <v>3959</v>
      </c>
      <c r="BK142" s="116">
        <v>0</v>
      </c>
      <c r="BL142" s="120">
        <v>0</v>
      </c>
      <c r="BM142" s="116">
        <v>1</v>
      </c>
      <c r="BN142" s="120">
        <v>4.761904761904762</v>
      </c>
      <c r="BO142" s="116">
        <v>0</v>
      </c>
      <c r="BP142" s="120">
        <v>0</v>
      </c>
      <c r="BQ142" s="116">
        <v>20</v>
      </c>
      <c r="BR142" s="120">
        <v>95.23809523809524</v>
      </c>
      <c r="BS142" s="116">
        <v>21</v>
      </c>
      <c r="BT142" s="2"/>
      <c r="BU142" s="3"/>
      <c r="BV142" s="3"/>
      <c r="BW142" s="3"/>
      <c r="BX142" s="3"/>
    </row>
    <row r="143" spans="1:76" ht="15">
      <c r="A143" s="64" t="s">
        <v>333</v>
      </c>
      <c r="B143" s="65"/>
      <c r="C143" s="65" t="s">
        <v>64</v>
      </c>
      <c r="D143" s="66">
        <v>162.32492464685976</v>
      </c>
      <c r="E143" s="68"/>
      <c r="F143" s="100" t="s">
        <v>860</v>
      </c>
      <c r="G143" s="65"/>
      <c r="H143" s="69" t="s">
        <v>333</v>
      </c>
      <c r="I143" s="70"/>
      <c r="J143" s="70"/>
      <c r="K143" s="69" t="s">
        <v>3287</v>
      </c>
      <c r="L143" s="73">
        <v>1</v>
      </c>
      <c r="M143" s="74">
        <v>2158.91796875</v>
      </c>
      <c r="N143" s="74">
        <v>775.5205688476562</v>
      </c>
      <c r="O143" s="75"/>
      <c r="P143" s="76"/>
      <c r="Q143" s="76"/>
      <c r="R143" s="86"/>
      <c r="S143" s="48">
        <v>0</v>
      </c>
      <c r="T143" s="48">
        <v>1</v>
      </c>
      <c r="U143" s="49">
        <v>0</v>
      </c>
      <c r="V143" s="49">
        <v>0.001248</v>
      </c>
      <c r="W143" s="49">
        <v>0.002131</v>
      </c>
      <c r="X143" s="49">
        <v>0.460133</v>
      </c>
      <c r="Y143" s="49">
        <v>0</v>
      </c>
      <c r="Z143" s="49">
        <v>0</v>
      </c>
      <c r="AA143" s="71">
        <v>143</v>
      </c>
      <c r="AB143" s="71"/>
      <c r="AC143" s="72"/>
      <c r="AD143" s="78" t="s">
        <v>1815</v>
      </c>
      <c r="AE143" s="78">
        <v>5</v>
      </c>
      <c r="AF143" s="78">
        <v>773</v>
      </c>
      <c r="AG143" s="78">
        <v>94388</v>
      </c>
      <c r="AH143" s="78">
        <v>52527</v>
      </c>
      <c r="AI143" s="78"/>
      <c r="AJ143" s="78" t="s">
        <v>2078</v>
      </c>
      <c r="AK143" s="78"/>
      <c r="AL143" s="78"/>
      <c r="AM143" s="78"/>
      <c r="AN143" s="80">
        <v>42548.651979166665</v>
      </c>
      <c r="AO143" s="83" t="s">
        <v>2645</v>
      </c>
      <c r="AP143" s="78" t="b">
        <v>1</v>
      </c>
      <c r="AQ143" s="78" t="b">
        <v>0</v>
      </c>
      <c r="AR143" s="78" t="b">
        <v>0</v>
      </c>
      <c r="AS143" s="78"/>
      <c r="AT143" s="78">
        <v>45</v>
      </c>
      <c r="AU143" s="78"/>
      <c r="AV143" s="78" t="b">
        <v>0</v>
      </c>
      <c r="AW143" s="78" t="s">
        <v>2855</v>
      </c>
      <c r="AX143" s="83" t="s">
        <v>2996</v>
      </c>
      <c r="AY143" s="78" t="s">
        <v>66</v>
      </c>
      <c r="AZ143" s="78" t="str">
        <f>REPLACE(INDEX(GroupVertices[Group],MATCH(Vertices[[#This Row],[Vertex]],GroupVertices[Vertex],0)),1,1,"")</f>
        <v>1</v>
      </c>
      <c r="BA143" s="48"/>
      <c r="BB143" s="48"/>
      <c r="BC143" s="48"/>
      <c r="BD143" s="48"/>
      <c r="BE143" s="48"/>
      <c r="BF143" s="48"/>
      <c r="BG143" s="116" t="s">
        <v>3812</v>
      </c>
      <c r="BH143" s="116" t="s">
        <v>3812</v>
      </c>
      <c r="BI143" s="116" t="s">
        <v>3938</v>
      </c>
      <c r="BJ143" s="116" t="s">
        <v>3938</v>
      </c>
      <c r="BK143" s="116">
        <v>1</v>
      </c>
      <c r="BL143" s="120">
        <v>4</v>
      </c>
      <c r="BM143" s="116">
        <v>1</v>
      </c>
      <c r="BN143" s="120">
        <v>4</v>
      </c>
      <c r="BO143" s="116">
        <v>0</v>
      </c>
      <c r="BP143" s="120">
        <v>0</v>
      </c>
      <c r="BQ143" s="116">
        <v>23</v>
      </c>
      <c r="BR143" s="120">
        <v>92</v>
      </c>
      <c r="BS143" s="116">
        <v>25</v>
      </c>
      <c r="BT143" s="2"/>
      <c r="BU143" s="3"/>
      <c r="BV143" s="3"/>
      <c r="BW143" s="3"/>
      <c r="BX143" s="3"/>
    </row>
    <row r="144" spans="1:76" ht="15">
      <c r="A144" s="64" t="s">
        <v>334</v>
      </c>
      <c r="B144" s="65"/>
      <c r="C144" s="65" t="s">
        <v>64</v>
      </c>
      <c r="D144" s="66">
        <v>162.65489340207955</v>
      </c>
      <c r="E144" s="68"/>
      <c r="F144" s="100" t="s">
        <v>861</v>
      </c>
      <c r="G144" s="65"/>
      <c r="H144" s="69" t="s">
        <v>334</v>
      </c>
      <c r="I144" s="70"/>
      <c r="J144" s="70"/>
      <c r="K144" s="69" t="s">
        <v>3288</v>
      </c>
      <c r="L144" s="73">
        <v>1</v>
      </c>
      <c r="M144" s="74">
        <v>8976.234375</v>
      </c>
      <c r="N144" s="74">
        <v>8015.76416015625</v>
      </c>
      <c r="O144" s="75"/>
      <c r="P144" s="76"/>
      <c r="Q144" s="76"/>
      <c r="R144" s="86"/>
      <c r="S144" s="48">
        <v>0</v>
      </c>
      <c r="T144" s="48">
        <v>2</v>
      </c>
      <c r="U144" s="49">
        <v>0</v>
      </c>
      <c r="V144" s="49">
        <v>0.001321</v>
      </c>
      <c r="W144" s="49">
        <v>0.003734</v>
      </c>
      <c r="X144" s="49">
        <v>0.543486</v>
      </c>
      <c r="Y144" s="49">
        <v>0.5</v>
      </c>
      <c r="Z144" s="49">
        <v>0</v>
      </c>
      <c r="AA144" s="71">
        <v>144</v>
      </c>
      <c r="AB144" s="71"/>
      <c r="AC144" s="72"/>
      <c r="AD144" s="78" t="s">
        <v>1816</v>
      </c>
      <c r="AE144" s="78">
        <v>361</v>
      </c>
      <c r="AF144" s="78">
        <v>1558</v>
      </c>
      <c r="AG144" s="78">
        <v>1153</v>
      </c>
      <c r="AH144" s="78">
        <v>1815</v>
      </c>
      <c r="AI144" s="78"/>
      <c r="AJ144" s="78" t="s">
        <v>2079</v>
      </c>
      <c r="AK144" s="78" t="s">
        <v>2217</v>
      </c>
      <c r="AL144" s="83" t="s">
        <v>2437</v>
      </c>
      <c r="AM144" s="78"/>
      <c r="AN144" s="80">
        <v>42404.94966435185</v>
      </c>
      <c r="AO144" s="83" t="s">
        <v>2646</v>
      </c>
      <c r="AP144" s="78" t="b">
        <v>1</v>
      </c>
      <c r="AQ144" s="78" t="b">
        <v>0</v>
      </c>
      <c r="AR144" s="78" t="b">
        <v>0</v>
      </c>
      <c r="AS144" s="78"/>
      <c r="AT144" s="78">
        <v>10</v>
      </c>
      <c r="AU144" s="78"/>
      <c r="AV144" s="78" t="b">
        <v>0</v>
      </c>
      <c r="AW144" s="78" t="s">
        <v>2855</v>
      </c>
      <c r="AX144" s="83" t="s">
        <v>2997</v>
      </c>
      <c r="AY144" s="78" t="s">
        <v>66</v>
      </c>
      <c r="AZ144" s="78" t="str">
        <f>REPLACE(INDEX(GroupVertices[Group],MATCH(Vertices[[#This Row],[Vertex]],GroupVertices[Vertex],0)),1,1,"")</f>
        <v>4</v>
      </c>
      <c r="BA144" s="48"/>
      <c r="BB144" s="48"/>
      <c r="BC144" s="48"/>
      <c r="BD144" s="48"/>
      <c r="BE144" s="48"/>
      <c r="BF144" s="48"/>
      <c r="BG144" s="116" t="s">
        <v>3833</v>
      </c>
      <c r="BH144" s="116" t="s">
        <v>3833</v>
      </c>
      <c r="BI144" s="116" t="s">
        <v>3960</v>
      </c>
      <c r="BJ144" s="116" t="s">
        <v>3960</v>
      </c>
      <c r="BK144" s="116">
        <v>2</v>
      </c>
      <c r="BL144" s="120">
        <v>10.526315789473685</v>
      </c>
      <c r="BM144" s="116">
        <v>1</v>
      </c>
      <c r="BN144" s="120">
        <v>5.2631578947368425</v>
      </c>
      <c r="BO144" s="116">
        <v>0</v>
      </c>
      <c r="BP144" s="120">
        <v>0</v>
      </c>
      <c r="BQ144" s="116">
        <v>16</v>
      </c>
      <c r="BR144" s="120">
        <v>84.21052631578948</v>
      </c>
      <c r="BS144" s="116">
        <v>19</v>
      </c>
      <c r="BT144" s="2"/>
      <c r="BU144" s="3"/>
      <c r="BV144" s="3"/>
      <c r="BW144" s="3"/>
      <c r="BX144" s="3"/>
    </row>
    <row r="145" spans="1:76" ht="15">
      <c r="A145" s="64" t="s">
        <v>347</v>
      </c>
      <c r="B145" s="65"/>
      <c r="C145" s="65" t="s">
        <v>64</v>
      </c>
      <c r="D145" s="66">
        <v>165.4703465517129</v>
      </c>
      <c r="E145" s="68"/>
      <c r="F145" s="100" t="s">
        <v>874</v>
      </c>
      <c r="G145" s="65"/>
      <c r="H145" s="69" t="s">
        <v>347</v>
      </c>
      <c r="I145" s="70"/>
      <c r="J145" s="70"/>
      <c r="K145" s="69" t="s">
        <v>3289</v>
      </c>
      <c r="L145" s="73">
        <v>7.315656282474021</v>
      </c>
      <c r="M145" s="74">
        <v>8875.171875</v>
      </c>
      <c r="N145" s="74">
        <v>7756.59716796875</v>
      </c>
      <c r="O145" s="75"/>
      <c r="P145" s="76"/>
      <c r="Q145" s="76"/>
      <c r="R145" s="86"/>
      <c r="S145" s="48">
        <v>4</v>
      </c>
      <c r="T145" s="48">
        <v>3</v>
      </c>
      <c r="U145" s="49">
        <v>33.577778</v>
      </c>
      <c r="V145" s="49">
        <v>0.001361</v>
      </c>
      <c r="W145" s="49">
        <v>0.006062</v>
      </c>
      <c r="X145" s="49">
        <v>1.352976</v>
      </c>
      <c r="Y145" s="49">
        <v>0.26666666666666666</v>
      </c>
      <c r="Z145" s="49">
        <v>0.16666666666666666</v>
      </c>
      <c r="AA145" s="71">
        <v>145</v>
      </c>
      <c r="AB145" s="71"/>
      <c r="AC145" s="72"/>
      <c r="AD145" s="78" t="s">
        <v>1817</v>
      </c>
      <c r="AE145" s="78">
        <v>3570</v>
      </c>
      <c r="AF145" s="78">
        <v>8256</v>
      </c>
      <c r="AG145" s="78">
        <v>18659</v>
      </c>
      <c r="AH145" s="78">
        <v>25258</v>
      </c>
      <c r="AI145" s="78"/>
      <c r="AJ145" s="78" t="s">
        <v>2080</v>
      </c>
      <c r="AK145" s="78" t="s">
        <v>2300</v>
      </c>
      <c r="AL145" s="83" t="s">
        <v>2438</v>
      </c>
      <c r="AM145" s="78"/>
      <c r="AN145" s="80">
        <v>40381.81365740741</v>
      </c>
      <c r="AO145" s="83" t="s">
        <v>2647</v>
      </c>
      <c r="AP145" s="78" t="b">
        <v>0</v>
      </c>
      <c r="AQ145" s="78" t="b">
        <v>0</v>
      </c>
      <c r="AR145" s="78" t="b">
        <v>1</v>
      </c>
      <c r="AS145" s="78"/>
      <c r="AT145" s="78">
        <v>51</v>
      </c>
      <c r="AU145" s="83" t="s">
        <v>2783</v>
      </c>
      <c r="AV145" s="78" t="b">
        <v>0</v>
      </c>
      <c r="AW145" s="78" t="s">
        <v>2855</v>
      </c>
      <c r="AX145" s="83" t="s">
        <v>2998</v>
      </c>
      <c r="AY145" s="78" t="s">
        <v>66</v>
      </c>
      <c r="AZ145" s="78" t="str">
        <f>REPLACE(INDEX(GroupVertices[Group],MATCH(Vertices[[#This Row],[Vertex]],GroupVertices[Vertex],0)),1,1,"")</f>
        <v>4</v>
      </c>
      <c r="BA145" s="48" t="s">
        <v>675</v>
      </c>
      <c r="BB145" s="48" t="s">
        <v>675</v>
      </c>
      <c r="BC145" s="48" t="s">
        <v>704</v>
      </c>
      <c r="BD145" s="48" t="s">
        <v>704</v>
      </c>
      <c r="BE145" s="48"/>
      <c r="BF145" s="48"/>
      <c r="BG145" s="116" t="s">
        <v>3834</v>
      </c>
      <c r="BH145" s="116" t="s">
        <v>3899</v>
      </c>
      <c r="BI145" s="116" t="s">
        <v>3961</v>
      </c>
      <c r="BJ145" s="116" t="s">
        <v>3961</v>
      </c>
      <c r="BK145" s="116">
        <v>3</v>
      </c>
      <c r="BL145" s="120">
        <v>6</v>
      </c>
      <c r="BM145" s="116">
        <v>1</v>
      </c>
      <c r="BN145" s="120">
        <v>2</v>
      </c>
      <c r="BO145" s="116">
        <v>0</v>
      </c>
      <c r="BP145" s="120">
        <v>0</v>
      </c>
      <c r="BQ145" s="116">
        <v>46</v>
      </c>
      <c r="BR145" s="120">
        <v>92</v>
      </c>
      <c r="BS145" s="116">
        <v>50</v>
      </c>
      <c r="BT145" s="2"/>
      <c r="BU145" s="3"/>
      <c r="BV145" s="3"/>
      <c r="BW145" s="3"/>
      <c r="BX145" s="3"/>
    </row>
    <row r="146" spans="1:76" ht="15">
      <c r="A146" s="64" t="s">
        <v>335</v>
      </c>
      <c r="B146" s="65"/>
      <c r="C146" s="65" t="s">
        <v>64</v>
      </c>
      <c r="D146" s="66">
        <v>162.61916430119587</v>
      </c>
      <c r="E146" s="68"/>
      <c r="F146" s="100" t="s">
        <v>862</v>
      </c>
      <c r="G146" s="65"/>
      <c r="H146" s="69" t="s">
        <v>335</v>
      </c>
      <c r="I146" s="70"/>
      <c r="J146" s="70"/>
      <c r="K146" s="69" t="s">
        <v>3290</v>
      </c>
      <c r="L146" s="73">
        <v>1</v>
      </c>
      <c r="M146" s="74">
        <v>8988.080078125</v>
      </c>
      <c r="N146" s="74">
        <v>7471.6318359375</v>
      </c>
      <c r="O146" s="75"/>
      <c r="P146" s="76"/>
      <c r="Q146" s="76"/>
      <c r="R146" s="86"/>
      <c r="S146" s="48">
        <v>0</v>
      </c>
      <c r="T146" s="48">
        <v>2</v>
      </c>
      <c r="U146" s="49">
        <v>0</v>
      </c>
      <c r="V146" s="49">
        <v>0.001321</v>
      </c>
      <c r="W146" s="49">
        <v>0.003734</v>
      </c>
      <c r="X146" s="49">
        <v>0.543486</v>
      </c>
      <c r="Y146" s="49">
        <v>0.5</v>
      </c>
      <c r="Z146" s="49">
        <v>0</v>
      </c>
      <c r="AA146" s="71">
        <v>146</v>
      </c>
      <c r="AB146" s="71"/>
      <c r="AC146" s="72"/>
      <c r="AD146" s="78" t="s">
        <v>1818</v>
      </c>
      <c r="AE146" s="78">
        <v>1261</v>
      </c>
      <c r="AF146" s="78">
        <v>1473</v>
      </c>
      <c r="AG146" s="78">
        <v>92961</v>
      </c>
      <c r="AH146" s="78">
        <v>39356</v>
      </c>
      <c r="AI146" s="78"/>
      <c r="AJ146" s="78" t="s">
        <v>2081</v>
      </c>
      <c r="AK146" s="78"/>
      <c r="AL146" s="83" t="s">
        <v>2439</v>
      </c>
      <c r="AM146" s="78"/>
      <c r="AN146" s="80">
        <v>43235.76537037037</v>
      </c>
      <c r="AO146" s="83" t="s">
        <v>2648</v>
      </c>
      <c r="AP146" s="78" t="b">
        <v>0</v>
      </c>
      <c r="AQ146" s="78" t="b">
        <v>0</v>
      </c>
      <c r="AR146" s="78" t="b">
        <v>0</v>
      </c>
      <c r="AS146" s="78"/>
      <c r="AT146" s="78">
        <v>11</v>
      </c>
      <c r="AU146" s="83" t="s">
        <v>2778</v>
      </c>
      <c r="AV146" s="78" t="b">
        <v>0</v>
      </c>
      <c r="AW146" s="78" t="s">
        <v>2855</v>
      </c>
      <c r="AX146" s="83" t="s">
        <v>2999</v>
      </c>
      <c r="AY146" s="78" t="s">
        <v>66</v>
      </c>
      <c r="AZ146" s="78" t="str">
        <f>REPLACE(INDEX(GroupVertices[Group],MATCH(Vertices[[#This Row],[Vertex]],GroupVertices[Vertex],0)),1,1,"")</f>
        <v>4</v>
      </c>
      <c r="BA146" s="48"/>
      <c r="BB146" s="48"/>
      <c r="BC146" s="48"/>
      <c r="BD146" s="48"/>
      <c r="BE146" s="48"/>
      <c r="BF146" s="48"/>
      <c r="BG146" s="116" t="s">
        <v>3833</v>
      </c>
      <c r="BH146" s="116" t="s">
        <v>3833</v>
      </c>
      <c r="BI146" s="116" t="s">
        <v>3960</v>
      </c>
      <c r="BJ146" s="116" t="s">
        <v>3960</v>
      </c>
      <c r="BK146" s="116">
        <v>2</v>
      </c>
      <c r="BL146" s="120">
        <v>10.526315789473685</v>
      </c>
      <c r="BM146" s="116">
        <v>1</v>
      </c>
      <c r="BN146" s="120">
        <v>5.2631578947368425</v>
      </c>
      <c r="BO146" s="116">
        <v>0</v>
      </c>
      <c r="BP146" s="120">
        <v>0</v>
      </c>
      <c r="BQ146" s="116">
        <v>16</v>
      </c>
      <c r="BR146" s="120">
        <v>84.21052631578948</v>
      </c>
      <c r="BS146" s="116">
        <v>19</v>
      </c>
      <c r="BT146" s="2"/>
      <c r="BU146" s="3"/>
      <c r="BV146" s="3"/>
      <c r="BW146" s="3"/>
      <c r="BX146" s="3"/>
    </row>
    <row r="147" spans="1:76" ht="15">
      <c r="A147" s="64" t="s">
        <v>336</v>
      </c>
      <c r="B147" s="65"/>
      <c r="C147" s="65" t="s">
        <v>64</v>
      </c>
      <c r="D147" s="66">
        <v>162.28078869870933</v>
      </c>
      <c r="E147" s="68"/>
      <c r="F147" s="100" t="s">
        <v>863</v>
      </c>
      <c r="G147" s="65"/>
      <c r="H147" s="69" t="s">
        <v>336</v>
      </c>
      <c r="I147" s="70"/>
      <c r="J147" s="70"/>
      <c r="K147" s="69" t="s">
        <v>3291</v>
      </c>
      <c r="L147" s="73">
        <v>1</v>
      </c>
      <c r="M147" s="74">
        <v>9274.576171875</v>
      </c>
      <c r="N147" s="74">
        <v>523.47705078125</v>
      </c>
      <c r="O147" s="75"/>
      <c r="P147" s="76"/>
      <c r="Q147" s="76"/>
      <c r="R147" s="86"/>
      <c r="S147" s="48">
        <v>0</v>
      </c>
      <c r="T147" s="48">
        <v>1</v>
      </c>
      <c r="U147" s="49">
        <v>0</v>
      </c>
      <c r="V147" s="49">
        <v>1</v>
      </c>
      <c r="W147" s="49">
        <v>0</v>
      </c>
      <c r="X147" s="49">
        <v>0.999998</v>
      </c>
      <c r="Y147" s="49">
        <v>0</v>
      </c>
      <c r="Z147" s="49">
        <v>0</v>
      </c>
      <c r="AA147" s="71">
        <v>147</v>
      </c>
      <c r="AB147" s="71"/>
      <c r="AC147" s="72"/>
      <c r="AD147" s="78" t="s">
        <v>1819</v>
      </c>
      <c r="AE147" s="78">
        <v>929</v>
      </c>
      <c r="AF147" s="78">
        <v>668</v>
      </c>
      <c r="AG147" s="78">
        <v>8779</v>
      </c>
      <c r="AH147" s="78">
        <v>6245</v>
      </c>
      <c r="AI147" s="78"/>
      <c r="AJ147" s="78" t="s">
        <v>2082</v>
      </c>
      <c r="AK147" s="78" t="s">
        <v>2301</v>
      </c>
      <c r="AL147" s="78"/>
      <c r="AM147" s="78"/>
      <c r="AN147" s="80">
        <v>41687.56155092592</v>
      </c>
      <c r="AO147" s="83" t="s">
        <v>2649</v>
      </c>
      <c r="AP147" s="78" t="b">
        <v>0</v>
      </c>
      <c r="AQ147" s="78" t="b">
        <v>0</v>
      </c>
      <c r="AR147" s="78" t="b">
        <v>1</v>
      </c>
      <c r="AS147" s="78"/>
      <c r="AT147" s="78">
        <v>0</v>
      </c>
      <c r="AU147" s="83" t="s">
        <v>2778</v>
      </c>
      <c r="AV147" s="78" t="b">
        <v>0</v>
      </c>
      <c r="AW147" s="78" t="s">
        <v>2855</v>
      </c>
      <c r="AX147" s="83" t="s">
        <v>3000</v>
      </c>
      <c r="AY147" s="78" t="s">
        <v>66</v>
      </c>
      <c r="AZ147" s="78" t="str">
        <f>REPLACE(INDEX(GroupVertices[Group],MATCH(Vertices[[#This Row],[Vertex]],GroupVertices[Vertex],0)),1,1,"")</f>
        <v>9</v>
      </c>
      <c r="BA147" s="48"/>
      <c r="BB147" s="48"/>
      <c r="BC147" s="48"/>
      <c r="BD147" s="48"/>
      <c r="BE147" s="48"/>
      <c r="BF147" s="48"/>
      <c r="BG147" s="116" t="s">
        <v>462</v>
      </c>
      <c r="BH147" s="116" t="s">
        <v>462</v>
      </c>
      <c r="BI147" s="116" t="s">
        <v>3962</v>
      </c>
      <c r="BJ147" s="116" t="s">
        <v>3962</v>
      </c>
      <c r="BK147" s="116">
        <v>0</v>
      </c>
      <c r="BL147" s="120">
        <v>0</v>
      </c>
      <c r="BM147" s="116">
        <v>0</v>
      </c>
      <c r="BN147" s="120">
        <v>0</v>
      </c>
      <c r="BO147" s="116">
        <v>0</v>
      </c>
      <c r="BP147" s="120">
        <v>0</v>
      </c>
      <c r="BQ147" s="116">
        <v>2</v>
      </c>
      <c r="BR147" s="120">
        <v>100</v>
      </c>
      <c r="BS147" s="116">
        <v>2</v>
      </c>
      <c r="BT147" s="2"/>
      <c r="BU147" s="3"/>
      <c r="BV147" s="3"/>
      <c r="BW147" s="3"/>
      <c r="BX147" s="3"/>
    </row>
    <row r="148" spans="1:76" ht="15">
      <c r="A148" s="64" t="s">
        <v>462</v>
      </c>
      <c r="B148" s="65"/>
      <c r="C148" s="65" t="s">
        <v>64</v>
      </c>
      <c r="D148" s="66">
        <v>162.4842344025646</v>
      </c>
      <c r="E148" s="68"/>
      <c r="F148" s="100" t="s">
        <v>2811</v>
      </c>
      <c r="G148" s="65"/>
      <c r="H148" s="69" t="s">
        <v>462</v>
      </c>
      <c r="I148" s="70"/>
      <c r="J148" s="70"/>
      <c r="K148" s="69" t="s">
        <v>3292</v>
      </c>
      <c r="L148" s="73">
        <v>1</v>
      </c>
      <c r="M148" s="74">
        <v>9274.576171875</v>
      </c>
      <c r="N148" s="74">
        <v>864.619384765625</v>
      </c>
      <c r="O148" s="75"/>
      <c r="P148" s="76"/>
      <c r="Q148" s="76"/>
      <c r="R148" s="86"/>
      <c r="S148" s="48">
        <v>1</v>
      </c>
      <c r="T148" s="48">
        <v>0</v>
      </c>
      <c r="U148" s="49">
        <v>0</v>
      </c>
      <c r="V148" s="49">
        <v>1</v>
      </c>
      <c r="W148" s="49">
        <v>0</v>
      </c>
      <c r="X148" s="49">
        <v>0.999998</v>
      </c>
      <c r="Y148" s="49">
        <v>0</v>
      </c>
      <c r="Z148" s="49">
        <v>0</v>
      </c>
      <c r="AA148" s="71">
        <v>148</v>
      </c>
      <c r="AB148" s="71"/>
      <c r="AC148" s="72"/>
      <c r="AD148" s="78" t="s">
        <v>1820</v>
      </c>
      <c r="AE148" s="78">
        <v>1020</v>
      </c>
      <c r="AF148" s="78">
        <v>1152</v>
      </c>
      <c r="AG148" s="78">
        <v>676</v>
      </c>
      <c r="AH148" s="78">
        <v>485</v>
      </c>
      <c r="AI148" s="78"/>
      <c r="AJ148" s="78" t="s">
        <v>2083</v>
      </c>
      <c r="AK148" s="78" t="s">
        <v>2302</v>
      </c>
      <c r="AL148" s="78"/>
      <c r="AM148" s="78"/>
      <c r="AN148" s="80">
        <v>43583.60859953704</v>
      </c>
      <c r="AO148" s="83" t="s">
        <v>2650</v>
      </c>
      <c r="AP148" s="78" t="b">
        <v>1</v>
      </c>
      <c r="AQ148" s="78" t="b">
        <v>0</v>
      </c>
      <c r="AR148" s="78" t="b">
        <v>0</v>
      </c>
      <c r="AS148" s="78" t="s">
        <v>2776</v>
      </c>
      <c r="AT148" s="78">
        <v>0</v>
      </c>
      <c r="AU148" s="78"/>
      <c r="AV148" s="78" t="b">
        <v>0</v>
      </c>
      <c r="AW148" s="78" t="s">
        <v>2855</v>
      </c>
      <c r="AX148" s="83" t="s">
        <v>3001</v>
      </c>
      <c r="AY148" s="78" t="s">
        <v>65</v>
      </c>
      <c r="AZ148" s="78" t="str">
        <f>REPLACE(INDEX(GroupVertices[Group],MATCH(Vertices[[#This Row],[Vertex]],GroupVertices[Vertex],0)),1,1,"")</f>
        <v>9</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337</v>
      </c>
      <c r="B149" s="65"/>
      <c r="C149" s="65" t="s">
        <v>64</v>
      </c>
      <c r="D149" s="66">
        <v>162.01975609107686</v>
      </c>
      <c r="E149" s="68"/>
      <c r="F149" s="100" t="s">
        <v>864</v>
      </c>
      <c r="G149" s="65"/>
      <c r="H149" s="69" t="s">
        <v>337</v>
      </c>
      <c r="I149" s="70"/>
      <c r="J149" s="70"/>
      <c r="K149" s="69" t="s">
        <v>3293</v>
      </c>
      <c r="L149" s="73">
        <v>1</v>
      </c>
      <c r="M149" s="74">
        <v>2991.830810546875</v>
      </c>
      <c r="N149" s="74">
        <v>5940.50927734375</v>
      </c>
      <c r="O149" s="75"/>
      <c r="P149" s="76"/>
      <c r="Q149" s="76"/>
      <c r="R149" s="86"/>
      <c r="S149" s="48">
        <v>0</v>
      </c>
      <c r="T149" s="48">
        <v>1</v>
      </c>
      <c r="U149" s="49">
        <v>0</v>
      </c>
      <c r="V149" s="49">
        <v>0.001248</v>
      </c>
      <c r="W149" s="49">
        <v>0.002131</v>
      </c>
      <c r="X149" s="49">
        <v>0.460133</v>
      </c>
      <c r="Y149" s="49">
        <v>0</v>
      </c>
      <c r="Z149" s="49">
        <v>0</v>
      </c>
      <c r="AA149" s="71">
        <v>149</v>
      </c>
      <c r="AB149" s="71"/>
      <c r="AC149" s="72"/>
      <c r="AD149" s="78" t="s">
        <v>1821</v>
      </c>
      <c r="AE149" s="78">
        <v>195</v>
      </c>
      <c r="AF149" s="78">
        <v>47</v>
      </c>
      <c r="AG149" s="78">
        <v>607</v>
      </c>
      <c r="AH149" s="78">
        <v>593</v>
      </c>
      <c r="AI149" s="78"/>
      <c r="AJ149" s="78" t="s">
        <v>2084</v>
      </c>
      <c r="AK149" s="78"/>
      <c r="AL149" s="78"/>
      <c r="AM149" s="78"/>
      <c r="AN149" s="80">
        <v>43425.586851851855</v>
      </c>
      <c r="AO149" s="83" t="s">
        <v>2651</v>
      </c>
      <c r="AP149" s="78" t="b">
        <v>1</v>
      </c>
      <c r="AQ149" s="78" t="b">
        <v>0</v>
      </c>
      <c r="AR149" s="78" t="b">
        <v>0</v>
      </c>
      <c r="AS149" s="78"/>
      <c r="AT149" s="78">
        <v>0</v>
      </c>
      <c r="AU149" s="78"/>
      <c r="AV149" s="78" t="b">
        <v>0</v>
      </c>
      <c r="AW149" s="78" t="s">
        <v>2855</v>
      </c>
      <c r="AX149" s="83" t="s">
        <v>3002</v>
      </c>
      <c r="AY149" s="78" t="s">
        <v>66</v>
      </c>
      <c r="AZ149" s="78" t="str">
        <f>REPLACE(INDEX(GroupVertices[Group],MATCH(Vertices[[#This Row],[Vertex]],GroupVertices[Vertex],0)),1,1,"")</f>
        <v>1</v>
      </c>
      <c r="BA149" s="48"/>
      <c r="BB149" s="48"/>
      <c r="BC149" s="48"/>
      <c r="BD149" s="48"/>
      <c r="BE149" s="48"/>
      <c r="BF149" s="48"/>
      <c r="BG149" s="116" t="s">
        <v>3835</v>
      </c>
      <c r="BH149" s="116" t="s">
        <v>3835</v>
      </c>
      <c r="BI149" s="116" t="s">
        <v>3963</v>
      </c>
      <c r="BJ149" s="116" t="s">
        <v>3963</v>
      </c>
      <c r="BK149" s="116">
        <v>1</v>
      </c>
      <c r="BL149" s="120">
        <v>4</v>
      </c>
      <c r="BM149" s="116">
        <v>1</v>
      </c>
      <c r="BN149" s="120">
        <v>4</v>
      </c>
      <c r="BO149" s="116">
        <v>0</v>
      </c>
      <c r="BP149" s="120">
        <v>0</v>
      </c>
      <c r="BQ149" s="116">
        <v>23</v>
      </c>
      <c r="BR149" s="120">
        <v>92</v>
      </c>
      <c r="BS149" s="116">
        <v>25</v>
      </c>
      <c r="BT149" s="2"/>
      <c r="BU149" s="3"/>
      <c r="BV149" s="3"/>
      <c r="BW149" s="3"/>
      <c r="BX149" s="3"/>
    </row>
    <row r="150" spans="1:76" ht="15">
      <c r="A150" s="64" t="s">
        <v>338</v>
      </c>
      <c r="B150" s="65"/>
      <c r="C150" s="65" t="s">
        <v>64</v>
      </c>
      <c r="D150" s="66">
        <v>162.6372390228194</v>
      </c>
      <c r="E150" s="68"/>
      <c r="F150" s="100" t="s">
        <v>865</v>
      </c>
      <c r="G150" s="65"/>
      <c r="H150" s="69" t="s">
        <v>338</v>
      </c>
      <c r="I150" s="70"/>
      <c r="J150" s="70"/>
      <c r="K150" s="69" t="s">
        <v>3294</v>
      </c>
      <c r="L150" s="73">
        <v>1</v>
      </c>
      <c r="M150" s="74">
        <v>2266.043701171875</v>
      </c>
      <c r="N150" s="74">
        <v>7493.52197265625</v>
      </c>
      <c r="O150" s="75"/>
      <c r="P150" s="76"/>
      <c r="Q150" s="76"/>
      <c r="R150" s="86"/>
      <c r="S150" s="48">
        <v>0</v>
      </c>
      <c r="T150" s="48">
        <v>1</v>
      </c>
      <c r="U150" s="49">
        <v>0</v>
      </c>
      <c r="V150" s="49">
        <v>0.001248</v>
      </c>
      <c r="W150" s="49">
        <v>0.002131</v>
      </c>
      <c r="X150" s="49">
        <v>0.460133</v>
      </c>
      <c r="Y150" s="49">
        <v>0</v>
      </c>
      <c r="Z150" s="49">
        <v>0</v>
      </c>
      <c r="AA150" s="71">
        <v>150</v>
      </c>
      <c r="AB150" s="71"/>
      <c r="AC150" s="72"/>
      <c r="AD150" s="78" t="s">
        <v>1822</v>
      </c>
      <c r="AE150" s="78">
        <v>5001</v>
      </c>
      <c r="AF150" s="78">
        <v>1516</v>
      </c>
      <c r="AG150" s="78">
        <v>28135</v>
      </c>
      <c r="AH150" s="78">
        <v>4186</v>
      </c>
      <c r="AI150" s="78"/>
      <c r="AJ150" s="78" t="s">
        <v>2085</v>
      </c>
      <c r="AK150" s="78" t="s">
        <v>2303</v>
      </c>
      <c r="AL150" s="83" t="s">
        <v>2440</v>
      </c>
      <c r="AM150" s="78"/>
      <c r="AN150" s="80">
        <v>40970.16722222222</v>
      </c>
      <c r="AO150" s="83" t="s">
        <v>2652</v>
      </c>
      <c r="AP150" s="78" t="b">
        <v>0</v>
      </c>
      <c r="AQ150" s="78" t="b">
        <v>0</v>
      </c>
      <c r="AR150" s="78" t="b">
        <v>0</v>
      </c>
      <c r="AS150" s="78"/>
      <c r="AT150" s="78">
        <v>209</v>
      </c>
      <c r="AU150" s="83" t="s">
        <v>2787</v>
      </c>
      <c r="AV150" s="78" t="b">
        <v>0</v>
      </c>
      <c r="AW150" s="78" t="s">
        <v>2855</v>
      </c>
      <c r="AX150" s="83" t="s">
        <v>3003</v>
      </c>
      <c r="AY150" s="78" t="s">
        <v>66</v>
      </c>
      <c r="AZ150" s="78" t="str">
        <f>REPLACE(INDEX(GroupVertices[Group],MATCH(Vertices[[#This Row],[Vertex]],GroupVertices[Vertex],0)),1,1,"")</f>
        <v>1</v>
      </c>
      <c r="BA150" s="48"/>
      <c r="BB150" s="48"/>
      <c r="BC150" s="48"/>
      <c r="BD150" s="48"/>
      <c r="BE150" s="48"/>
      <c r="BF150" s="48"/>
      <c r="BG150" s="116" t="s">
        <v>3835</v>
      </c>
      <c r="BH150" s="116" t="s">
        <v>3835</v>
      </c>
      <c r="BI150" s="116" t="s">
        <v>3963</v>
      </c>
      <c r="BJ150" s="116" t="s">
        <v>3963</v>
      </c>
      <c r="BK150" s="116">
        <v>1</v>
      </c>
      <c r="BL150" s="120">
        <v>4</v>
      </c>
      <c r="BM150" s="116">
        <v>1</v>
      </c>
      <c r="BN150" s="120">
        <v>4</v>
      </c>
      <c r="BO150" s="116">
        <v>0</v>
      </c>
      <c r="BP150" s="120">
        <v>0</v>
      </c>
      <c r="BQ150" s="116">
        <v>23</v>
      </c>
      <c r="BR150" s="120">
        <v>92</v>
      </c>
      <c r="BS150" s="116">
        <v>25</v>
      </c>
      <c r="BT150" s="2"/>
      <c r="BU150" s="3"/>
      <c r="BV150" s="3"/>
      <c r="BW150" s="3"/>
      <c r="BX150" s="3"/>
    </row>
    <row r="151" spans="1:76" ht="15">
      <c r="A151" s="64" t="s">
        <v>339</v>
      </c>
      <c r="B151" s="65"/>
      <c r="C151" s="65" t="s">
        <v>64</v>
      </c>
      <c r="D151" s="66">
        <v>162.033627389067</v>
      </c>
      <c r="E151" s="68"/>
      <c r="F151" s="100" t="s">
        <v>866</v>
      </c>
      <c r="G151" s="65"/>
      <c r="H151" s="69" t="s">
        <v>339</v>
      </c>
      <c r="I151" s="70"/>
      <c r="J151" s="70"/>
      <c r="K151" s="69" t="s">
        <v>3295</v>
      </c>
      <c r="L151" s="73">
        <v>1</v>
      </c>
      <c r="M151" s="74">
        <v>8845.3173828125</v>
      </c>
      <c r="N151" s="74">
        <v>6372.5400390625</v>
      </c>
      <c r="O151" s="75"/>
      <c r="P151" s="76"/>
      <c r="Q151" s="76"/>
      <c r="R151" s="86"/>
      <c r="S151" s="48">
        <v>0</v>
      </c>
      <c r="T151" s="48">
        <v>1</v>
      </c>
      <c r="U151" s="49">
        <v>0</v>
      </c>
      <c r="V151" s="49">
        <v>0.001319</v>
      </c>
      <c r="W151" s="49">
        <v>0.003297</v>
      </c>
      <c r="X151" s="49">
        <v>0.351815</v>
      </c>
      <c r="Y151" s="49">
        <v>0</v>
      </c>
      <c r="Z151" s="49">
        <v>0</v>
      </c>
      <c r="AA151" s="71">
        <v>151</v>
      </c>
      <c r="AB151" s="71"/>
      <c r="AC151" s="72"/>
      <c r="AD151" s="78" t="s">
        <v>1823</v>
      </c>
      <c r="AE151" s="78">
        <v>251</v>
      </c>
      <c r="AF151" s="78">
        <v>80</v>
      </c>
      <c r="AG151" s="78">
        <v>100</v>
      </c>
      <c r="AH151" s="78">
        <v>36</v>
      </c>
      <c r="AI151" s="78"/>
      <c r="AJ151" s="78"/>
      <c r="AK151" s="78"/>
      <c r="AL151" s="78"/>
      <c r="AM151" s="78"/>
      <c r="AN151" s="80">
        <v>39936.694016203706</v>
      </c>
      <c r="AO151" s="78"/>
      <c r="AP151" s="78" t="b">
        <v>1</v>
      </c>
      <c r="AQ151" s="78" t="b">
        <v>0</v>
      </c>
      <c r="AR151" s="78" t="b">
        <v>1</v>
      </c>
      <c r="AS151" s="78"/>
      <c r="AT151" s="78">
        <v>0</v>
      </c>
      <c r="AU151" s="83" t="s">
        <v>2778</v>
      </c>
      <c r="AV151" s="78" t="b">
        <v>0</v>
      </c>
      <c r="AW151" s="78" t="s">
        <v>2855</v>
      </c>
      <c r="AX151" s="83" t="s">
        <v>3004</v>
      </c>
      <c r="AY151" s="78" t="s">
        <v>66</v>
      </c>
      <c r="AZ151" s="78" t="str">
        <f>REPLACE(INDEX(GroupVertices[Group],MATCH(Vertices[[#This Row],[Vertex]],GroupVertices[Vertex],0)),1,1,"")</f>
        <v>4</v>
      </c>
      <c r="BA151" s="48"/>
      <c r="BB151" s="48"/>
      <c r="BC151" s="48"/>
      <c r="BD151" s="48"/>
      <c r="BE151" s="48"/>
      <c r="BF151" s="48"/>
      <c r="BG151" s="116" t="s">
        <v>3836</v>
      </c>
      <c r="BH151" s="116" t="s">
        <v>3836</v>
      </c>
      <c r="BI151" s="116" t="s">
        <v>3964</v>
      </c>
      <c r="BJ151" s="116" t="s">
        <v>3964</v>
      </c>
      <c r="BK151" s="116">
        <v>0</v>
      </c>
      <c r="BL151" s="120">
        <v>0</v>
      </c>
      <c r="BM151" s="116">
        <v>0</v>
      </c>
      <c r="BN151" s="120">
        <v>0</v>
      </c>
      <c r="BO151" s="116">
        <v>0</v>
      </c>
      <c r="BP151" s="120">
        <v>0</v>
      </c>
      <c r="BQ151" s="116">
        <v>2</v>
      </c>
      <c r="BR151" s="120">
        <v>100</v>
      </c>
      <c r="BS151" s="116">
        <v>2</v>
      </c>
      <c r="BT151" s="2"/>
      <c r="BU151" s="3"/>
      <c r="BV151" s="3"/>
      <c r="BW151" s="3"/>
      <c r="BX151" s="3"/>
    </row>
    <row r="152" spans="1:76" ht="15">
      <c r="A152" s="64" t="s">
        <v>463</v>
      </c>
      <c r="B152" s="65"/>
      <c r="C152" s="65" t="s">
        <v>64</v>
      </c>
      <c r="D152" s="66">
        <v>213.90429536725532</v>
      </c>
      <c r="E152" s="68"/>
      <c r="F152" s="100" t="s">
        <v>2812</v>
      </c>
      <c r="G152" s="65"/>
      <c r="H152" s="69" t="s">
        <v>463</v>
      </c>
      <c r="I152" s="70"/>
      <c r="J152" s="70"/>
      <c r="K152" s="69" t="s">
        <v>3296</v>
      </c>
      <c r="L152" s="73">
        <v>1</v>
      </c>
      <c r="M152" s="74">
        <v>5891.02490234375</v>
      </c>
      <c r="N152" s="74">
        <v>758.2622680664062</v>
      </c>
      <c r="O152" s="75"/>
      <c r="P152" s="76"/>
      <c r="Q152" s="76"/>
      <c r="R152" s="86"/>
      <c r="S152" s="48">
        <v>1</v>
      </c>
      <c r="T152" s="48">
        <v>0</v>
      </c>
      <c r="U152" s="49">
        <v>0</v>
      </c>
      <c r="V152" s="49">
        <v>0.001032</v>
      </c>
      <c r="W152" s="49">
        <v>0.001251</v>
      </c>
      <c r="X152" s="49">
        <v>0.325242</v>
      </c>
      <c r="Y152" s="49">
        <v>0</v>
      </c>
      <c r="Z152" s="49">
        <v>0</v>
      </c>
      <c r="AA152" s="71">
        <v>152</v>
      </c>
      <c r="AB152" s="71"/>
      <c r="AC152" s="72"/>
      <c r="AD152" s="78" t="s">
        <v>1824</v>
      </c>
      <c r="AE152" s="78">
        <v>1663</v>
      </c>
      <c r="AF152" s="78">
        <v>123481</v>
      </c>
      <c r="AG152" s="78">
        <v>14728</v>
      </c>
      <c r="AH152" s="78">
        <v>56708</v>
      </c>
      <c r="AI152" s="78"/>
      <c r="AJ152" s="78" t="s">
        <v>2086</v>
      </c>
      <c r="AK152" s="78" t="s">
        <v>2304</v>
      </c>
      <c r="AL152" s="83" t="s">
        <v>2441</v>
      </c>
      <c r="AM152" s="78"/>
      <c r="AN152" s="80">
        <v>40323.16831018519</v>
      </c>
      <c r="AO152" s="83" t="s">
        <v>2653</v>
      </c>
      <c r="AP152" s="78" t="b">
        <v>0</v>
      </c>
      <c r="AQ152" s="78" t="b">
        <v>0</v>
      </c>
      <c r="AR152" s="78" t="b">
        <v>1</v>
      </c>
      <c r="AS152" s="78"/>
      <c r="AT152" s="78">
        <v>994</v>
      </c>
      <c r="AU152" s="83" t="s">
        <v>2778</v>
      </c>
      <c r="AV152" s="78" t="b">
        <v>1</v>
      </c>
      <c r="AW152" s="78" t="s">
        <v>2855</v>
      </c>
      <c r="AX152" s="83" t="s">
        <v>3005</v>
      </c>
      <c r="AY152" s="78" t="s">
        <v>65</v>
      </c>
      <c r="AZ152" s="78" t="str">
        <f>REPLACE(INDEX(GroupVertices[Group],MATCH(Vertices[[#This Row],[Vertex]],GroupVertices[Vertex],0)),1,1,"")</f>
        <v>3</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464</v>
      </c>
      <c r="B153" s="65"/>
      <c r="C153" s="65" t="s">
        <v>64</v>
      </c>
      <c r="D153" s="66">
        <v>464.0639070872832</v>
      </c>
      <c r="E153" s="68"/>
      <c r="F153" s="100" t="s">
        <v>2813</v>
      </c>
      <c r="G153" s="65"/>
      <c r="H153" s="69" t="s">
        <v>464</v>
      </c>
      <c r="I153" s="70"/>
      <c r="J153" s="70"/>
      <c r="K153" s="69" t="s">
        <v>3297</v>
      </c>
      <c r="L153" s="73">
        <v>1</v>
      </c>
      <c r="M153" s="74">
        <v>5237.259765625</v>
      </c>
      <c r="N153" s="74">
        <v>611.237548828125</v>
      </c>
      <c r="O153" s="75"/>
      <c r="P153" s="76"/>
      <c r="Q153" s="76"/>
      <c r="R153" s="86"/>
      <c r="S153" s="48">
        <v>1</v>
      </c>
      <c r="T153" s="48">
        <v>0</v>
      </c>
      <c r="U153" s="49">
        <v>0</v>
      </c>
      <c r="V153" s="49">
        <v>0.001032</v>
      </c>
      <c r="W153" s="49">
        <v>0.001251</v>
      </c>
      <c r="X153" s="49">
        <v>0.325242</v>
      </c>
      <c r="Y153" s="49">
        <v>0</v>
      </c>
      <c r="Z153" s="49">
        <v>0</v>
      </c>
      <c r="AA153" s="71">
        <v>153</v>
      </c>
      <c r="AB153" s="71"/>
      <c r="AC153" s="72"/>
      <c r="AD153" s="78" t="s">
        <v>1825</v>
      </c>
      <c r="AE153" s="78">
        <v>3954</v>
      </c>
      <c r="AF153" s="78">
        <v>718614</v>
      </c>
      <c r="AG153" s="78">
        <v>71641</v>
      </c>
      <c r="AH153" s="78">
        <v>5283</v>
      </c>
      <c r="AI153" s="78"/>
      <c r="AJ153" s="78" t="s">
        <v>2087</v>
      </c>
      <c r="AK153" s="78"/>
      <c r="AL153" s="83" t="s">
        <v>2442</v>
      </c>
      <c r="AM153" s="78"/>
      <c r="AN153" s="80">
        <v>39807.15059027778</v>
      </c>
      <c r="AO153" s="83" t="s">
        <v>2654</v>
      </c>
      <c r="AP153" s="78" t="b">
        <v>0</v>
      </c>
      <c r="AQ153" s="78" t="b">
        <v>0</v>
      </c>
      <c r="AR153" s="78" t="b">
        <v>1</v>
      </c>
      <c r="AS153" s="78"/>
      <c r="AT153" s="78">
        <v>3744</v>
      </c>
      <c r="AU153" s="83" t="s">
        <v>2778</v>
      </c>
      <c r="AV153" s="78" t="b">
        <v>1</v>
      </c>
      <c r="AW153" s="78" t="s">
        <v>2855</v>
      </c>
      <c r="AX153" s="83" t="s">
        <v>3006</v>
      </c>
      <c r="AY153" s="78" t="s">
        <v>65</v>
      </c>
      <c r="AZ153" s="78" t="str">
        <f>REPLACE(INDEX(GroupVertices[Group],MATCH(Vertices[[#This Row],[Vertex]],GroupVertices[Vertex],0)),1,1,"")</f>
        <v>3</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465</v>
      </c>
      <c r="B154" s="65"/>
      <c r="C154" s="65" t="s">
        <v>64</v>
      </c>
      <c r="D154" s="66">
        <v>1000</v>
      </c>
      <c r="E154" s="68"/>
      <c r="F154" s="100" t="s">
        <v>2814</v>
      </c>
      <c r="G154" s="65"/>
      <c r="H154" s="69" t="s">
        <v>465</v>
      </c>
      <c r="I154" s="70"/>
      <c r="J154" s="70"/>
      <c r="K154" s="69" t="s">
        <v>3298</v>
      </c>
      <c r="L154" s="73">
        <v>1</v>
      </c>
      <c r="M154" s="74">
        <v>5459.666015625</v>
      </c>
      <c r="N154" s="74">
        <v>605.3758544921875</v>
      </c>
      <c r="O154" s="75"/>
      <c r="P154" s="76"/>
      <c r="Q154" s="76"/>
      <c r="R154" s="86"/>
      <c r="S154" s="48">
        <v>1</v>
      </c>
      <c r="T154" s="48">
        <v>0</v>
      </c>
      <c r="U154" s="49">
        <v>0</v>
      </c>
      <c r="V154" s="49">
        <v>0.001032</v>
      </c>
      <c r="W154" s="49">
        <v>0.001251</v>
      </c>
      <c r="X154" s="49">
        <v>0.325242</v>
      </c>
      <c r="Y154" s="49">
        <v>0</v>
      </c>
      <c r="Z154" s="49">
        <v>0</v>
      </c>
      <c r="AA154" s="71">
        <v>154</v>
      </c>
      <c r="AB154" s="71"/>
      <c r="AC154" s="72"/>
      <c r="AD154" s="78" t="s">
        <v>1826</v>
      </c>
      <c r="AE154" s="78">
        <v>11170</v>
      </c>
      <c r="AF154" s="78">
        <v>1993613</v>
      </c>
      <c r="AG154" s="78">
        <v>154573</v>
      </c>
      <c r="AH154" s="78">
        <v>4196</v>
      </c>
      <c r="AI154" s="78"/>
      <c r="AJ154" s="78" t="s">
        <v>2088</v>
      </c>
      <c r="AK154" s="78"/>
      <c r="AL154" s="83" t="s">
        <v>2443</v>
      </c>
      <c r="AM154" s="78"/>
      <c r="AN154" s="80">
        <v>39883.83377314815</v>
      </c>
      <c r="AO154" s="83" t="s">
        <v>2655</v>
      </c>
      <c r="AP154" s="78" t="b">
        <v>0</v>
      </c>
      <c r="AQ154" s="78" t="b">
        <v>0</v>
      </c>
      <c r="AR154" s="78" t="b">
        <v>1</v>
      </c>
      <c r="AS154" s="78"/>
      <c r="AT154" s="78">
        <v>17941</v>
      </c>
      <c r="AU154" s="83" t="s">
        <v>2778</v>
      </c>
      <c r="AV154" s="78" t="b">
        <v>1</v>
      </c>
      <c r="AW154" s="78" t="s">
        <v>2855</v>
      </c>
      <c r="AX154" s="83" t="s">
        <v>3007</v>
      </c>
      <c r="AY154" s="78" t="s">
        <v>65</v>
      </c>
      <c r="AZ154" s="78" t="str">
        <f>REPLACE(INDEX(GroupVertices[Group],MATCH(Vertices[[#This Row],[Vertex]],GroupVertices[Vertex],0)),1,1,"")</f>
        <v>3</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341</v>
      </c>
      <c r="B155" s="65"/>
      <c r="C155" s="65" t="s">
        <v>64</v>
      </c>
      <c r="D155" s="66">
        <v>162.209330496942</v>
      </c>
      <c r="E155" s="68"/>
      <c r="F155" s="100" t="s">
        <v>868</v>
      </c>
      <c r="G155" s="65"/>
      <c r="H155" s="69" t="s">
        <v>341</v>
      </c>
      <c r="I155" s="70"/>
      <c r="J155" s="70"/>
      <c r="K155" s="69" t="s">
        <v>3299</v>
      </c>
      <c r="L155" s="73">
        <v>1</v>
      </c>
      <c r="M155" s="74">
        <v>4986.02001953125</v>
      </c>
      <c r="N155" s="74">
        <v>2216.64697265625</v>
      </c>
      <c r="O155" s="75"/>
      <c r="P155" s="76"/>
      <c r="Q155" s="76"/>
      <c r="R155" s="86"/>
      <c r="S155" s="48">
        <v>1</v>
      </c>
      <c r="T155" s="48">
        <v>3</v>
      </c>
      <c r="U155" s="49">
        <v>0</v>
      </c>
      <c r="V155" s="49">
        <v>0.001342</v>
      </c>
      <c r="W155" s="49">
        <v>0.006065</v>
      </c>
      <c r="X155" s="49">
        <v>0.69882</v>
      </c>
      <c r="Y155" s="49">
        <v>0.6666666666666666</v>
      </c>
      <c r="Z155" s="49">
        <v>0.3333333333333333</v>
      </c>
      <c r="AA155" s="71">
        <v>155</v>
      </c>
      <c r="AB155" s="71"/>
      <c r="AC155" s="72"/>
      <c r="AD155" s="78" t="s">
        <v>1827</v>
      </c>
      <c r="AE155" s="78">
        <v>534</v>
      </c>
      <c r="AF155" s="78">
        <v>498</v>
      </c>
      <c r="AG155" s="78">
        <v>60397</v>
      </c>
      <c r="AH155" s="78">
        <v>771</v>
      </c>
      <c r="AI155" s="78"/>
      <c r="AJ155" s="78" t="s">
        <v>2089</v>
      </c>
      <c r="AK155" s="78" t="s">
        <v>2241</v>
      </c>
      <c r="AL155" s="83" t="s">
        <v>2444</v>
      </c>
      <c r="AM155" s="78"/>
      <c r="AN155" s="80">
        <v>41187.80229166667</v>
      </c>
      <c r="AO155" s="83" t="s">
        <v>2656</v>
      </c>
      <c r="AP155" s="78" t="b">
        <v>0</v>
      </c>
      <c r="AQ155" s="78" t="b">
        <v>0</v>
      </c>
      <c r="AR155" s="78" t="b">
        <v>0</v>
      </c>
      <c r="AS155" s="78"/>
      <c r="AT155" s="78">
        <v>16</v>
      </c>
      <c r="AU155" s="83" t="s">
        <v>2778</v>
      </c>
      <c r="AV155" s="78" t="b">
        <v>0</v>
      </c>
      <c r="AW155" s="78" t="s">
        <v>2855</v>
      </c>
      <c r="AX155" s="83" t="s">
        <v>3008</v>
      </c>
      <c r="AY155" s="78" t="s">
        <v>66</v>
      </c>
      <c r="AZ155" s="78" t="str">
        <f>REPLACE(INDEX(GroupVertices[Group],MATCH(Vertices[[#This Row],[Vertex]],GroupVertices[Vertex],0)),1,1,"")</f>
        <v>3</v>
      </c>
      <c r="BA155" s="48"/>
      <c r="BB155" s="48"/>
      <c r="BC155" s="48"/>
      <c r="BD155" s="48"/>
      <c r="BE155" s="48"/>
      <c r="BF155" s="48"/>
      <c r="BG155" s="116" t="s">
        <v>3837</v>
      </c>
      <c r="BH155" s="116" t="s">
        <v>3900</v>
      </c>
      <c r="BI155" s="116" t="s">
        <v>3965</v>
      </c>
      <c r="BJ155" s="116" t="s">
        <v>4025</v>
      </c>
      <c r="BK155" s="116">
        <v>1</v>
      </c>
      <c r="BL155" s="120">
        <v>2.857142857142857</v>
      </c>
      <c r="BM155" s="116">
        <v>1</v>
      </c>
      <c r="BN155" s="120">
        <v>2.857142857142857</v>
      </c>
      <c r="BO155" s="116">
        <v>0</v>
      </c>
      <c r="BP155" s="120">
        <v>0</v>
      </c>
      <c r="BQ155" s="116">
        <v>33</v>
      </c>
      <c r="BR155" s="120">
        <v>94.28571428571429</v>
      </c>
      <c r="BS155" s="116">
        <v>35</v>
      </c>
      <c r="BT155" s="2"/>
      <c r="BU155" s="3"/>
      <c r="BV155" s="3"/>
      <c r="BW155" s="3"/>
      <c r="BX155" s="3"/>
    </row>
    <row r="156" spans="1:76" ht="15">
      <c r="A156" s="64" t="s">
        <v>342</v>
      </c>
      <c r="B156" s="65"/>
      <c r="C156" s="65" t="s">
        <v>64</v>
      </c>
      <c r="D156" s="66">
        <v>162.04035286688037</v>
      </c>
      <c r="E156" s="68"/>
      <c r="F156" s="100" t="s">
        <v>869</v>
      </c>
      <c r="G156" s="65"/>
      <c r="H156" s="69" t="s">
        <v>342</v>
      </c>
      <c r="I156" s="70"/>
      <c r="J156" s="70"/>
      <c r="K156" s="69" t="s">
        <v>3300</v>
      </c>
      <c r="L156" s="73">
        <v>1</v>
      </c>
      <c r="M156" s="74">
        <v>5669.69970703125</v>
      </c>
      <c r="N156" s="74">
        <v>687.9697265625</v>
      </c>
      <c r="O156" s="75"/>
      <c r="P156" s="76"/>
      <c r="Q156" s="76"/>
      <c r="R156" s="86"/>
      <c r="S156" s="48">
        <v>1</v>
      </c>
      <c r="T156" s="48">
        <v>2</v>
      </c>
      <c r="U156" s="49">
        <v>0</v>
      </c>
      <c r="V156" s="49">
        <v>0.00133</v>
      </c>
      <c r="W156" s="49">
        <v>0.004548</v>
      </c>
      <c r="X156" s="49">
        <v>0.527056</v>
      </c>
      <c r="Y156" s="49">
        <v>0.5</v>
      </c>
      <c r="Z156" s="49">
        <v>0.5</v>
      </c>
      <c r="AA156" s="71">
        <v>156</v>
      </c>
      <c r="AB156" s="71"/>
      <c r="AC156" s="72"/>
      <c r="AD156" s="78" t="s">
        <v>1828</v>
      </c>
      <c r="AE156" s="78">
        <v>137</v>
      </c>
      <c r="AF156" s="78">
        <v>96</v>
      </c>
      <c r="AG156" s="78">
        <v>253</v>
      </c>
      <c r="AH156" s="78">
        <v>49</v>
      </c>
      <c r="AI156" s="78"/>
      <c r="AJ156" s="78" t="s">
        <v>2090</v>
      </c>
      <c r="AK156" s="78" t="s">
        <v>2305</v>
      </c>
      <c r="AL156" s="83" t="s">
        <v>2445</v>
      </c>
      <c r="AM156" s="78"/>
      <c r="AN156" s="80">
        <v>42409.12484953704</v>
      </c>
      <c r="AO156" s="83" t="s">
        <v>2657</v>
      </c>
      <c r="AP156" s="78" t="b">
        <v>0</v>
      </c>
      <c r="AQ156" s="78" t="b">
        <v>0</v>
      </c>
      <c r="AR156" s="78" t="b">
        <v>0</v>
      </c>
      <c r="AS156" s="78"/>
      <c r="AT156" s="78">
        <v>11</v>
      </c>
      <c r="AU156" s="83" t="s">
        <v>2788</v>
      </c>
      <c r="AV156" s="78" t="b">
        <v>0</v>
      </c>
      <c r="AW156" s="78" t="s">
        <v>2855</v>
      </c>
      <c r="AX156" s="83" t="s">
        <v>3009</v>
      </c>
      <c r="AY156" s="78" t="s">
        <v>66</v>
      </c>
      <c r="AZ156" s="78" t="str">
        <f>REPLACE(INDEX(GroupVertices[Group],MATCH(Vertices[[#This Row],[Vertex]],GroupVertices[Vertex],0)),1,1,"")</f>
        <v>3</v>
      </c>
      <c r="BA156" s="48"/>
      <c r="BB156" s="48"/>
      <c r="BC156" s="48"/>
      <c r="BD156" s="48"/>
      <c r="BE156" s="48"/>
      <c r="BF156" s="48"/>
      <c r="BG156" s="116" t="s">
        <v>3838</v>
      </c>
      <c r="BH156" s="116" t="s">
        <v>3901</v>
      </c>
      <c r="BI156" s="116" t="s">
        <v>3966</v>
      </c>
      <c r="BJ156" s="116" t="s">
        <v>4026</v>
      </c>
      <c r="BK156" s="116">
        <v>0</v>
      </c>
      <c r="BL156" s="120">
        <v>0</v>
      </c>
      <c r="BM156" s="116">
        <v>0</v>
      </c>
      <c r="BN156" s="120">
        <v>0</v>
      </c>
      <c r="BO156" s="116">
        <v>0</v>
      </c>
      <c r="BP156" s="120">
        <v>0</v>
      </c>
      <c r="BQ156" s="116">
        <v>49</v>
      </c>
      <c r="BR156" s="120">
        <v>100</v>
      </c>
      <c r="BS156" s="116">
        <v>49</v>
      </c>
      <c r="BT156" s="2"/>
      <c r="BU156" s="3"/>
      <c r="BV156" s="3"/>
      <c r="BW156" s="3"/>
      <c r="BX156" s="3"/>
    </row>
    <row r="157" spans="1:76" ht="15">
      <c r="A157" s="64" t="s">
        <v>343</v>
      </c>
      <c r="B157" s="65"/>
      <c r="C157" s="65" t="s">
        <v>64</v>
      </c>
      <c r="D157" s="66">
        <v>162.13156715972457</v>
      </c>
      <c r="E157" s="68"/>
      <c r="F157" s="100" t="s">
        <v>870</v>
      </c>
      <c r="G157" s="65"/>
      <c r="H157" s="69" t="s">
        <v>343</v>
      </c>
      <c r="I157" s="70"/>
      <c r="J157" s="70"/>
      <c r="K157" s="69" t="s">
        <v>3301</v>
      </c>
      <c r="L157" s="73">
        <v>1</v>
      </c>
      <c r="M157" s="74">
        <v>6944.99365234375</v>
      </c>
      <c r="N157" s="74">
        <v>3229.07666015625</v>
      </c>
      <c r="O157" s="75"/>
      <c r="P157" s="76"/>
      <c r="Q157" s="76"/>
      <c r="R157" s="86"/>
      <c r="S157" s="48">
        <v>0</v>
      </c>
      <c r="T157" s="48">
        <v>1</v>
      </c>
      <c r="U157" s="49">
        <v>0</v>
      </c>
      <c r="V157" s="49">
        <v>0.001</v>
      </c>
      <c r="W157" s="49">
        <v>0.000938</v>
      </c>
      <c r="X157" s="49">
        <v>0.321867</v>
      </c>
      <c r="Y157" s="49">
        <v>0</v>
      </c>
      <c r="Z157" s="49">
        <v>0</v>
      </c>
      <c r="AA157" s="71">
        <v>157</v>
      </c>
      <c r="AB157" s="71"/>
      <c r="AC157" s="72"/>
      <c r="AD157" s="78" t="s">
        <v>1829</v>
      </c>
      <c r="AE157" s="78">
        <v>867</v>
      </c>
      <c r="AF157" s="78">
        <v>313</v>
      </c>
      <c r="AG157" s="78">
        <v>9879</v>
      </c>
      <c r="AH157" s="78">
        <v>44796</v>
      </c>
      <c r="AI157" s="78"/>
      <c r="AJ157" s="78" t="s">
        <v>2091</v>
      </c>
      <c r="AK157" s="78" t="s">
        <v>2306</v>
      </c>
      <c r="AL157" s="83" t="s">
        <v>2446</v>
      </c>
      <c r="AM157" s="78"/>
      <c r="AN157" s="80">
        <v>40652.867268518516</v>
      </c>
      <c r="AO157" s="83" t="s">
        <v>2658</v>
      </c>
      <c r="AP157" s="78" t="b">
        <v>1</v>
      </c>
      <c r="AQ157" s="78" t="b">
        <v>0</v>
      </c>
      <c r="AR157" s="78" t="b">
        <v>1</v>
      </c>
      <c r="AS157" s="78"/>
      <c r="AT157" s="78">
        <v>5</v>
      </c>
      <c r="AU157" s="83" t="s">
        <v>2778</v>
      </c>
      <c r="AV157" s="78" t="b">
        <v>0</v>
      </c>
      <c r="AW157" s="78" t="s">
        <v>2855</v>
      </c>
      <c r="AX157" s="83" t="s">
        <v>3010</v>
      </c>
      <c r="AY157" s="78" t="s">
        <v>66</v>
      </c>
      <c r="AZ157" s="78" t="str">
        <f>REPLACE(INDEX(GroupVertices[Group],MATCH(Vertices[[#This Row],[Vertex]],GroupVertices[Vertex],0)),1,1,"")</f>
        <v>3</v>
      </c>
      <c r="BA157" s="48"/>
      <c r="BB157" s="48"/>
      <c r="BC157" s="48"/>
      <c r="BD157" s="48"/>
      <c r="BE157" s="48"/>
      <c r="BF157" s="48"/>
      <c r="BG157" s="116" t="s">
        <v>3839</v>
      </c>
      <c r="BH157" s="116" t="s">
        <v>3839</v>
      </c>
      <c r="BI157" s="116" t="s">
        <v>3967</v>
      </c>
      <c r="BJ157" s="116" t="s">
        <v>3967</v>
      </c>
      <c r="BK157" s="116">
        <v>0</v>
      </c>
      <c r="BL157" s="120">
        <v>0</v>
      </c>
      <c r="BM157" s="116">
        <v>0</v>
      </c>
      <c r="BN157" s="120">
        <v>0</v>
      </c>
      <c r="BO157" s="116">
        <v>0</v>
      </c>
      <c r="BP157" s="120">
        <v>0</v>
      </c>
      <c r="BQ157" s="116">
        <v>24</v>
      </c>
      <c r="BR157" s="120">
        <v>100</v>
      </c>
      <c r="BS157" s="116">
        <v>24</v>
      </c>
      <c r="BT157" s="2"/>
      <c r="BU157" s="3"/>
      <c r="BV157" s="3"/>
      <c r="BW157" s="3"/>
      <c r="BX157" s="3"/>
    </row>
    <row r="158" spans="1:76" ht="15">
      <c r="A158" s="64" t="s">
        <v>344</v>
      </c>
      <c r="B158" s="65"/>
      <c r="C158" s="65" t="s">
        <v>64</v>
      </c>
      <c r="D158" s="66">
        <v>163.80495010817043</v>
      </c>
      <c r="E158" s="68"/>
      <c r="F158" s="100" t="s">
        <v>871</v>
      </c>
      <c r="G158" s="65"/>
      <c r="H158" s="69" t="s">
        <v>344</v>
      </c>
      <c r="I158" s="70"/>
      <c r="J158" s="70"/>
      <c r="K158" s="69" t="s">
        <v>3302</v>
      </c>
      <c r="L158" s="73">
        <v>1</v>
      </c>
      <c r="M158" s="74">
        <v>6971.36279296875</v>
      </c>
      <c r="N158" s="74">
        <v>2418.093017578125</v>
      </c>
      <c r="O158" s="75"/>
      <c r="P158" s="76"/>
      <c r="Q158" s="76"/>
      <c r="R158" s="86"/>
      <c r="S158" s="48">
        <v>0</v>
      </c>
      <c r="T158" s="48">
        <v>1</v>
      </c>
      <c r="U158" s="49">
        <v>0</v>
      </c>
      <c r="V158" s="49">
        <v>0.001</v>
      </c>
      <c r="W158" s="49">
        <v>0.000938</v>
      </c>
      <c r="X158" s="49">
        <v>0.321867</v>
      </c>
      <c r="Y158" s="49">
        <v>0</v>
      </c>
      <c r="Z158" s="49">
        <v>0</v>
      </c>
      <c r="AA158" s="71">
        <v>158</v>
      </c>
      <c r="AB158" s="71"/>
      <c r="AC158" s="72"/>
      <c r="AD158" s="78" t="s">
        <v>1830</v>
      </c>
      <c r="AE158" s="78">
        <v>4976</v>
      </c>
      <c r="AF158" s="78">
        <v>4294</v>
      </c>
      <c r="AG158" s="78">
        <v>187130</v>
      </c>
      <c r="AH158" s="78">
        <v>176489</v>
      </c>
      <c r="AI158" s="78"/>
      <c r="AJ158" s="78" t="s">
        <v>2092</v>
      </c>
      <c r="AK158" s="78" t="s">
        <v>2307</v>
      </c>
      <c r="AL158" s="78"/>
      <c r="AM158" s="78"/>
      <c r="AN158" s="80">
        <v>42766.25616898148</v>
      </c>
      <c r="AO158" s="83" t="s">
        <v>2659</v>
      </c>
      <c r="AP158" s="78" t="b">
        <v>1</v>
      </c>
      <c r="AQ158" s="78" t="b">
        <v>0</v>
      </c>
      <c r="AR158" s="78" t="b">
        <v>1</v>
      </c>
      <c r="AS158" s="78"/>
      <c r="AT158" s="78">
        <v>11</v>
      </c>
      <c r="AU158" s="78"/>
      <c r="AV158" s="78" t="b">
        <v>0</v>
      </c>
      <c r="AW158" s="78" t="s">
        <v>2855</v>
      </c>
      <c r="AX158" s="83" t="s">
        <v>3011</v>
      </c>
      <c r="AY158" s="78" t="s">
        <v>66</v>
      </c>
      <c r="AZ158" s="78" t="str">
        <f>REPLACE(INDEX(GroupVertices[Group],MATCH(Vertices[[#This Row],[Vertex]],GroupVertices[Vertex],0)),1,1,"")</f>
        <v>3</v>
      </c>
      <c r="BA158" s="48"/>
      <c r="BB158" s="48"/>
      <c r="BC158" s="48"/>
      <c r="BD158" s="48"/>
      <c r="BE158" s="48"/>
      <c r="BF158" s="48"/>
      <c r="BG158" s="116" t="s">
        <v>3839</v>
      </c>
      <c r="BH158" s="116" t="s">
        <v>3839</v>
      </c>
      <c r="BI158" s="116" t="s">
        <v>3967</v>
      </c>
      <c r="BJ158" s="116" t="s">
        <v>3967</v>
      </c>
      <c r="BK158" s="116">
        <v>0</v>
      </c>
      <c r="BL158" s="120">
        <v>0</v>
      </c>
      <c r="BM158" s="116">
        <v>0</v>
      </c>
      <c r="BN158" s="120">
        <v>0</v>
      </c>
      <c r="BO158" s="116">
        <v>0</v>
      </c>
      <c r="BP158" s="120">
        <v>0</v>
      </c>
      <c r="BQ158" s="116">
        <v>24</v>
      </c>
      <c r="BR158" s="120">
        <v>100</v>
      </c>
      <c r="BS158" s="116">
        <v>24</v>
      </c>
      <c r="BT158" s="2"/>
      <c r="BU158" s="3"/>
      <c r="BV158" s="3"/>
      <c r="BW158" s="3"/>
      <c r="BX158" s="3"/>
    </row>
    <row r="159" spans="1:76" ht="15">
      <c r="A159" s="64" t="s">
        <v>345</v>
      </c>
      <c r="B159" s="65"/>
      <c r="C159" s="65" t="s">
        <v>64</v>
      </c>
      <c r="D159" s="66">
        <v>163.57334146597157</v>
      </c>
      <c r="E159" s="68"/>
      <c r="F159" s="100" t="s">
        <v>872</v>
      </c>
      <c r="G159" s="65"/>
      <c r="H159" s="69" t="s">
        <v>345</v>
      </c>
      <c r="I159" s="70"/>
      <c r="J159" s="70"/>
      <c r="K159" s="69" t="s">
        <v>3303</v>
      </c>
      <c r="L159" s="73">
        <v>789.9720257003877</v>
      </c>
      <c r="M159" s="74">
        <v>7846.17724609375</v>
      </c>
      <c r="N159" s="74">
        <v>2587.75830078125</v>
      </c>
      <c r="O159" s="75"/>
      <c r="P159" s="76"/>
      <c r="Q159" s="76"/>
      <c r="R159" s="86"/>
      <c r="S159" s="48">
        <v>2</v>
      </c>
      <c r="T159" s="48">
        <v>19</v>
      </c>
      <c r="U159" s="49">
        <v>4194.643651</v>
      </c>
      <c r="V159" s="49">
        <v>0.001403</v>
      </c>
      <c r="W159" s="49">
        <v>0.007964</v>
      </c>
      <c r="X159" s="49">
        <v>4.099003</v>
      </c>
      <c r="Y159" s="49">
        <v>0.08157894736842106</v>
      </c>
      <c r="Z159" s="49">
        <v>0.05</v>
      </c>
      <c r="AA159" s="71">
        <v>159</v>
      </c>
      <c r="AB159" s="71"/>
      <c r="AC159" s="72"/>
      <c r="AD159" s="78" t="s">
        <v>1831</v>
      </c>
      <c r="AE159" s="78">
        <v>4998</v>
      </c>
      <c r="AF159" s="78">
        <v>3743</v>
      </c>
      <c r="AG159" s="78">
        <v>17136</v>
      </c>
      <c r="AH159" s="78">
        <v>14002</v>
      </c>
      <c r="AI159" s="78"/>
      <c r="AJ159" s="78" t="s">
        <v>2093</v>
      </c>
      <c r="AK159" s="78" t="s">
        <v>2217</v>
      </c>
      <c r="AL159" s="83" t="s">
        <v>2447</v>
      </c>
      <c r="AM159" s="78"/>
      <c r="AN159" s="80">
        <v>40400.65283564815</v>
      </c>
      <c r="AO159" s="83" t="s">
        <v>2660</v>
      </c>
      <c r="AP159" s="78" t="b">
        <v>0</v>
      </c>
      <c r="AQ159" s="78" t="b">
        <v>0</v>
      </c>
      <c r="AR159" s="78" t="b">
        <v>0</v>
      </c>
      <c r="AS159" s="78"/>
      <c r="AT159" s="78">
        <v>164</v>
      </c>
      <c r="AU159" s="83" t="s">
        <v>2781</v>
      </c>
      <c r="AV159" s="78" t="b">
        <v>0</v>
      </c>
      <c r="AW159" s="78" t="s">
        <v>2855</v>
      </c>
      <c r="AX159" s="83" t="s">
        <v>3012</v>
      </c>
      <c r="AY159" s="78" t="s">
        <v>66</v>
      </c>
      <c r="AZ159" s="78" t="str">
        <f>REPLACE(INDEX(GroupVertices[Group],MATCH(Vertices[[#This Row],[Vertex]],GroupVertices[Vertex],0)),1,1,"")</f>
        <v>5</v>
      </c>
      <c r="BA159" s="48"/>
      <c r="BB159" s="48"/>
      <c r="BC159" s="48"/>
      <c r="BD159" s="48"/>
      <c r="BE159" s="48"/>
      <c r="BF159" s="48"/>
      <c r="BG159" s="116" t="s">
        <v>3840</v>
      </c>
      <c r="BH159" s="116" t="s">
        <v>3902</v>
      </c>
      <c r="BI159" s="116" t="s">
        <v>3968</v>
      </c>
      <c r="BJ159" s="116" t="s">
        <v>3968</v>
      </c>
      <c r="BK159" s="116">
        <v>0</v>
      </c>
      <c r="BL159" s="120">
        <v>0</v>
      </c>
      <c r="BM159" s="116">
        <v>0</v>
      </c>
      <c r="BN159" s="120">
        <v>0</v>
      </c>
      <c r="BO159" s="116">
        <v>0</v>
      </c>
      <c r="BP159" s="120">
        <v>0</v>
      </c>
      <c r="BQ159" s="116">
        <v>44</v>
      </c>
      <c r="BR159" s="120">
        <v>100</v>
      </c>
      <c r="BS159" s="116">
        <v>44</v>
      </c>
      <c r="BT159" s="2"/>
      <c r="BU159" s="3"/>
      <c r="BV159" s="3"/>
      <c r="BW159" s="3"/>
      <c r="BX159" s="3"/>
    </row>
    <row r="160" spans="1:76" ht="15">
      <c r="A160" s="64" t="s">
        <v>466</v>
      </c>
      <c r="B160" s="65"/>
      <c r="C160" s="65" t="s">
        <v>64</v>
      </c>
      <c r="D160" s="66">
        <v>162.43295263423744</v>
      </c>
      <c r="E160" s="68"/>
      <c r="F160" s="100" t="s">
        <v>2815</v>
      </c>
      <c r="G160" s="65"/>
      <c r="H160" s="69" t="s">
        <v>466</v>
      </c>
      <c r="I160" s="70"/>
      <c r="J160" s="70"/>
      <c r="K160" s="69" t="s">
        <v>3304</v>
      </c>
      <c r="L160" s="73">
        <v>1</v>
      </c>
      <c r="M160" s="74">
        <v>7230.8798828125</v>
      </c>
      <c r="N160" s="74">
        <v>2678.872314453125</v>
      </c>
      <c r="O160" s="75"/>
      <c r="P160" s="76"/>
      <c r="Q160" s="76"/>
      <c r="R160" s="86"/>
      <c r="S160" s="48">
        <v>1</v>
      </c>
      <c r="T160" s="48">
        <v>0</v>
      </c>
      <c r="U160" s="49">
        <v>0</v>
      </c>
      <c r="V160" s="49">
        <v>0.001001</v>
      </c>
      <c r="W160" s="49">
        <v>0.000574</v>
      </c>
      <c r="X160" s="49">
        <v>0.324208</v>
      </c>
      <c r="Y160" s="49">
        <v>0</v>
      </c>
      <c r="Z160" s="49">
        <v>0</v>
      </c>
      <c r="AA160" s="71">
        <v>160</v>
      </c>
      <c r="AB160" s="71"/>
      <c r="AC160" s="72"/>
      <c r="AD160" s="78" t="s">
        <v>1832</v>
      </c>
      <c r="AE160" s="78">
        <v>186</v>
      </c>
      <c r="AF160" s="78">
        <v>1030</v>
      </c>
      <c r="AG160" s="78">
        <v>3470</v>
      </c>
      <c r="AH160" s="78">
        <v>5063</v>
      </c>
      <c r="AI160" s="78"/>
      <c r="AJ160" s="78" t="s">
        <v>2094</v>
      </c>
      <c r="AK160" s="78" t="s">
        <v>2241</v>
      </c>
      <c r="AL160" s="83" t="s">
        <v>2448</v>
      </c>
      <c r="AM160" s="78"/>
      <c r="AN160" s="80">
        <v>39861.99726851852</v>
      </c>
      <c r="AO160" s="83" t="s">
        <v>2661</v>
      </c>
      <c r="AP160" s="78" t="b">
        <v>0</v>
      </c>
      <c r="AQ160" s="78" t="b">
        <v>0</v>
      </c>
      <c r="AR160" s="78" t="b">
        <v>1</v>
      </c>
      <c r="AS160" s="78"/>
      <c r="AT160" s="78">
        <v>71</v>
      </c>
      <c r="AU160" s="83" t="s">
        <v>2777</v>
      </c>
      <c r="AV160" s="78" t="b">
        <v>0</v>
      </c>
      <c r="AW160" s="78" t="s">
        <v>2855</v>
      </c>
      <c r="AX160" s="83" t="s">
        <v>3013</v>
      </c>
      <c r="AY160" s="78" t="s">
        <v>65</v>
      </c>
      <c r="AZ160" s="78" t="str">
        <f>REPLACE(INDEX(GroupVertices[Group],MATCH(Vertices[[#This Row],[Vertex]],GroupVertices[Vertex],0)),1,1,"")</f>
        <v>5</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467</v>
      </c>
      <c r="B161" s="65"/>
      <c r="C161" s="65" t="s">
        <v>64</v>
      </c>
      <c r="D161" s="66">
        <v>163.67170157899253</v>
      </c>
      <c r="E161" s="68"/>
      <c r="F161" s="100" t="s">
        <v>2816</v>
      </c>
      <c r="G161" s="65"/>
      <c r="H161" s="69" t="s">
        <v>467</v>
      </c>
      <c r="I161" s="70"/>
      <c r="J161" s="70"/>
      <c r="K161" s="69" t="s">
        <v>3305</v>
      </c>
      <c r="L161" s="73">
        <v>1</v>
      </c>
      <c r="M161" s="74">
        <v>7166.27490234375</v>
      </c>
      <c r="N161" s="74">
        <v>2106.658203125</v>
      </c>
      <c r="O161" s="75"/>
      <c r="P161" s="76"/>
      <c r="Q161" s="76"/>
      <c r="R161" s="86"/>
      <c r="S161" s="48">
        <v>1</v>
      </c>
      <c r="T161" s="48">
        <v>0</v>
      </c>
      <c r="U161" s="49">
        <v>0</v>
      </c>
      <c r="V161" s="49">
        <v>0.001001</v>
      </c>
      <c r="W161" s="49">
        <v>0.000574</v>
      </c>
      <c r="X161" s="49">
        <v>0.324208</v>
      </c>
      <c r="Y161" s="49">
        <v>0</v>
      </c>
      <c r="Z161" s="49">
        <v>0</v>
      </c>
      <c r="AA161" s="71">
        <v>161</v>
      </c>
      <c r="AB161" s="71"/>
      <c r="AC161" s="72"/>
      <c r="AD161" s="78" t="s">
        <v>1833</v>
      </c>
      <c r="AE161" s="78">
        <v>333</v>
      </c>
      <c r="AF161" s="78">
        <v>3977</v>
      </c>
      <c r="AG161" s="78">
        <v>1091</v>
      </c>
      <c r="AH161" s="78">
        <v>33105</v>
      </c>
      <c r="AI161" s="78"/>
      <c r="AJ161" s="78" t="s">
        <v>2095</v>
      </c>
      <c r="AK161" s="78" t="s">
        <v>2217</v>
      </c>
      <c r="AL161" s="83" t="s">
        <v>2449</v>
      </c>
      <c r="AM161" s="78"/>
      <c r="AN161" s="80">
        <v>41467.83880787037</v>
      </c>
      <c r="AO161" s="83" t="s">
        <v>2662</v>
      </c>
      <c r="AP161" s="78" t="b">
        <v>1</v>
      </c>
      <c r="AQ161" s="78" t="b">
        <v>0</v>
      </c>
      <c r="AR161" s="78" t="b">
        <v>1</v>
      </c>
      <c r="AS161" s="78"/>
      <c r="AT161" s="78">
        <v>27</v>
      </c>
      <c r="AU161" s="83" t="s">
        <v>2778</v>
      </c>
      <c r="AV161" s="78" t="b">
        <v>0</v>
      </c>
      <c r="AW161" s="78" t="s">
        <v>2855</v>
      </c>
      <c r="AX161" s="83" t="s">
        <v>3014</v>
      </c>
      <c r="AY161" s="78" t="s">
        <v>65</v>
      </c>
      <c r="AZ161" s="78" t="str">
        <f>REPLACE(INDEX(GroupVertices[Group],MATCH(Vertices[[#This Row],[Vertex]],GroupVertices[Vertex],0)),1,1,"")</f>
        <v>5</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346</v>
      </c>
      <c r="B162" s="65"/>
      <c r="C162" s="65" t="s">
        <v>64</v>
      </c>
      <c r="D162" s="66">
        <v>189.24238856789157</v>
      </c>
      <c r="E162" s="68"/>
      <c r="F162" s="100" t="s">
        <v>873</v>
      </c>
      <c r="G162" s="65"/>
      <c r="H162" s="69" t="s">
        <v>346</v>
      </c>
      <c r="I162" s="70"/>
      <c r="J162" s="70"/>
      <c r="K162" s="69" t="s">
        <v>3306</v>
      </c>
      <c r="L162" s="73">
        <v>1</v>
      </c>
      <c r="M162" s="74">
        <v>8670.1806640625</v>
      </c>
      <c r="N162" s="74">
        <v>7813.18359375</v>
      </c>
      <c r="O162" s="75"/>
      <c r="P162" s="76"/>
      <c r="Q162" s="76"/>
      <c r="R162" s="86"/>
      <c r="S162" s="48">
        <v>2</v>
      </c>
      <c r="T162" s="48">
        <v>3</v>
      </c>
      <c r="U162" s="49">
        <v>0</v>
      </c>
      <c r="V162" s="49">
        <v>0.001357</v>
      </c>
      <c r="W162" s="49">
        <v>0.005559</v>
      </c>
      <c r="X162" s="49">
        <v>0.892935</v>
      </c>
      <c r="Y162" s="49">
        <v>0.5</v>
      </c>
      <c r="Z162" s="49">
        <v>0.25</v>
      </c>
      <c r="AA162" s="71">
        <v>162</v>
      </c>
      <c r="AB162" s="71"/>
      <c r="AC162" s="72"/>
      <c r="AD162" s="78" t="s">
        <v>1834</v>
      </c>
      <c r="AE162" s="78">
        <v>6993</v>
      </c>
      <c r="AF162" s="78">
        <v>64810</v>
      </c>
      <c r="AG162" s="78">
        <v>29285</v>
      </c>
      <c r="AH162" s="78">
        <v>227682</v>
      </c>
      <c r="AI162" s="78"/>
      <c r="AJ162" s="78" t="s">
        <v>2096</v>
      </c>
      <c r="AK162" s="78" t="s">
        <v>2308</v>
      </c>
      <c r="AL162" s="83" t="s">
        <v>2450</v>
      </c>
      <c r="AM162" s="78"/>
      <c r="AN162" s="80">
        <v>41023.77994212963</v>
      </c>
      <c r="AO162" s="83" t="s">
        <v>2663</v>
      </c>
      <c r="AP162" s="78" t="b">
        <v>0</v>
      </c>
      <c r="AQ162" s="78" t="b">
        <v>0</v>
      </c>
      <c r="AR162" s="78" t="b">
        <v>1</v>
      </c>
      <c r="AS162" s="78"/>
      <c r="AT162" s="78">
        <v>431</v>
      </c>
      <c r="AU162" s="83" t="s">
        <v>2789</v>
      </c>
      <c r="AV162" s="78" t="b">
        <v>1</v>
      </c>
      <c r="AW162" s="78" t="s">
        <v>2855</v>
      </c>
      <c r="AX162" s="83" t="s">
        <v>3015</v>
      </c>
      <c r="AY162" s="78" t="s">
        <v>66</v>
      </c>
      <c r="AZ162" s="78" t="str">
        <f>REPLACE(INDEX(GroupVertices[Group],MATCH(Vertices[[#This Row],[Vertex]],GroupVertices[Vertex],0)),1,1,"")</f>
        <v>4</v>
      </c>
      <c r="BA162" s="48"/>
      <c r="BB162" s="48"/>
      <c r="BC162" s="48"/>
      <c r="BD162" s="48"/>
      <c r="BE162" s="48"/>
      <c r="BF162" s="48"/>
      <c r="BG162" s="116" t="s">
        <v>3841</v>
      </c>
      <c r="BH162" s="116" t="s">
        <v>3841</v>
      </c>
      <c r="BI162" s="116" t="s">
        <v>3969</v>
      </c>
      <c r="BJ162" s="116" t="s">
        <v>3969</v>
      </c>
      <c r="BK162" s="116">
        <v>0</v>
      </c>
      <c r="BL162" s="120">
        <v>0</v>
      </c>
      <c r="BM162" s="116">
        <v>0</v>
      </c>
      <c r="BN162" s="120">
        <v>0</v>
      </c>
      <c r="BO162" s="116">
        <v>0</v>
      </c>
      <c r="BP162" s="120">
        <v>0</v>
      </c>
      <c r="BQ162" s="116">
        <v>6</v>
      </c>
      <c r="BR162" s="120">
        <v>100</v>
      </c>
      <c r="BS162" s="116">
        <v>6</v>
      </c>
      <c r="BT162" s="2"/>
      <c r="BU162" s="3"/>
      <c r="BV162" s="3"/>
      <c r="BW162" s="3"/>
      <c r="BX162" s="3"/>
    </row>
    <row r="163" spans="1:76" ht="15">
      <c r="A163" s="64" t="s">
        <v>348</v>
      </c>
      <c r="B163" s="65"/>
      <c r="C163" s="65" t="s">
        <v>64</v>
      </c>
      <c r="D163" s="66">
        <v>162.01513232508015</v>
      </c>
      <c r="E163" s="68"/>
      <c r="F163" s="100" t="s">
        <v>875</v>
      </c>
      <c r="G163" s="65"/>
      <c r="H163" s="69" t="s">
        <v>348</v>
      </c>
      <c r="I163" s="70"/>
      <c r="J163" s="70"/>
      <c r="K163" s="69" t="s">
        <v>3307</v>
      </c>
      <c r="L163" s="73">
        <v>10.205977990586447</v>
      </c>
      <c r="M163" s="74">
        <v>5666.8251953125</v>
      </c>
      <c r="N163" s="74">
        <v>2541.858642578125</v>
      </c>
      <c r="O163" s="75"/>
      <c r="P163" s="76"/>
      <c r="Q163" s="76"/>
      <c r="R163" s="86"/>
      <c r="S163" s="48">
        <v>1</v>
      </c>
      <c r="T163" s="48">
        <v>5</v>
      </c>
      <c r="U163" s="49">
        <v>48.944444</v>
      </c>
      <c r="V163" s="49">
        <v>0.001357</v>
      </c>
      <c r="W163" s="49">
        <v>0.007438</v>
      </c>
      <c r="X163" s="49">
        <v>1.039424</v>
      </c>
      <c r="Y163" s="49">
        <v>0.6</v>
      </c>
      <c r="Z163" s="49">
        <v>0.2</v>
      </c>
      <c r="AA163" s="71">
        <v>163</v>
      </c>
      <c r="AB163" s="71"/>
      <c r="AC163" s="72"/>
      <c r="AD163" s="78" t="s">
        <v>1835</v>
      </c>
      <c r="AE163" s="78">
        <v>49</v>
      </c>
      <c r="AF163" s="78">
        <v>36</v>
      </c>
      <c r="AG163" s="78">
        <v>63</v>
      </c>
      <c r="AH163" s="78">
        <v>39</v>
      </c>
      <c r="AI163" s="78"/>
      <c r="AJ163" s="78" t="s">
        <v>2097</v>
      </c>
      <c r="AK163" s="78"/>
      <c r="AL163" s="78"/>
      <c r="AM163" s="78"/>
      <c r="AN163" s="80">
        <v>43497.07601851852</v>
      </c>
      <c r="AO163" s="83" t="s">
        <v>2664</v>
      </c>
      <c r="AP163" s="78" t="b">
        <v>1</v>
      </c>
      <c r="AQ163" s="78" t="b">
        <v>0</v>
      </c>
      <c r="AR163" s="78" t="b">
        <v>0</v>
      </c>
      <c r="AS163" s="78"/>
      <c r="AT163" s="78">
        <v>0</v>
      </c>
      <c r="AU163" s="78"/>
      <c r="AV163" s="78" t="b">
        <v>0</v>
      </c>
      <c r="AW163" s="78" t="s">
        <v>2855</v>
      </c>
      <c r="AX163" s="83" t="s">
        <v>3016</v>
      </c>
      <c r="AY163" s="78" t="s">
        <v>66</v>
      </c>
      <c r="AZ163" s="78" t="str">
        <f>REPLACE(INDEX(GroupVertices[Group],MATCH(Vertices[[#This Row],[Vertex]],GroupVertices[Vertex],0)),1,1,"")</f>
        <v>3</v>
      </c>
      <c r="BA163" s="48"/>
      <c r="BB163" s="48"/>
      <c r="BC163" s="48"/>
      <c r="BD163" s="48"/>
      <c r="BE163" s="48"/>
      <c r="BF163" s="48"/>
      <c r="BG163" s="116" t="s">
        <v>3842</v>
      </c>
      <c r="BH163" s="116" t="s">
        <v>3842</v>
      </c>
      <c r="BI163" s="116" t="s">
        <v>3970</v>
      </c>
      <c r="BJ163" s="116" t="s">
        <v>3970</v>
      </c>
      <c r="BK163" s="116">
        <v>1</v>
      </c>
      <c r="BL163" s="120">
        <v>8.333333333333334</v>
      </c>
      <c r="BM163" s="116">
        <v>0</v>
      </c>
      <c r="BN163" s="120">
        <v>0</v>
      </c>
      <c r="BO163" s="116">
        <v>0</v>
      </c>
      <c r="BP163" s="120">
        <v>0</v>
      </c>
      <c r="BQ163" s="116">
        <v>11</v>
      </c>
      <c r="BR163" s="120">
        <v>91.66666666666667</v>
      </c>
      <c r="BS163" s="116">
        <v>12</v>
      </c>
      <c r="BT163" s="2"/>
      <c r="BU163" s="3"/>
      <c r="BV163" s="3"/>
      <c r="BW163" s="3"/>
      <c r="BX163" s="3"/>
    </row>
    <row r="164" spans="1:76" ht="15">
      <c r="A164" s="64" t="s">
        <v>350</v>
      </c>
      <c r="B164" s="65"/>
      <c r="C164" s="65" t="s">
        <v>64</v>
      </c>
      <c r="D164" s="66">
        <v>167.05209486495121</v>
      </c>
      <c r="E164" s="68"/>
      <c r="F164" s="100" t="s">
        <v>877</v>
      </c>
      <c r="G164" s="65"/>
      <c r="H164" s="69" t="s">
        <v>350</v>
      </c>
      <c r="I164" s="70"/>
      <c r="J164" s="70"/>
      <c r="K164" s="69" t="s">
        <v>3308</v>
      </c>
      <c r="L164" s="73">
        <v>41.37404317256064</v>
      </c>
      <c r="M164" s="74">
        <v>4765.9072265625</v>
      </c>
      <c r="N164" s="74">
        <v>2105.337158203125</v>
      </c>
      <c r="O164" s="75"/>
      <c r="P164" s="76"/>
      <c r="Q164" s="76"/>
      <c r="R164" s="86"/>
      <c r="S164" s="48">
        <v>1</v>
      </c>
      <c r="T164" s="48">
        <v>4</v>
      </c>
      <c r="U164" s="49">
        <v>214.652381</v>
      </c>
      <c r="V164" s="49">
        <v>0.001344</v>
      </c>
      <c r="W164" s="49">
        <v>0.006207</v>
      </c>
      <c r="X164" s="49">
        <v>0.918524</v>
      </c>
      <c r="Y164" s="49">
        <v>0.4166666666666667</v>
      </c>
      <c r="Z164" s="49">
        <v>0.25</v>
      </c>
      <c r="AA164" s="71">
        <v>164</v>
      </c>
      <c r="AB164" s="71"/>
      <c r="AC164" s="72"/>
      <c r="AD164" s="78" t="s">
        <v>1836</v>
      </c>
      <c r="AE164" s="78">
        <v>4935</v>
      </c>
      <c r="AF164" s="78">
        <v>12019</v>
      </c>
      <c r="AG164" s="78">
        <v>40342</v>
      </c>
      <c r="AH164" s="78">
        <v>55195</v>
      </c>
      <c r="AI164" s="78"/>
      <c r="AJ164" s="78" t="s">
        <v>2098</v>
      </c>
      <c r="AK164" s="78" t="s">
        <v>2309</v>
      </c>
      <c r="AL164" s="83" t="s">
        <v>2451</v>
      </c>
      <c r="AM164" s="78"/>
      <c r="AN164" s="80">
        <v>40643.95086805556</v>
      </c>
      <c r="AO164" s="83" t="s">
        <v>2665</v>
      </c>
      <c r="AP164" s="78" t="b">
        <v>0</v>
      </c>
      <c r="AQ164" s="78" t="b">
        <v>0</v>
      </c>
      <c r="AR164" s="78" t="b">
        <v>1</v>
      </c>
      <c r="AS164" s="78"/>
      <c r="AT164" s="78">
        <v>588</v>
      </c>
      <c r="AU164" s="83" t="s">
        <v>2778</v>
      </c>
      <c r="AV164" s="78" t="b">
        <v>0</v>
      </c>
      <c r="AW164" s="78" t="s">
        <v>2855</v>
      </c>
      <c r="AX164" s="83" t="s">
        <v>3017</v>
      </c>
      <c r="AY164" s="78" t="s">
        <v>66</v>
      </c>
      <c r="AZ164" s="78" t="str">
        <f>REPLACE(INDEX(GroupVertices[Group],MATCH(Vertices[[#This Row],[Vertex]],GroupVertices[Vertex],0)),1,1,"")</f>
        <v>3</v>
      </c>
      <c r="BA164" s="48" t="s">
        <v>676</v>
      </c>
      <c r="BB164" s="48" t="s">
        <v>676</v>
      </c>
      <c r="BC164" s="48" t="s">
        <v>711</v>
      </c>
      <c r="BD164" s="48" t="s">
        <v>711</v>
      </c>
      <c r="BE164" s="48"/>
      <c r="BF164" s="48"/>
      <c r="BG164" s="116" t="s">
        <v>3843</v>
      </c>
      <c r="BH164" s="116" t="s">
        <v>3843</v>
      </c>
      <c r="BI164" s="116" t="s">
        <v>3971</v>
      </c>
      <c r="BJ164" s="116" t="s">
        <v>3971</v>
      </c>
      <c r="BK164" s="116">
        <v>2</v>
      </c>
      <c r="BL164" s="120">
        <v>5.405405405405405</v>
      </c>
      <c r="BM164" s="116">
        <v>0</v>
      </c>
      <c r="BN164" s="120">
        <v>0</v>
      </c>
      <c r="BO164" s="116">
        <v>0</v>
      </c>
      <c r="BP164" s="120">
        <v>0</v>
      </c>
      <c r="BQ164" s="116">
        <v>35</v>
      </c>
      <c r="BR164" s="120">
        <v>94.5945945945946</v>
      </c>
      <c r="BS164" s="116">
        <v>37</v>
      </c>
      <c r="BT164" s="2"/>
      <c r="BU164" s="3"/>
      <c r="BV164" s="3"/>
      <c r="BW164" s="3"/>
      <c r="BX164" s="3"/>
    </row>
    <row r="165" spans="1:76" ht="15">
      <c r="A165" s="64" t="s">
        <v>468</v>
      </c>
      <c r="B165" s="65"/>
      <c r="C165" s="65" t="s">
        <v>64</v>
      </c>
      <c r="D165" s="66">
        <v>176.69516902227264</v>
      </c>
      <c r="E165" s="68"/>
      <c r="F165" s="100" t="s">
        <v>2817</v>
      </c>
      <c r="G165" s="65"/>
      <c r="H165" s="69" t="s">
        <v>468</v>
      </c>
      <c r="I165" s="70"/>
      <c r="J165" s="70"/>
      <c r="K165" s="69" t="s">
        <v>3309</v>
      </c>
      <c r="L165" s="73">
        <v>1</v>
      </c>
      <c r="M165" s="74">
        <v>4357.767578125</v>
      </c>
      <c r="N165" s="74">
        <v>2657.115966796875</v>
      </c>
      <c r="O165" s="75"/>
      <c r="P165" s="76"/>
      <c r="Q165" s="76"/>
      <c r="R165" s="86"/>
      <c r="S165" s="48">
        <v>2</v>
      </c>
      <c r="T165" s="48">
        <v>0</v>
      </c>
      <c r="U165" s="49">
        <v>0</v>
      </c>
      <c r="V165" s="49">
        <v>0.00104</v>
      </c>
      <c r="W165" s="49">
        <v>0.001964</v>
      </c>
      <c r="X165" s="49">
        <v>0.51695</v>
      </c>
      <c r="Y165" s="49">
        <v>1</v>
      </c>
      <c r="Z165" s="49">
        <v>0</v>
      </c>
      <c r="AA165" s="71">
        <v>165</v>
      </c>
      <c r="AB165" s="71"/>
      <c r="AC165" s="72"/>
      <c r="AD165" s="78" t="s">
        <v>1837</v>
      </c>
      <c r="AE165" s="78">
        <v>12819</v>
      </c>
      <c r="AF165" s="78">
        <v>34960</v>
      </c>
      <c r="AG165" s="78">
        <v>7152</v>
      </c>
      <c r="AH165" s="78">
        <v>52664</v>
      </c>
      <c r="AI165" s="78"/>
      <c r="AJ165" s="78" t="s">
        <v>2099</v>
      </c>
      <c r="AK165" s="78" t="s">
        <v>1651</v>
      </c>
      <c r="AL165" s="83" t="s">
        <v>2452</v>
      </c>
      <c r="AM165" s="78"/>
      <c r="AN165" s="80">
        <v>41672.13214120371</v>
      </c>
      <c r="AO165" s="83" t="s">
        <v>2666</v>
      </c>
      <c r="AP165" s="78" t="b">
        <v>0</v>
      </c>
      <c r="AQ165" s="78" t="b">
        <v>0</v>
      </c>
      <c r="AR165" s="78" t="b">
        <v>1</v>
      </c>
      <c r="AS165" s="78"/>
      <c r="AT165" s="78">
        <v>735</v>
      </c>
      <c r="AU165" s="83" t="s">
        <v>2780</v>
      </c>
      <c r="AV165" s="78" t="b">
        <v>0</v>
      </c>
      <c r="AW165" s="78" t="s">
        <v>2855</v>
      </c>
      <c r="AX165" s="83" t="s">
        <v>3018</v>
      </c>
      <c r="AY165" s="78" t="s">
        <v>65</v>
      </c>
      <c r="AZ165" s="78" t="str">
        <f>REPLACE(INDEX(GroupVertices[Group],MATCH(Vertices[[#This Row],[Vertex]],GroupVertices[Vertex],0)),1,1,"")</f>
        <v>3</v>
      </c>
      <c r="BA165" s="48"/>
      <c r="BB165" s="48"/>
      <c r="BC165" s="48"/>
      <c r="BD165" s="48"/>
      <c r="BE165" s="48"/>
      <c r="BF165" s="48"/>
      <c r="BG165" s="48"/>
      <c r="BH165" s="48"/>
      <c r="BI165" s="48"/>
      <c r="BJ165" s="48"/>
      <c r="BK165" s="48"/>
      <c r="BL165" s="49"/>
      <c r="BM165" s="48"/>
      <c r="BN165" s="49"/>
      <c r="BO165" s="48"/>
      <c r="BP165" s="49"/>
      <c r="BQ165" s="48"/>
      <c r="BR165" s="49"/>
      <c r="BS165" s="48"/>
      <c r="BT165" s="2"/>
      <c r="BU165" s="3"/>
      <c r="BV165" s="3"/>
      <c r="BW165" s="3"/>
      <c r="BX165" s="3"/>
    </row>
    <row r="166" spans="1:76" ht="15">
      <c r="A166" s="64" t="s">
        <v>351</v>
      </c>
      <c r="B166" s="65"/>
      <c r="C166" s="65" t="s">
        <v>64</v>
      </c>
      <c r="D166" s="66">
        <v>162.12021791591448</v>
      </c>
      <c r="E166" s="68"/>
      <c r="F166" s="100" t="s">
        <v>878</v>
      </c>
      <c r="G166" s="65"/>
      <c r="H166" s="69" t="s">
        <v>351</v>
      </c>
      <c r="I166" s="70"/>
      <c r="J166" s="70"/>
      <c r="K166" s="69" t="s">
        <v>3310</v>
      </c>
      <c r="L166" s="73">
        <v>85.82322815253137</v>
      </c>
      <c r="M166" s="74">
        <v>5829.994140625</v>
      </c>
      <c r="N166" s="74">
        <v>3252.150634765625</v>
      </c>
      <c r="O166" s="75"/>
      <c r="P166" s="76"/>
      <c r="Q166" s="76"/>
      <c r="R166" s="86"/>
      <c r="S166" s="48">
        <v>1</v>
      </c>
      <c r="T166" s="48">
        <v>6</v>
      </c>
      <c r="U166" s="49">
        <v>450.970635</v>
      </c>
      <c r="V166" s="49">
        <v>0.00135</v>
      </c>
      <c r="W166" s="49">
        <v>0.006776</v>
      </c>
      <c r="X166" s="49">
        <v>1.277154</v>
      </c>
      <c r="Y166" s="49">
        <v>0.23333333333333334</v>
      </c>
      <c r="Z166" s="49">
        <v>0.16666666666666666</v>
      </c>
      <c r="AA166" s="71">
        <v>166</v>
      </c>
      <c r="AB166" s="71"/>
      <c r="AC166" s="72"/>
      <c r="AD166" s="78" t="s">
        <v>1838</v>
      </c>
      <c r="AE166" s="78">
        <v>665</v>
      </c>
      <c r="AF166" s="78">
        <v>286</v>
      </c>
      <c r="AG166" s="78">
        <v>3178</v>
      </c>
      <c r="AH166" s="78">
        <v>40402</v>
      </c>
      <c r="AI166" s="78"/>
      <c r="AJ166" s="78" t="s">
        <v>2100</v>
      </c>
      <c r="AK166" s="78" t="s">
        <v>2310</v>
      </c>
      <c r="AL166" s="83" t="s">
        <v>2453</v>
      </c>
      <c r="AM166" s="78"/>
      <c r="AN166" s="80">
        <v>40680.72524305555</v>
      </c>
      <c r="AO166" s="83" t="s">
        <v>2667</v>
      </c>
      <c r="AP166" s="78" t="b">
        <v>0</v>
      </c>
      <c r="AQ166" s="78" t="b">
        <v>0</v>
      </c>
      <c r="AR166" s="78" t="b">
        <v>0</v>
      </c>
      <c r="AS166" s="78"/>
      <c r="AT166" s="78">
        <v>2</v>
      </c>
      <c r="AU166" s="83" t="s">
        <v>2778</v>
      </c>
      <c r="AV166" s="78" t="b">
        <v>0</v>
      </c>
      <c r="AW166" s="78" t="s">
        <v>2855</v>
      </c>
      <c r="AX166" s="83" t="s">
        <v>3019</v>
      </c>
      <c r="AY166" s="78" t="s">
        <v>66</v>
      </c>
      <c r="AZ166" s="78" t="str">
        <f>REPLACE(INDEX(GroupVertices[Group],MATCH(Vertices[[#This Row],[Vertex]],GroupVertices[Vertex],0)),1,1,"")</f>
        <v>3</v>
      </c>
      <c r="BA166" s="48" t="s">
        <v>677</v>
      </c>
      <c r="BB166" s="48" t="s">
        <v>677</v>
      </c>
      <c r="BC166" s="48" t="s">
        <v>703</v>
      </c>
      <c r="BD166" s="48" t="s">
        <v>703</v>
      </c>
      <c r="BE166" s="48"/>
      <c r="BF166" s="48"/>
      <c r="BG166" s="116" t="s">
        <v>3844</v>
      </c>
      <c r="BH166" s="116" t="s">
        <v>3903</v>
      </c>
      <c r="BI166" s="116" t="s">
        <v>3972</v>
      </c>
      <c r="BJ166" s="116" t="s">
        <v>3972</v>
      </c>
      <c r="BK166" s="116">
        <v>3</v>
      </c>
      <c r="BL166" s="120">
        <v>5.882352941176471</v>
      </c>
      <c r="BM166" s="116">
        <v>1</v>
      </c>
      <c r="BN166" s="120">
        <v>1.9607843137254901</v>
      </c>
      <c r="BO166" s="116">
        <v>0</v>
      </c>
      <c r="BP166" s="120">
        <v>0</v>
      </c>
      <c r="BQ166" s="116">
        <v>47</v>
      </c>
      <c r="BR166" s="120">
        <v>92.15686274509804</v>
      </c>
      <c r="BS166" s="116">
        <v>51</v>
      </c>
      <c r="BT166" s="2"/>
      <c r="BU166" s="3"/>
      <c r="BV166" s="3"/>
      <c r="BW166" s="3"/>
      <c r="BX166" s="3"/>
    </row>
    <row r="167" spans="1:76" ht="15">
      <c r="A167" s="64" t="s">
        <v>469</v>
      </c>
      <c r="B167" s="65"/>
      <c r="C167" s="65" t="s">
        <v>64</v>
      </c>
      <c r="D167" s="66">
        <v>366.8786509718787</v>
      </c>
      <c r="E167" s="68"/>
      <c r="F167" s="100" t="s">
        <v>2818</v>
      </c>
      <c r="G167" s="65"/>
      <c r="H167" s="69" t="s">
        <v>469</v>
      </c>
      <c r="I167" s="70"/>
      <c r="J167" s="70"/>
      <c r="K167" s="69" t="s">
        <v>3311</v>
      </c>
      <c r="L167" s="73">
        <v>1.3964826248213758</v>
      </c>
      <c r="M167" s="74">
        <v>6780.96484375</v>
      </c>
      <c r="N167" s="74">
        <v>3604.30126953125</v>
      </c>
      <c r="O167" s="75"/>
      <c r="P167" s="76"/>
      <c r="Q167" s="76"/>
      <c r="R167" s="86"/>
      <c r="S167" s="48">
        <v>2</v>
      </c>
      <c r="T167" s="48">
        <v>0</v>
      </c>
      <c r="U167" s="49">
        <v>2.107937</v>
      </c>
      <c r="V167" s="49">
        <v>0.001003</v>
      </c>
      <c r="W167" s="49">
        <v>0.001426</v>
      </c>
      <c r="X167" s="49">
        <v>0.502797</v>
      </c>
      <c r="Y167" s="49">
        <v>0</v>
      </c>
      <c r="Z167" s="49">
        <v>0</v>
      </c>
      <c r="AA167" s="71">
        <v>167</v>
      </c>
      <c r="AB167" s="71"/>
      <c r="AC167" s="72"/>
      <c r="AD167" s="78" t="s">
        <v>1839</v>
      </c>
      <c r="AE167" s="78">
        <v>2064</v>
      </c>
      <c r="AF167" s="78">
        <v>487409</v>
      </c>
      <c r="AG167" s="78">
        <v>13058</v>
      </c>
      <c r="AH167" s="78">
        <v>1415</v>
      </c>
      <c r="AI167" s="78"/>
      <c r="AJ167" s="78" t="s">
        <v>2101</v>
      </c>
      <c r="AK167" s="78" t="s">
        <v>2311</v>
      </c>
      <c r="AL167" s="83" t="s">
        <v>2454</v>
      </c>
      <c r="AM167" s="78"/>
      <c r="AN167" s="80">
        <v>40036.96732638889</v>
      </c>
      <c r="AO167" s="83" t="s">
        <v>2668</v>
      </c>
      <c r="AP167" s="78" t="b">
        <v>0</v>
      </c>
      <c r="AQ167" s="78" t="b">
        <v>0</v>
      </c>
      <c r="AR167" s="78" t="b">
        <v>1</v>
      </c>
      <c r="AS167" s="78"/>
      <c r="AT167" s="78">
        <v>2019</v>
      </c>
      <c r="AU167" s="83" t="s">
        <v>2778</v>
      </c>
      <c r="AV167" s="78" t="b">
        <v>1</v>
      </c>
      <c r="AW167" s="78" t="s">
        <v>2855</v>
      </c>
      <c r="AX167" s="83" t="s">
        <v>3020</v>
      </c>
      <c r="AY167" s="78" t="s">
        <v>65</v>
      </c>
      <c r="AZ167" s="78" t="str">
        <f>REPLACE(INDEX(GroupVertices[Group],MATCH(Vertices[[#This Row],[Vertex]],GroupVertices[Vertex],0)),1,1,"")</f>
        <v>3</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470</v>
      </c>
      <c r="B168" s="65"/>
      <c r="C168" s="65" t="s">
        <v>64</v>
      </c>
      <c r="D168" s="66">
        <v>162.42076270570067</v>
      </c>
      <c r="E168" s="68"/>
      <c r="F168" s="100" t="s">
        <v>2819</v>
      </c>
      <c r="G168" s="65"/>
      <c r="H168" s="69" t="s">
        <v>470</v>
      </c>
      <c r="I168" s="70"/>
      <c r="J168" s="70"/>
      <c r="K168" s="69" t="s">
        <v>3312</v>
      </c>
      <c r="L168" s="73">
        <v>1</v>
      </c>
      <c r="M168" s="74">
        <v>3810.72509765625</v>
      </c>
      <c r="N168" s="74">
        <v>3235.00146484375</v>
      </c>
      <c r="O168" s="75"/>
      <c r="P168" s="76"/>
      <c r="Q168" s="76"/>
      <c r="R168" s="86"/>
      <c r="S168" s="48">
        <v>1</v>
      </c>
      <c r="T168" s="48">
        <v>0</v>
      </c>
      <c r="U168" s="49">
        <v>0</v>
      </c>
      <c r="V168" s="49">
        <v>0.001038</v>
      </c>
      <c r="W168" s="49">
        <v>0.001517</v>
      </c>
      <c r="X168" s="49">
        <v>0.321764</v>
      </c>
      <c r="Y168" s="49">
        <v>0</v>
      </c>
      <c r="Z168" s="49">
        <v>0</v>
      </c>
      <c r="AA168" s="71">
        <v>168</v>
      </c>
      <c r="AB168" s="71"/>
      <c r="AC168" s="72"/>
      <c r="AD168" s="78" t="s">
        <v>1840</v>
      </c>
      <c r="AE168" s="78">
        <v>3</v>
      </c>
      <c r="AF168" s="78">
        <v>1001</v>
      </c>
      <c r="AG168" s="78">
        <v>14</v>
      </c>
      <c r="AH168" s="78">
        <v>40</v>
      </c>
      <c r="AI168" s="78">
        <v>-25200</v>
      </c>
      <c r="AJ168" s="78" t="s">
        <v>2102</v>
      </c>
      <c r="AK168" s="78"/>
      <c r="AL168" s="83" t="s">
        <v>2455</v>
      </c>
      <c r="AM168" s="78" t="s">
        <v>2524</v>
      </c>
      <c r="AN168" s="80">
        <v>41548.779861111114</v>
      </c>
      <c r="AO168" s="83" t="s">
        <v>2669</v>
      </c>
      <c r="AP168" s="78" t="b">
        <v>0</v>
      </c>
      <c r="AQ168" s="78" t="b">
        <v>0</v>
      </c>
      <c r="AR168" s="78" t="b">
        <v>0</v>
      </c>
      <c r="AS168" s="78" t="s">
        <v>1625</v>
      </c>
      <c r="AT168" s="78">
        <v>3</v>
      </c>
      <c r="AU168" s="83" t="s">
        <v>2790</v>
      </c>
      <c r="AV168" s="78" t="b">
        <v>0</v>
      </c>
      <c r="AW168" s="78" t="s">
        <v>2855</v>
      </c>
      <c r="AX168" s="83" t="s">
        <v>3021</v>
      </c>
      <c r="AY168" s="78" t="s">
        <v>65</v>
      </c>
      <c r="AZ168" s="78" t="str">
        <f>REPLACE(INDEX(GroupVertices[Group],MATCH(Vertices[[#This Row],[Vertex]],GroupVertices[Vertex],0)),1,1,"")</f>
        <v>3</v>
      </c>
      <c r="BA168" s="48"/>
      <c r="BB168" s="48"/>
      <c r="BC168" s="48"/>
      <c r="BD168" s="48"/>
      <c r="BE168" s="48"/>
      <c r="BF168" s="48"/>
      <c r="BG168" s="48"/>
      <c r="BH168" s="48"/>
      <c r="BI168" s="48"/>
      <c r="BJ168" s="48"/>
      <c r="BK168" s="48"/>
      <c r="BL168" s="49"/>
      <c r="BM168" s="48"/>
      <c r="BN168" s="49"/>
      <c r="BO168" s="48"/>
      <c r="BP168" s="49"/>
      <c r="BQ168" s="48"/>
      <c r="BR168" s="49"/>
      <c r="BS168" s="48"/>
      <c r="BT168" s="2"/>
      <c r="BU168" s="3"/>
      <c r="BV168" s="3"/>
      <c r="BW168" s="3"/>
      <c r="BX168" s="3"/>
    </row>
    <row r="169" spans="1:76" ht="15">
      <c r="A169" s="64" t="s">
        <v>471</v>
      </c>
      <c r="B169" s="65"/>
      <c r="C169" s="65" t="s">
        <v>64</v>
      </c>
      <c r="D169" s="66">
        <v>162.15930975570484</v>
      </c>
      <c r="E169" s="68"/>
      <c r="F169" s="100" t="s">
        <v>2820</v>
      </c>
      <c r="G169" s="65"/>
      <c r="H169" s="69" t="s">
        <v>471</v>
      </c>
      <c r="I169" s="70"/>
      <c r="J169" s="70"/>
      <c r="K169" s="69" t="s">
        <v>3313</v>
      </c>
      <c r="L169" s="73">
        <v>1</v>
      </c>
      <c r="M169" s="74">
        <v>4252.52685546875</v>
      </c>
      <c r="N169" s="74">
        <v>4392.794921875</v>
      </c>
      <c r="O169" s="75"/>
      <c r="P169" s="76"/>
      <c r="Q169" s="76"/>
      <c r="R169" s="86"/>
      <c r="S169" s="48">
        <v>1</v>
      </c>
      <c r="T169" s="48">
        <v>0</v>
      </c>
      <c r="U169" s="49">
        <v>0</v>
      </c>
      <c r="V169" s="49">
        <v>0.001038</v>
      </c>
      <c r="W169" s="49">
        <v>0.001517</v>
      </c>
      <c r="X169" s="49">
        <v>0.321764</v>
      </c>
      <c r="Y169" s="49">
        <v>0</v>
      </c>
      <c r="Z169" s="49">
        <v>0</v>
      </c>
      <c r="AA169" s="71">
        <v>169</v>
      </c>
      <c r="AB169" s="71"/>
      <c r="AC169" s="72"/>
      <c r="AD169" s="78" t="s">
        <v>1841</v>
      </c>
      <c r="AE169" s="78">
        <v>339</v>
      </c>
      <c r="AF169" s="78">
        <v>379</v>
      </c>
      <c r="AG169" s="78">
        <v>207</v>
      </c>
      <c r="AH169" s="78">
        <v>497</v>
      </c>
      <c r="AI169" s="78"/>
      <c r="AJ169" s="78" t="s">
        <v>2103</v>
      </c>
      <c r="AK169" s="78" t="s">
        <v>2312</v>
      </c>
      <c r="AL169" s="83" t="s">
        <v>2456</v>
      </c>
      <c r="AM169" s="78"/>
      <c r="AN169" s="80">
        <v>41875.80574074074</v>
      </c>
      <c r="AO169" s="83" t="s">
        <v>2670</v>
      </c>
      <c r="AP169" s="78" t="b">
        <v>0</v>
      </c>
      <c r="AQ169" s="78" t="b">
        <v>0</v>
      </c>
      <c r="AR169" s="78" t="b">
        <v>0</v>
      </c>
      <c r="AS169" s="78" t="s">
        <v>1625</v>
      </c>
      <c r="AT169" s="78">
        <v>7</v>
      </c>
      <c r="AU169" s="83" t="s">
        <v>2778</v>
      </c>
      <c r="AV169" s="78" t="b">
        <v>0</v>
      </c>
      <c r="AW169" s="78" t="s">
        <v>2855</v>
      </c>
      <c r="AX169" s="83" t="s">
        <v>3022</v>
      </c>
      <c r="AY169" s="78" t="s">
        <v>65</v>
      </c>
      <c r="AZ169" s="78" t="str">
        <f>REPLACE(INDEX(GroupVertices[Group],MATCH(Vertices[[#This Row],[Vertex]],GroupVertices[Vertex],0)),1,1,"")</f>
        <v>3</v>
      </c>
      <c r="BA169" s="48"/>
      <c r="BB169" s="48"/>
      <c r="BC169" s="48"/>
      <c r="BD169" s="48"/>
      <c r="BE169" s="48"/>
      <c r="BF169" s="48"/>
      <c r="BG169" s="48"/>
      <c r="BH169" s="48"/>
      <c r="BI169" s="48"/>
      <c r="BJ169" s="48"/>
      <c r="BK169" s="48"/>
      <c r="BL169" s="49"/>
      <c r="BM169" s="48"/>
      <c r="BN169" s="49"/>
      <c r="BO169" s="48"/>
      <c r="BP169" s="49"/>
      <c r="BQ169" s="48"/>
      <c r="BR169" s="49"/>
      <c r="BS169" s="48"/>
      <c r="BT169" s="2"/>
      <c r="BU169" s="3"/>
      <c r="BV169" s="3"/>
      <c r="BW169" s="3"/>
      <c r="BX169" s="3"/>
    </row>
    <row r="170" spans="1:76" ht="15">
      <c r="A170" s="64" t="s">
        <v>352</v>
      </c>
      <c r="B170" s="65"/>
      <c r="C170" s="65" t="s">
        <v>64</v>
      </c>
      <c r="D170" s="66">
        <v>163.69313903952272</v>
      </c>
      <c r="E170" s="68"/>
      <c r="F170" s="100" t="s">
        <v>879</v>
      </c>
      <c r="G170" s="65"/>
      <c r="H170" s="69" t="s">
        <v>352</v>
      </c>
      <c r="I170" s="70"/>
      <c r="J170" s="70"/>
      <c r="K170" s="69" t="s">
        <v>3314</v>
      </c>
      <c r="L170" s="73">
        <v>7.47030831275096</v>
      </c>
      <c r="M170" s="74">
        <v>7712.56396484375</v>
      </c>
      <c r="N170" s="74">
        <v>2213.568115234375</v>
      </c>
      <c r="O170" s="75"/>
      <c r="P170" s="76"/>
      <c r="Q170" s="76"/>
      <c r="R170" s="86"/>
      <c r="S170" s="48">
        <v>0</v>
      </c>
      <c r="T170" s="48">
        <v>10</v>
      </c>
      <c r="U170" s="49">
        <v>34.4</v>
      </c>
      <c r="V170" s="49">
        <v>0.001011</v>
      </c>
      <c r="W170" s="49">
        <v>0.001369</v>
      </c>
      <c r="X170" s="49">
        <v>2.059642</v>
      </c>
      <c r="Y170" s="49">
        <v>0.08888888888888889</v>
      </c>
      <c r="Z170" s="49">
        <v>0</v>
      </c>
      <c r="AA170" s="71">
        <v>170</v>
      </c>
      <c r="AB170" s="71"/>
      <c r="AC170" s="72"/>
      <c r="AD170" s="78" t="s">
        <v>1842</v>
      </c>
      <c r="AE170" s="78">
        <v>2022</v>
      </c>
      <c r="AF170" s="78">
        <v>4028</v>
      </c>
      <c r="AG170" s="78">
        <v>11341</v>
      </c>
      <c r="AH170" s="78">
        <v>2599</v>
      </c>
      <c r="AI170" s="78"/>
      <c r="AJ170" s="78" t="s">
        <v>2104</v>
      </c>
      <c r="AK170" s="78" t="s">
        <v>2217</v>
      </c>
      <c r="AL170" s="83" t="s">
        <v>2457</v>
      </c>
      <c r="AM170" s="78"/>
      <c r="AN170" s="80">
        <v>42208.799305555556</v>
      </c>
      <c r="AO170" s="83" t="s">
        <v>2671</v>
      </c>
      <c r="AP170" s="78" t="b">
        <v>0</v>
      </c>
      <c r="AQ170" s="78" t="b">
        <v>0</v>
      </c>
      <c r="AR170" s="78" t="b">
        <v>1</v>
      </c>
      <c r="AS170" s="78"/>
      <c r="AT170" s="78">
        <v>112</v>
      </c>
      <c r="AU170" s="83" t="s">
        <v>2777</v>
      </c>
      <c r="AV170" s="78" t="b">
        <v>0</v>
      </c>
      <c r="AW170" s="78" t="s">
        <v>2855</v>
      </c>
      <c r="AX170" s="83" t="s">
        <v>3023</v>
      </c>
      <c r="AY170" s="78" t="s">
        <v>66</v>
      </c>
      <c r="AZ170" s="78" t="str">
        <f>REPLACE(INDEX(GroupVertices[Group],MATCH(Vertices[[#This Row],[Vertex]],GroupVertices[Vertex],0)),1,1,"")</f>
        <v>5</v>
      </c>
      <c r="BA170" s="48"/>
      <c r="BB170" s="48"/>
      <c r="BC170" s="48"/>
      <c r="BD170" s="48"/>
      <c r="BE170" s="48"/>
      <c r="BF170" s="48"/>
      <c r="BG170" s="116" t="s">
        <v>3845</v>
      </c>
      <c r="BH170" s="116" t="s">
        <v>3845</v>
      </c>
      <c r="BI170" s="116" t="s">
        <v>3973</v>
      </c>
      <c r="BJ170" s="116" t="s">
        <v>3973</v>
      </c>
      <c r="BK170" s="116">
        <v>0</v>
      </c>
      <c r="BL170" s="120">
        <v>0</v>
      </c>
      <c r="BM170" s="116">
        <v>0</v>
      </c>
      <c r="BN170" s="120">
        <v>0</v>
      </c>
      <c r="BO170" s="116">
        <v>0</v>
      </c>
      <c r="BP170" s="120">
        <v>0</v>
      </c>
      <c r="BQ170" s="116">
        <v>12</v>
      </c>
      <c r="BR170" s="120">
        <v>100</v>
      </c>
      <c r="BS170" s="116">
        <v>12</v>
      </c>
      <c r="BT170" s="2"/>
      <c r="BU170" s="3"/>
      <c r="BV170" s="3"/>
      <c r="BW170" s="3"/>
      <c r="BX170" s="3"/>
    </row>
    <row r="171" spans="1:76" ht="15">
      <c r="A171" s="64" t="s">
        <v>472</v>
      </c>
      <c r="B171" s="65"/>
      <c r="C171" s="65" t="s">
        <v>64</v>
      </c>
      <c r="D171" s="66">
        <v>162.3581316935634</v>
      </c>
      <c r="E171" s="68"/>
      <c r="F171" s="100" t="s">
        <v>2821</v>
      </c>
      <c r="G171" s="65"/>
      <c r="H171" s="69" t="s">
        <v>472</v>
      </c>
      <c r="I171" s="70"/>
      <c r="J171" s="70"/>
      <c r="K171" s="69" t="s">
        <v>3315</v>
      </c>
      <c r="L171" s="73">
        <v>1.4876914011882127</v>
      </c>
      <c r="M171" s="74">
        <v>7840.666015625</v>
      </c>
      <c r="N171" s="74">
        <v>541.6522216796875</v>
      </c>
      <c r="O171" s="75"/>
      <c r="P171" s="76"/>
      <c r="Q171" s="76"/>
      <c r="R171" s="86"/>
      <c r="S171" s="48">
        <v>2</v>
      </c>
      <c r="T171" s="48">
        <v>0</v>
      </c>
      <c r="U171" s="49">
        <v>2.592857</v>
      </c>
      <c r="V171" s="49">
        <v>0.001008</v>
      </c>
      <c r="W171" s="49">
        <v>0.000714</v>
      </c>
      <c r="X171" s="49">
        <v>0.498043</v>
      </c>
      <c r="Y171" s="49">
        <v>0</v>
      </c>
      <c r="Z171" s="49">
        <v>0</v>
      </c>
      <c r="AA171" s="71">
        <v>171</v>
      </c>
      <c r="AB171" s="71"/>
      <c r="AC171" s="72"/>
      <c r="AD171" s="78" t="s">
        <v>1843</v>
      </c>
      <c r="AE171" s="78">
        <v>1</v>
      </c>
      <c r="AF171" s="78">
        <v>852</v>
      </c>
      <c r="AG171" s="78">
        <v>3</v>
      </c>
      <c r="AH171" s="78">
        <v>0</v>
      </c>
      <c r="AI171" s="78">
        <v>0</v>
      </c>
      <c r="AJ171" s="78" t="s">
        <v>2105</v>
      </c>
      <c r="AK171" s="78" t="s">
        <v>2313</v>
      </c>
      <c r="AL171" s="78"/>
      <c r="AM171" s="78" t="s">
        <v>2525</v>
      </c>
      <c r="AN171" s="80">
        <v>39169.98449074074</v>
      </c>
      <c r="AO171" s="78"/>
      <c r="AP171" s="78" t="b">
        <v>0</v>
      </c>
      <c r="AQ171" s="78" t="b">
        <v>0</v>
      </c>
      <c r="AR171" s="78" t="b">
        <v>0</v>
      </c>
      <c r="AS171" s="78" t="s">
        <v>1625</v>
      </c>
      <c r="AT171" s="78">
        <v>13</v>
      </c>
      <c r="AU171" s="83" t="s">
        <v>2791</v>
      </c>
      <c r="AV171" s="78" t="b">
        <v>0</v>
      </c>
      <c r="AW171" s="78" t="s">
        <v>2855</v>
      </c>
      <c r="AX171" s="83" t="s">
        <v>3024</v>
      </c>
      <c r="AY171" s="78" t="s">
        <v>65</v>
      </c>
      <c r="AZ171" s="78" t="str">
        <f>REPLACE(INDEX(GroupVertices[Group],MATCH(Vertices[[#This Row],[Vertex]],GroupVertices[Vertex],0)),1,1,"")</f>
        <v>5</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473</v>
      </c>
      <c r="B172" s="65"/>
      <c r="C172" s="65" t="s">
        <v>64</v>
      </c>
      <c r="D172" s="66">
        <v>162.31609745722966</v>
      </c>
      <c r="E172" s="68"/>
      <c r="F172" s="100" t="s">
        <v>2822</v>
      </c>
      <c r="G172" s="65"/>
      <c r="H172" s="69" t="s">
        <v>473</v>
      </c>
      <c r="I172" s="70"/>
      <c r="J172" s="70"/>
      <c r="K172" s="69" t="s">
        <v>3316</v>
      </c>
      <c r="L172" s="73">
        <v>1.4876914011882127</v>
      </c>
      <c r="M172" s="74">
        <v>7608.2822265625</v>
      </c>
      <c r="N172" s="74">
        <v>1737.0562744140625</v>
      </c>
      <c r="O172" s="75"/>
      <c r="P172" s="76"/>
      <c r="Q172" s="76"/>
      <c r="R172" s="86"/>
      <c r="S172" s="48">
        <v>3</v>
      </c>
      <c r="T172" s="48">
        <v>0</v>
      </c>
      <c r="U172" s="49">
        <v>2.592857</v>
      </c>
      <c r="V172" s="49">
        <v>0.001018</v>
      </c>
      <c r="W172" s="49">
        <v>0.001289</v>
      </c>
      <c r="X172" s="49">
        <v>0.67225</v>
      </c>
      <c r="Y172" s="49">
        <v>0.5</v>
      </c>
      <c r="Z172" s="49">
        <v>0</v>
      </c>
      <c r="AA172" s="71">
        <v>172</v>
      </c>
      <c r="AB172" s="71"/>
      <c r="AC172" s="72"/>
      <c r="AD172" s="78" t="s">
        <v>1844</v>
      </c>
      <c r="AE172" s="78">
        <v>374</v>
      </c>
      <c r="AF172" s="78">
        <v>752</v>
      </c>
      <c r="AG172" s="78">
        <v>579</v>
      </c>
      <c r="AH172" s="78">
        <v>368</v>
      </c>
      <c r="AI172" s="78"/>
      <c r="AJ172" s="78" t="s">
        <v>2106</v>
      </c>
      <c r="AK172" s="78"/>
      <c r="AL172" s="83" t="s">
        <v>2458</v>
      </c>
      <c r="AM172" s="78"/>
      <c r="AN172" s="80">
        <v>43430.016238425924</v>
      </c>
      <c r="AO172" s="83" t="s">
        <v>2672</v>
      </c>
      <c r="AP172" s="78" t="b">
        <v>1</v>
      </c>
      <c r="AQ172" s="78" t="b">
        <v>0</v>
      </c>
      <c r="AR172" s="78" t="b">
        <v>0</v>
      </c>
      <c r="AS172" s="78"/>
      <c r="AT172" s="78">
        <v>11</v>
      </c>
      <c r="AU172" s="78"/>
      <c r="AV172" s="78" t="b">
        <v>0</v>
      </c>
      <c r="AW172" s="78" t="s">
        <v>2855</v>
      </c>
      <c r="AX172" s="83" t="s">
        <v>3025</v>
      </c>
      <c r="AY172" s="78" t="s">
        <v>65</v>
      </c>
      <c r="AZ172" s="78" t="str">
        <f>REPLACE(INDEX(GroupVertices[Group],MATCH(Vertices[[#This Row],[Vertex]],GroupVertices[Vertex],0)),1,1,"")</f>
        <v>5</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474</v>
      </c>
      <c r="B173" s="65"/>
      <c r="C173" s="65" t="s">
        <v>64</v>
      </c>
      <c r="D173" s="66">
        <v>180.63125491256326</v>
      </c>
      <c r="E173" s="68"/>
      <c r="F173" s="100" t="s">
        <v>2823</v>
      </c>
      <c r="G173" s="65"/>
      <c r="H173" s="69" t="s">
        <v>474</v>
      </c>
      <c r="I173" s="70"/>
      <c r="J173" s="70"/>
      <c r="K173" s="69" t="s">
        <v>3317</v>
      </c>
      <c r="L173" s="73">
        <v>1.4876914011882127</v>
      </c>
      <c r="M173" s="74">
        <v>8161.10009765625</v>
      </c>
      <c r="N173" s="74">
        <v>2804.072265625</v>
      </c>
      <c r="O173" s="75"/>
      <c r="P173" s="76"/>
      <c r="Q173" s="76"/>
      <c r="R173" s="86"/>
      <c r="S173" s="48">
        <v>3</v>
      </c>
      <c r="T173" s="48">
        <v>0</v>
      </c>
      <c r="U173" s="49">
        <v>2.592857</v>
      </c>
      <c r="V173" s="49">
        <v>0.001018</v>
      </c>
      <c r="W173" s="49">
        <v>0.001289</v>
      </c>
      <c r="X173" s="49">
        <v>0.67225</v>
      </c>
      <c r="Y173" s="49">
        <v>0.5</v>
      </c>
      <c r="Z173" s="49">
        <v>0</v>
      </c>
      <c r="AA173" s="71">
        <v>173</v>
      </c>
      <c r="AB173" s="71"/>
      <c r="AC173" s="72"/>
      <c r="AD173" s="78" t="s">
        <v>1845</v>
      </c>
      <c r="AE173" s="78">
        <v>201</v>
      </c>
      <c r="AF173" s="78">
        <v>44324</v>
      </c>
      <c r="AG173" s="78">
        <v>676</v>
      </c>
      <c r="AH173" s="78">
        <v>251</v>
      </c>
      <c r="AI173" s="78"/>
      <c r="AJ173" s="78"/>
      <c r="AK173" s="78"/>
      <c r="AL173" s="78"/>
      <c r="AM173" s="78"/>
      <c r="AN173" s="80">
        <v>41261.017372685186</v>
      </c>
      <c r="AO173" s="83" t="s">
        <v>2673</v>
      </c>
      <c r="AP173" s="78" t="b">
        <v>1</v>
      </c>
      <c r="AQ173" s="78" t="b">
        <v>0</v>
      </c>
      <c r="AR173" s="78" t="b">
        <v>1</v>
      </c>
      <c r="AS173" s="78"/>
      <c r="AT173" s="78">
        <v>312</v>
      </c>
      <c r="AU173" s="83" t="s">
        <v>2778</v>
      </c>
      <c r="AV173" s="78" t="b">
        <v>1</v>
      </c>
      <c r="AW173" s="78" t="s">
        <v>2855</v>
      </c>
      <c r="AX173" s="83" t="s">
        <v>3026</v>
      </c>
      <c r="AY173" s="78" t="s">
        <v>65</v>
      </c>
      <c r="AZ173" s="78" t="str">
        <f>REPLACE(INDEX(GroupVertices[Group],MATCH(Vertices[[#This Row],[Vertex]],GroupVertices[Vertex],0)),1,1,"")</f>
        <v>5</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475</v>
      </c>
      <c r="B174" s="65"/>
      <c r="C174" s="65" t="s">
        <v>64</v>
      </c>
      <c r="D174" s="66">
        <v>200.97120153209272</v>
      </c>
      <c r="E174" s="68"/>
      <c r="F174" s="100" t="s">
        <v>2824</v>
      </c>
      <c r="G174" s="65"/>
      <c r="H174" s="69" t="s">
        <v>475</v>
      </c>
      <c r="I174" s="70"/>
      <c r="J174" s="70"/>
      <c r="K174" s="69" t="s">
        <v>3318</v>
      </c>
      <c r="L174" s="73">
        <v>1.4876914011882127</v>
      </c>
      <c r="M174" s="74">
        <v>7839.791015625</v>
      </c>
      <c r="N174" s="74">
        <v>1399.6761474609375</v>
      </c>
      <c r="O174" s="75"/>
      <c r="P174" s="76"/>
      <c r="Q174" s="76"/>
      <c r="R174" s="86"/>
      <c r="S174" s="48">
        <v>3</v>
      </c>
      <c r="T174" s="48">
        <v>0</v>
      </c>
      <c r="U174" s="49">
        <v>2.592857</v>
      </c>
      <c r="V174" s="49">
        <v>0.001018</v>
      </c>
      <c r="W174" s="49">
        <v>0.001289</v>
      </c>
      <c r="X174" s="49">
        <v>0.67225</v>
      </c>
      <c r="Y174" s="49">
        <v>0.5</v>
      </c>
      <c r="Z174" s="49">
        <v>0</v>
      </c>
      <c r="AA174" s="71">
        <v>174</v>
      </c>
      <c r="AB174" s="71"/>
      <c r="AC174" s="72"/>
      <c r="AD174" s="78" t="s">
        <v>1846</v>
      </c>
      <c r="AE174" s="78">
        <v>643</v>
      </c>
      <c r="AF174" s="78">
        <v>92713</v>
      </c>
      <c r="AG174" s="78">
        <v>99948</v>
      </c>
      <c r="AH174" s="78">
        <v>217255</v>
      </c>
      <c r="AI174" s="78"/>
      <c r="AJ174" s="78" t="s">
        <v>2107</v>
      </c>
      <c r="AK174" s="78" t="s">
        <v>2314</v>
      </c>
      <c r="AL174" s="83" t="s">
        <v>2459</v>
      </c>
      <c r="AM174" s="78"/>
      <c r="AN174" s="80">
        <v>39912.90508101852</v>
      </c>
      <c r="AO174" s="83" t="s">
        <v>2674</v>
      </c>
      <c r="AP174" s="78" t="b">
        <v>0</v>
      </c>
      <c r="AQ174" s="78" t="b">
        <v>0</v>
      </c>
      <c r="AR174" s="78" t="b">
        <v>0</v>
      </c>
      <c r="AS174" s="78"/>
      <c r="AT174" s="78">
        <v>916</v>
      </c>
      <c r="AU174" s="83" t="s">
        <v>2784</v>
      </c>
      <c r="AV174" s="78" t="b">
        <v>1</v>
      </c>
      <c r="AW174" s="78" t="s">
        <v>2855</v>
      </c>
      <c r="AX174" s="83" t="s">
        <v>3027</v>
      </c>
      <c r="AY174" s="78" t="s">
        <v>65</v>
      </c>
      <c r="AZ174" s="78" t="str">
        <f>REPLACE(INDEX(GroupVertices[Group],MATCH(Vertices[[#This Row],[Vertex]],GroupVertices[Vertex],0)),1,1,"")</f>
        <v>5</v>
      </c>
      <c r="BA174" s="48"/>
      <c r="BB174" s="48"/>
      <c r="BC174" s="48"/>
      <c r="BD174" s="48"/>
      <c r="BE174" s="48"/>
      <c r="BF174" s="48"/>
      <c r="BG174" s="48"/>
      <c r="BH174" s="48"/>
      <c r="BI174" s="48"/>
      <c r="BJ174" s="48"/>
      <c r="BK174" s="48"/>
      <c r="BL174" s="49"/>
      <c r="BM174" s="48"/>
      <c r="BN174" s="49"/>
      <c r="BO174" s="48"/>
      <c r="BP174" s="49"/>
      <c r="BQ174" s="48"/>
      <c r="BR174" s="49"/>
      <c r="BS174" s="48"/>
      <c r="BT174" s="2"/>
      <c r="BU174" s="3"/>
      <c r="BV174" s="3"/>
      <c r="BW174" s="3"/>
      <c r="BX174" s="3"/>
    </row>
    <row r="175" spans="1:76" ht="15">
      <c r="A175" s="64" t="s">
        <v>476</v>
      </c>
      <c r="B175" s="65"/>
      <c r="C175" s="65" t="s">
        <v>64</v>
      </c>
      <c r="D175" s="66">
        <v>162.21017118166867</v>
      </c>
      <c r="E175" s="68"/>
      <c r="F175" s="100" t="s">
        <v>2825</v>
      </c>
      <c r="G175" s="65"/>
      <c r="H175" s="69" t="s">
        <v>476</v>
      </c>
      <c r="I175" s="70"/>
      <c r="J175" s="70"/>
      <c r="K175" s="69" t="s">
        <v>3319</v>
      </c>
      <c r="L175" s="73">
        <v>1.4876914011882127</v>
      </c>
      <c r="M175" s="74">
        <v>8144.1474609375</v>
      </c>
      <c r="N175" s="74">
        <v>2267.08642578125</v>
      </c>
      <c r="O175" s="75"/>
      <c r="P175" s="76"/>
      <c r="Q175" s="76"/>
      <c r="R175" s="86"/>
      <c r="S175" s="48">
        <v>3</v>
      </c>
      <c r="T175" s="48">
        <v>0</v>
      </c>
      <c r="U175" s="49">
        <v>2.592857</v>
      </c>
      <c r="V175" s="49">
        <v>0.001018</v>
      </c>
      <c r="W175" s="49">
        <v>0.001289</v>
      </c>
      <c r="X175" s="49">
        <v>0.67225</v>
      </c>
      <c r="Y175" s="49">
        <v>0.5</v>
      </c>
      <c r="Z175" s="49">
        <v>0</v>
      </c>
      <c r="AA175" s="71">
        <v>175</v>
      </c>
      <c r="AB175" s="71"/>
      <c r="AC175" s="72"/>
      <c r="AD175" s="78" t="s">
        <v>1847</v>
      </c>
      <c r="AE175" s="78">
        <v>257</v>
      </c>
      <c r="AF175" s="78">
        <v>500</v>
      </c>
      <c r="AG175" s="78">
        <v>981</v>
      </c>
      <c r="AH175" s="78">
        <v>125</v>
      </c>
      <c r="AI175" s="78"/>
      <c r="AJ175" s="78" t="s">
        <v>2108</v>
      </c>
      <c r="AK175" s="78" t="s">
        <v>2315</v>
      </c>
      <c r="AL175" s="83" t="s">
        <v>2460</v>
      </c>
      <c r="AM175" s="78"/>
      <c r="AN175" s="80">
        <v>42569.81172453704</v>
      </c>
      <c r="AO175" s="83" t="s">
        <v>2675</v>
      </c>
      <c r="AP175" s="78" t="b">
        <v>0</v>
      </c>
      <c r="AQ175" s="78" t="b">
        <v>0</v>
      </c>
      <c r="AR175" s="78" t="b">
        <v>0</v>
      </c>
      <c r="AS175" s="78"/>
      <c r="AT175" s="78">
        <v>60</v>
      </c>
      <c r="AU175" s="83" t="s">
        <v>2778</v>
      </c>
      <c r="AV175" s="78" t="b">
        <v>0</v>
      </c>
      <c r="AW175" s="78" t="s">
        <v>2855</v>
      </c>
      <c r="AX175" s="83" t="s">
        <v>3028</v>
      </c>
      <c r="AY175" s="78" t="s">
        <v>65</v>
      </c>
      <c r="AZ175" s="78" t="str">
        <f>REPLACE(INDEX(GroupVertices[Group],MATCH(Vertices[[#This Row],[Vertex]],GroupVertices[Vertex],0)),1,1,"")</f>
        <v>5</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477</v>
      </c>
      <c r="B176" s="65"/>
      <c r="C176" s="65" t="s">
        <v>64</v>
      </c>
      <c r="D176" s="66">
        <v>162.00840684726674</v>
      </c>
      <c r="E176" s="68"/>
      <c r="F176" s="100" t="s">
        <v>2826</v>
      </c>
      <c r="G176" s="65"/>
      <c r="H176" s="69" t="s">
        <v>477</v>
      </c>
      <c r="I176" s="70"/>
      <c r="J176" s="70"/>
      <c r="K176" s="69" t="s">
        <v>3320</v>
      </c>
      <c r="L176" s="73">
        <v>1.4876914011882127</v>
      </c>
      <c r="M176" s="74">
        <v>8392.3896484375</v>
      </c>
      <c r="N176" s="74">
        <v>2869.461181640625</v>
      </c>
      <c r="O176" s="75"/>
      <c r="P176" s="76"/>
      <c r="Q176" s="76"/>
      <c r="R176" s="86"/>
      <c r="S176" s="48">
        <v>3</v>
      </c>
      <c r="T176" s="48">
        <v>0</v>
      </c>
      <c r="U176" s="49">
        <v>2.592857</v>
      </c>
      <c r="V176" s="49">
        <v>0.001018</v>
      </c>
      <c r="W176" s="49">
        <v>0.001289</v>
      </c>
      <c r="X176" s="49">
        <v>0.67225</v>
      </c>
      <c r="Y176" s="49">
        <v>0.5</v>
      </c>
      <c r="Z176" s="49">
        <v>0</v>
      </c>
      <c r="AA176" s="71">
        <v>176</v>
      </c>
      <c r="AB176" s="71"/>
      <c r="AC176" s="72"/>
      <c r="AD176" s="78" t="s">
        <v>1848</v>
      </c>
      <c r="AE176" s="78">
        <v>263</v>
      </c>
      <c r="AF176" s="78">
        <v>20</v>
      </c>
      <c r="AG176" s="78">
        <v>95</v>
      </c>
      <c r="AH176" s="78">
        <v>68</v>
      </c>
      <c r="AI176" s="78"/>
      <c r="AJ176" s="78" t="s">
        <v>2109</v>
      </c>
      <c r="AK176" s="78" t="s">
        <v>2316</v>
      </c>
      <c r="AL176" s="83" t="s">
        <v>2461</v>
      </c>
      <c r="AM176" s="78"/>
      <c r="AN176" s="80">
        <v>43678.88033564815</v>
      </c>
      <c r="AO176" s="83" t="s">
        <v>2676</v>
      </c>
      <c r="AP176" s="78" t="b">
        <v>1</v>
      </c>
      <c r="AQ176" s="78" t="b">
        <v>0</v>
      </c>
      <c r="AR176" s="78" t="b">
        <v>0</v>
      </c>
      <c r="AS176" s="78"/>
      <c r="AT176" s="78">
        <v>1</v>
      </c>
      <c r="AU176" s="78"/>
      <c r="AV176" s="78" t="b">
        <v>0</v>
      </c>
      <c r="AW176" s="78" t="s">
        <v>2855</v>
      </c>
      <c r="AX176" s="83" t="s">
        <v>3029</v>
      </c>
      <c r="AY176" s="78" t="s">
        <v>65</v>
      </c>
      <c r="AZ176" s="78" t="str">
        <f>REPLACE(INDEX(GroupVertices[Group],MATCH(Vertices[[#This Row],[Vertex]],GroupVertices[Vertex],0)),1,1,"")</f>
        <v>5</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478</v>
      </c>
      <c r="B177" s="65"/>
      <c r="C177" s="65" t="s">
        <v>64</v>
      </c>
      <c r="D177" s="66">
        <v>162.00126102709</v>
      </c>
      <c r="E177" s="68"/>
      <c r="F177" s="100" t="s">
        <v>2827</v>
      </c>
      <c r="G177" s="65"/>
      <c r="H177" s="69" t="s">
        <v>478</v>
      </c>
      <c r="I177" s="70"/>
      <c r="J177" s="70"/>
      <c r="K177" s="69" t="s">
        <v>3321</v>
      </c>
      <c r="L177" s="73">
        <v>1.4876914011882127</v>
      </c>
      <c r="M177" s="74">
        <v>7960.912109375</v>
      </c>
      <c r="N177" s="74">
        <v>1842.347900390625</v>
      </c>
      <c r="O177" s="75"/>
      <c r="P177" s="76"/>
      <c r="Q177" s="76"/>
      <c r="R177" s="86"/>
      <c r="S177" s="48">
        <v>3</v>
      </c>
      <c r="T177" s="48">
        <v>0</v>
      </c>
      <c r="U177" s="49">
        <v>2.592857</v>
      </c>
      <c r="V177" s="49">
        <v>0.001018</v>
      </c>
      <c r="W177" s="49">
        <v>0.001289</v>
      </c>
      <c r="X177" s="49">
        <v>0.67225</v>
      </c>
      <c r="Y177" s="49">
        <v>0.5</v>
      </c>
      <c r="Z177" s="49">
        <v>0</v>
      </c>
      <c r="AA177" s="71">
        <v>177</v>
      </c>
      <c r="AB177" s="71"/>
      <c r="AC177" s="72"/>
      <c r="AD177" s="78" t="s">
        <v>1849</v>
      </c>
      <c r="AE177" s="78">
        <v>0</v>
      </c>
      <c r="AF177" s="78">
        <v>3</v>
      </c>
      <c r="AG177" s="78">
        <v>0</v>
      </c>
      <c r="AH177" s="78">
        <v>0</v>
      </c>
      <c r="AI177" s="78"/>
      <c r="AJ177" s="78" t="s">
        <v>2110</v>
      </c>
      <c r="AK177" s="78"/>
      <c r="AL177" s="83" t="s">
        <v>2462</v>
      </c>
      <c r="AM177" s="78"/>
      <c r="AN177" s="80">
        <v>43573.27532407407</v>
      </c>
      <c r="AO177" s="83" t="s">
        <v>2677</v>
      </c>
      <c r="AP177" s="78" t="b">
        <v>1</v>
      </c>
      <c r="AQ177" s="78" t="b">
        <v>0</v>
      </c>
      <c r="AR177" s="78" t="b">
        <v>0</v>
      </c>
      <c r="AS177" s="78"/>
      <c r="AT177" s="78">
        <v>0</v>
      </c>
      <c r="AU177" s="78"/>
      <c r="AV177" s="78" t="b">
        <v>0</v>
      </c>
      <c r="AW177" s="78" t="s">
        <v>2855</v>
      </c>
      <c r="AX177" s="83" t="s">
        <v>3030</v>
      </c>
      <c r="AY177" s="78" t="s">
        <v>65</v>
      </c>
      <c r="AZ177" s="78" t="str">
        <f>REPLACE(INDEX(GroupVertices[Group],MATCH(Vertices[[#This Row],[Vertex]],GroupVertices[Vertex],0)),1,1,"")</f>
        <v>5</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479</v>
      </c>
      <c r="B178" s="65"/>
      <c r="C178" s="65" t="s">
        <v>64</v>
      </c>
      <c r="D178" s="66">
        <v>187.74975283568074</v>
      </c>
      <c r="E178" s="68"/>
      <c r="F178" s="100" t="s">
        <v>2828</v>
      </c>
      <c r="G178" s="65"/>
      <c r="H178" s="69" t="s">
        <v>479</v>
      </c>
      <c r="I178" s="70"/>
      <c r="J178" s="70"/>
      <c r="K178" s="69" t="s">
        <v>3322</v>
      </c>
      <c r="L178" s="73">
        <v>1.4876914011882127</v>
      </c>
      <c r="M178" s="74">
        <v>7617.4892578125</v>
      </c>
      <c r="N178" s="74">
        <v>1338.09423828125</v>
      </c>
      <c r="O178" s="75"/>
      <c r="P178" s="76"/>
      <c r="Q178" s="76"/>
      <c r="R178" s="86"/>
      <c r="S178" s="48">
        <v>3</v>
      </c>
      <c r="T178" s="48">
        <v>0</v>
      </c>
      <c r="U178" s="49">
        <v>2.592857</v>
      </c>
      <c r="V178" s="49">
        <v>0.001018</v>
      </c>
      <c r="W178" s="49">
        <v>0.001289</v>
      </c>
      <c r="X178" s="49">
        <v>0.67225</v>
      </c>
      <c r="Y178" s="49">
        <v>0.5</v>
      </c>
      <c r="Z178" s="49">
        <v>0</v>
      </c>
      <c r="AA178" s="71">
        <v>178</v>
      </c>
      <c r="AB178" s="71"/>
      <c r="AC178" s="72"/>
      <c r="AD178" s="78" t="s">
        <v>1850</v>
      </c>
      <c r="AE178" s="78">
        <v>332</v>
      </c>
      <c r="AF178" s="78">
        <v>61259</v>
      </c>
      <c r="AG178" s="78">
        <v>4900</v>
      </c>
      <c r="AH178" s="78">
        <v>13882</v>
      </c>
      <c r="AI178" s="78"/>
      <c r="AJ178" s="78" t="s">
        <v>2111</v>
      </c>
      <c r="AK178" s="78" t="s">
        <v>2317</v>
      </c>
      <c r="AL178" s="83" t="s">
        <v>2463</v>
      </c>
      <c r="AM178" s="78"/>
      <c r="AN178" s="80">
        <v>40702.34689814815</v>
      </c>
      <c r="AO178" s="83" t="s">
        <v>2678</v>
      </c>
      <c r="AP178" s="78" t="b">
        <v>0</v>
      </c>
      <c r="AQ178" s="78" t="b">
        <v>0</v>
      </c>
      <c r="AR178" s="78" t="b">
        <v>1</v>
      </c>
      <c r="AS178" s="78" t="s">
        <v>1625</v>
      </c>
      <c r="AT178" s="78">
        <v>308</v>
      </c>
      <c r="AU178" s="83" t="s">
        <v>2778</v>
      </c>
      <c r="AV178" s="78" t="b">
        <v>1</v>
      </c>
      <c r="AW178" s="78" t="s">
        <v>2855</v>
      </c>
      <c r="AX178" s="83" t="s">
        <v>3031</v>
      </c>
      <c r="AY178" s="78" t="s">
        <v>65</v>
      </c>
      <c r="AZ178" s="78" t="str">
        <f>REPLACE(INDEX(GroupVertices[Group],MATCH(Vertices[[#This Row],[Vertex]],GroupVertices[Vertex],0)),1,1,"")</f>
        <v>5</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480</v>
      </c>
      <c r="B179" s="65"/>
      <c r="C179" s="65" t="s">
        <v>64</v>
      </c>
      <c r="D179" s="66">
        <v>162.05044108360048</v>
      </c>
      <c r="E179" s="68"/>
      <c r="F179" s="100" t="s">
        <v>2829</v>
      </c>
      <c r="G179" s="65"/>
      <c r="H179" s="69" t="s">
        <v>480</v>
      </c>
      <c r="I179" s="70"/>
      <c r="J179" s="70"/>
      <c r="K179" s="69" t="s">
        <v>3323</v>
      </c>
      <c r="L179" s="73">
        <v>1.4876914011882127</v>
      </c>
      <c r="M179" s="74">
        <v>8384.0478515625</v>
      </c>
      <c r="N179" s="74">
        <v>2457.095703125</v>
      </c>
      <c r="O179" s="75"/>
      <c r="P179" s="76"/>
      <c r="Q179" s="76"/>
      <c r="R179" s="86"/>
      <c r="S179" s="48">
        <v>3</v>
      </c>
      <c r="T179" s="48">
        <v>0</v>
      </c>
      <c r="U179" s="49">
        <v>2.592857</v>
      </c>
      <c r="V179" s="49">
        <v>0.001018</v>
      </c>
      <c r="W179" s="49">
        <v>0.001289</v>
      </c>
      <c r="X179" s="49">
        <v>0.67225</v>
      </c>
      <c r="Y179" s="49">
        <v>0.5</v>
      </c>
      <c r="Z179" s="49">
        <v>0</v>
      </c>
      <c r="AA179" s="71">
        <v>179</v>
      </c>
      <c r="AB179" s="71"/>
      <c r="AC179" s="72"/>
      <c r="AD179" s="78" t="s">
        <v>1851</v>
      </c>
      <c r="AE179" s="78">
        <v>242</v>
      </c>
      <c r="AF179" s="78">
        <v>120</v>
      </c>
      <c r="AG179" s="78">
        <v>397</v>
      </c>
      <c r="AH179" s="78">
        <v>55</v>
      </c>
      <c r="AI179" s="78"/>
      <c r="AJ179" s="78" t="s">
        <v>2112</v>
      </c>
      <c r="AK179" s="78" t="s">
        <v>2318</v>
      </c>
      <c r="AL179" s="83" t="s">
        <v>2464</v>
      </c>
      <c r="AM179" s="78"/>
      <c r="AN179" s="80">
        <v>42428.668912037036</v>
      </c>
      <c r="AO179" s="83" t="s">
        <v>2679</v>
      </c>
      <c r="AP179" s="78" t="b">
        <v>1</v>
      </c>
      <c r="AQ179" s="78" t="b">
        <v>0</v>
      </c>
      <c r="AR179" s="78" t="b">
        <v>0</v>
      </c>
      <c r="AS179" s="78"/>
      <c r="AT179" s="78">
        <v>4</v>
      </c>
      <c r="AU179" s="78"/>
      <c r="AV179" s="78" t="b">
        <v>0</v>
      </c>
      <c r="AW179" s="78" t="s">
        <v>2855</v>
      </c>
      <c r="AX179" s="83" t="s">
        <v>3032</v>
      </c>
      <c r="AY179" s="78" t="s">
        <v>65</v>
      </c>
      <c r="AZ179" s="78" t="str">
        <f>REPLACE(INDEX(GroupVertices[Group],MATCH(Vertices[[#This Row],[Vertex]],GroupVertices[Vertex],0)),1,1,"")</f>
        <v>5</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353</v>
      </c>
      <c r="B180" s="65"/>
      <c r="C180" s="65" t="s">
        <v>64</v>
      </c>
      <c r="D180" s="66">
        <v>162.0046237659967</v>
      </c>
      <c r="E180" s="68"/>
      <c r="F180" s="100" t="s">
        <v>880</v>
      </c>
      <c r="G180" s="65"/>
      <c r="H180" s="69" t="s">
        <v>353</v>
      </c>
      <c r="I180" s="70"/>
      <c r="J180" s="70"/>
      <c r="K180" s="69" t="s">
        <v>3324</v>
      </c>
      <c r="L180" s="73">
        <v>1</v>
      </c>
      <c r="M180" s="74">
        <v>2737.37158203125</v>
      </c>
      <c r="N180" s="74">
        <v>2726.576171875</v>
      </c>
      <c r="O180" s="75"/>
      <c r="P180" s="76"/>
      <c r="Q180" s="76"/>
      <c r="R180" s="86"/>
      <c r="S180" s="48">
        <v>0</v>
      </c>
      <c r="T180" s="48">
        <v>1</v>
      </c>
      <c r="U180" s="49">
        <v>0</v>
      </c>
      <c r="V180" s="49">
        <v>0.001248</v>
      </c>
      <c r="W180" s="49">
        <v>0.002131</v>
      </c>
      <c r="X180" s="49">
        <v>0.460133</v>
      </c>
      <c r="Y180" s="49">
        <v>0</v>
      </c>
      <c r="Z180" s="49">
        <v>0</v>
      </c>
      <c r="AA180" s="71">
        <v>180</v>
      </c>
      <c r="AB180" s="71"/>
      <c r="AC180" s="72"/>
      <c r="AD180" s="78" t="s">
        <v>1852</v>
      </c>
      <c r="AE180" s="78">
        <v>166</v>
      </c>
      <c r="AF180" s="78">
        <v>11</v>
      </c>
      <c r="AG180" s="78">
        <v>244</v>
      </c>
      <c r="AH180" s="78">
        <v>56</v>
      </c>
      <c r="AI180" s="78"/>
      <c r="AJ180" s="78" t="s">
        <v>2113</v>
      </c>
      <c r="AK180" s="78" t="s">
        <v>2319</v>
      </c>
      <c r="AL180" s="78"/>
      <c r="AM180" s="78"/>
      <c r="AN180" s="80">
        <v>43742.97313657407</v>
      </c>
      <c r="AO180" s="83" t="s">
        <v>2680</v>
      </c>
      <c r="AP180" s="78" t="b">
        <v>1</v>
      </c>
      <c r="AQ180" s="78" t="b">
        <v>0</v>
      </c>
      <c r="AR180" s="78" t="b">
        <v>0</v>
      </c>
      <c r="AS180" s="78"/>
      <c r="AT180" s="78">
        <v>0</v>
      </c>
      <c r="AU180" s="78"/>
      <c r="AV180" s="78" t="b">
        <v>0</v>
      </c>
      <c r="AW180" s="78" t="s">
        <v>2855</v>
      </c>
      <c r="AX180" s="83" t="s">
        <v>3033</v>
      </c>
      <c r="AY180" s="78" t="s">
        <v>66</v>
      </c>
      <c r="AZ180" s="78" t="str">
        <f>REPLACE(INDEX(GroupVertices[Group],MATCH(Vertices[[#This Row],[Vertex]],GroupVertices[Vertex],0)),1,1,"")</f>
        <v>1</v>
      </c>
      <c r="BA180" s="48"/>
      <c r="BB180" s="48"/>
      <c r="BC180" s="48"/>
      <c r="BD180" s="48"/>
      <c r="BE180" s="48"/>
      <c r="BF180" s="48"/>
      <c r="BG180" s="116" t="s">
        <v>3812</v>
      </c>
      <c r="BH180" s="116" t="s">
        <v>3812</v>
      </c>
      <c r="BI180" s="116" t="s">
        <v>3938</v>
      </c>
      <c r="BJ180" s="116" t="s">
        <v>3938</v>
      </c>
      <c r="BK180" s="116">
        <v>1</v>
      </c>
      <c r="BL180" s="120">
        <v>4</v>
      </c>
      <c r="BM180" s="116">
        <v>1</v>
      </c>
      <c r="BN180" s="120">
        <v>4</v>
      </c>
      <c r="BO180" s="116">
        <v>0</v>
      </c>
      <c r="BP180" s="120">
        <v>0</v>
      </c>
      <c r="BQ180" s="116">
        <v>23</v>
      </c>
      <c r="BR180" s="120">
        <v>92</v>
      </c>
      <c r="BS180" s="116">
        <v>25</v>
      </c>
      <c r="BT180" s="2"/>
      <c r="BU180" s="3"/>
      <c r="BV180" s="3"/>
      <c r="BW180" s="3"/>
      <c r="BX180" s="3"/>
    </row>
    <row r="181" spans="1:76" ht="15">
      <c r="A181" s="64" t="s">
        <v>354</v>
      </c>
      <c r="B181" s="65"/>
      <c r="C181" s="65" t="s">
        <v>64</v>
      </c>
      <c r="D181" s="66">
        <v>162</v>
      </c>
      <c r="E181" s="68"/>
      <c r="F181" s="100" t="s">
        <v>881</v>
      </c>
      <c r="G181" s="65"/>
      <c r="H181" s="69" t="s">
        <v>354</v>
      </c>
      <c r="I181" s="70"/>
      <c r="J181" s="70"/>
      <c r="K181" s="69" t="s">
        <v>3325</v>
      </c>
      <c r="L181" s="73">
        <v>1</v>
      </c>
      <c r="M181" s="74">
        <v>2593.03076171875</v>
      </c>
      <c r="N181" s="74">
        <v>7916.26318359375</v>
      </c>
      <c r="O181" s="75"/>
      <c r="P181" s="76"/>
      <c r="Q181" s="76"/>
      <c r="R181" s="86"/>
      <c r="S181" s="48">
        <v>0</v>
      </c>
      <c r="T181" s="48">
        <v>1</v>
      </c>
      <c r="U181" s="49">
        <v>0</v>
      </c>
      <c r="V181" s="49">
        <v>0.001248</v>
      </c>
      <c r="W181" s="49">
        <v>0.002131</v>
      </c>
      <c r="X181" s="49">
        <v>0.460133</v>
      </c>
      <c r="Y181" s="49">
        <v>0</v>
      </c>
      <c r="Z181" s="49">
        <v>0</v>
      </c>
      <c r="AA181" s="71">
        <v>181</v>
      </c>
      <c r="AB181" s="71"/>
      <c r="AC181" s="72"/>
      <c r="AD181" s="78" t="s">
        <v>1853</v>
      </c>
      <c r="AE181" s="78">
        <v>6</v>
      </c>
      <c r="AF181" s="78">
        <v>0</v>
      </c>
      <c r="AG181" s="78">
        <v>7</v>
      </c>
      <c r="AH181" s="78">
        <v>7</v>
      </c>
      <c r="AI181" s="78"/>
      <c r="AJ181" s="78" t="s">
        <v>2114</v>
      </c>
      <c r="AK181" s="78"/>
      <c r="AL181" s="78"/>
      <c r="AM181" s="78"/>
      <c r="AN181" s="80">
        <v>43743.19851851852</v>
      </c>
      <c r="AO181" s="78"/>
      <c r="AP181" s="78" t="b">
        <v>1</v>
      </c>
      <c r="AQ181" s="78" t="b">
        <v>0</v>
      </c>
      <c r="AR181" s="78" t="b">
        <v>0</v>
      </c>
      <c r="AS181" s="78"/>
      <c r="AT181" s="78">
        <v>0</v>
      </c>
      <c r="AU181" s="78"/>
      <c r="AV181" s="78" t="b">
        <v>0</v>
      </c>
      <c r="AW181" s="78" t="s">
        <v>2855</v>
      </c>
      <c r="AX181" s="83" t="s">
        <v>3034</v>
      </c>
      <c r="AY181" s="78" t="s">
        <v>66</v>
      </c>
      <c r="AZ181" s="78" t="str">
        <f>REPLACE(INDEX(GroupVertices[Group],MATCH(Vertices[[#This Row],[Vertex]],GroupVertices[Vertex],0)),1,1,"")</f>
        <v>1</v>
      </c>
      <c r="BA181" s="48"/>
      <c r="BB181" s="48"/>
      <c r="BC181" s="48"/>
      <c r="BD181" s="48"/>
      <c r="BE181" s="48"/>
      <c r="BF181" s="48"/>
      <c r="BG181" s="116" t="s">
        <v>3812</v>
      </c>
      <c r="BH181" s="116" t="s">
        <v>3812</v>
      </c>
      <c r="BI181" s="116" t="s">
        <v>3938</v>
      </c>
      <c r="BJ181" s="116" t="s">
        <v>3938</v>
      </c>
      <c r="BK181" s="116">
        <v>1</v>
      </c>
      <c r="BL181" s="120">
        <v>4</v>
      </c>
      <c r="BM181" s="116">
        <v>1</v>
      </c>
      <c r="BN181" s="120">
        <v>4</v>
      </c>
      <c r="BO181" s="116">
        <v>0</v>
      </c>
      <c r="BP181" s="120">
        <v>0</v>
      </c>
      <c r="BQ181" s="116">
        <v>23</v>
      </c>
      <c r="BR181" s="120">
        <v>92</v>
      </c>
      <c r="BS181" s="116">
        <v>25</v>
      </c>
      <c r="BT181" s="2"/>
      <c r="BU181" s="3"/>
      <c r="BV181" s="3"/>
      <c r="BW181" s="3"/>
      <c r="BX181" s="3"/>
    </row>
    <row r="182" spans="1:76" ht="15">
      <c r="A182" s="64" t="s">
        <v>355</v>
      </c>
      <c r="B182" s="65"/>
      <c r="C182" s="65" t="s">
        <v>64</v>
      </c>
      <c r="D182" s="66">
        <v>162.0844888150308</v>
      </c>
      <c r="E182" s="68"/>
      <c r="F182" s="100" t="s">
        <v>882</v>
      </c>
      <c r="G182" s="65"/>
      <c r="H182" s="69" t="s">
        <v>355</v>
      </c>
      <c r="I182" s="70"/>
      <c r="J182" s="70"/>
      <c r="K182" s="69" t="s">
        <v>3326</v>
      </c>
      <c r="L182" s="73">
        <v>1</v>
      </c>
      <c r="M182" s="74">
        <v>920.4439697265625</v>
      </c>
      <c r="N182" s="74">
        <v>3169.13623046875</v>
      </c>
      <c r="O182" s="75"/>
      <c r="P182" s="76"/>
      <c r="Q182" s="76"/>
      <c r="R182" s="86"/>
      <c r="S182" s="48">
        <v>0</v>
      </c>
      <c r="T182" s="48">
        <v>1</v>
      </c>
      <c r="U182" s="49">
        <v>0</v>
      </c>
      <c r="V182" s="49">
        <v>0.001248</v>
      </c>
      <c r="W182" s="49">
        <v>0.002131</v>
      </c>
      <c r="X182" s="49">
        <v>0.460133</v>
      </c>
      <c r="Y182" s="49">
        <v>0</v>
      </c>
      <c r="Z182" s="49">
        <v>0</v>
      </c>
      <c r="AA182" s="71">
        <v>182</v>
      </c>
      <c r="AB182" s="71"/>
      <c r="AC182" s="72"/>
      <c r="AD182" s="78" t="s">
        <v>1854</v>
      </c>
      <c r="AE182" s="78">
        <v>175</v>
      </c>
      <c r="AF182" s="78">
        <v>201</v>
      </c>
      <c r="AG182" s="78">
        <v>7019</v>
      </c>
      <c r="AH182" s="78">
        <v>8873</v>
      </c>
      <c r="AI182" s="78"/>
      <c r="AJ182" s="78" t="s">
        <v>2115</v>
      </c>
      <c r="AK182" s="78"/>
      <c r="AL182" s="78"/>
      <c r="AM182" s="78"/>
      <c r="AN182" s="80">
        <v>41175.24912037037</v>
      </c>
      <c r="AO182" s="83" t="s">
        <v>2681</v>
      </c>
      <c r="AP182" s="78" t="b">
        <v>0</v>
      </c>
      <c r="AQ182" s="78" t="b">
        <v>0</v>
      </c>
      <c r="AR182" s="78" t="b">
        <v>1</v>
      </c>
      <c r="AS182" s="78"/>
      <c r="AT182" s="78">
        <v>1</v>
      </c>
      <c r="AU182" s="83" t="s">
        <v>2778</v>
      </c>
      <c r="AV182" s="78" t="b">
        <v>0</v>
      </c>
      <c r="AW182" s="78" t="s">
        <v>2855</v>
      </c>
      <c r="AX182" s="83" t="s">
        <v>3035</v>
      </c>
      <c r="AY182" s="78" t="s">
        <v>66</v>
      </c>
      <c r="AZ182" s="78" t="str">
        <f>REPLACE(INDEX(GroupVertices[Group],MATCH(Vertices[[#This Row],[Vertex]],GroupVertices[Vertex],0)),1,1,"")</f>
        <v>1</v>
      </c>
      <c r="BA182" s="48"/>
      <c r="BB182" s="48"/>
      <c r="BC182" s="48"/>
      <c r="BD182" s="48"/>
      <c r="BE182" s="48"/>
      <c r="BF182" s="48"/>
      <c r="BG182" s="116" t="s">
        <v>3812</v>
      </c>
      <c r="BH182" s="116" t="s">
        <v>3812</v>
      </c>
      <c r="BI182" s="116" t="s">
        <v>3938</v>
      </c>
      <c r="BJ182" s="116" t="s">
        <v>3938</v>
      </c>
      <c r="BK182" s="116">
        <v>1</v>
      </c>
      <c r="BL182" s="120">
        <v>4</v>
      </c>
      <c r="BM182" s="116">
        <v>1</v>
      </c>
      <c r="BN182" s="120">
        <v>4</v>
      </c>
      <c r="BO182" s="116">
        <v>0</v>
      </c>
      <c r="BP182" s="120">
        <v>0</v>
      </c>
      <c r="BQ182" s="116">
        <v>23</v>
      </c>
      <c r="BR182" s="120">
        <v>92</v>
      </c>
      <c r="BS182" s="116">
        <v>25</v>
      </c>
      <c r="BT182" s="2"/>
      <c r="BU182" s="3"/>
      <c r="BV182" s="3"/>
      <c r="BW182" s="3"/>
      <c r="BX182" s="3"/>
    </row>
    <row r="183" spans="1:76" ht="15">
      <c r="A183" s="64" t="s">
        <v>356</v>
      </c>
      <c r="B183" s="65"/>
      <c r="C183" s="65" t="s">
        <v>64</v>
      </c>
      <c r="D183" s="66">
        <v>162.0542241648705</v>
      </c>
      <c r="E183" s="68"/>
      <c r="F183" s="100" t="s">
        <v>883</v>
      </c>
      <c r="G183" s="65"/>
      <c r="H183" s="69" t="s">
        <v>356</v>
      </c>
      <c r="I183" s="70"/>
      <c r="J183" s="70"/>
      <c r="K183" s="69" t="s">
        <v>3327</v>
      </c>
      <c r="L183" s="73">
        <v>1</v>
      </c>
      <c r="M183" s="74">
        <v>9101.337890625</v>
      </c>
      <c r="N183" s="74">
        <v>7143.80126953125</v>
      </c>
      <c r="O183" s="75"/>
      <c r="P183" s="76"/>
      <c r="Q183" s="76"/>
      <c r="R183" s="86"/>
      <c r="S183" s="48">
        <v>0</v>
      </c>
      <c r="T183" s="48">
        <v>1</v>
      </c>
      <c r="U183" s="49">
        <v>0</v>
      </c>
      <c r="V183" s="49">
        <v>0.001319</v>
      </c>
      <c r="W183" s="49">
        <v>0.003297</v>
      </c>
      <c r="X183" s="49">
        <v>0.351815</v>
      </c>
      <c r="Y183" s="49">
        <v>0</v>
      </c>
      <c r="Z183" s="49">
        <v>0</v>
      </c>
      <c r="AA183" s="71">
        <v>183</v>
      </c>
      <c r="AB183" s="71"/>
      <c r="AC183" s="72"/>
      <c r="AD183" s="78" t="s">
        <v>1855</v>
      </c>
      <c r="AE183" s="78">
        <v>702</v>
      </c>
      <c r="AF183" s="78">
        <v>129</v>
      </c>
      <c r="AG183" s="78">
        <v>1420</v>
      </c>
      <c r="AH183" s="78">
        <v>1396</v>
      </c>
      <c r="AI183" s="78"/>
      <c r="AJ183" s="78" t="s">
        <v>2116</v>
      </c>
      <c r="AK183" s="78" t="s">
        <v>2320</v>
      </c>
      <c r="AL183" s="83" t="s">
        <v>2465</v>
      </c>
      <c r="AM183" s="78"/>
      <c r="AN183" s="80">
        <v>39857.7743287037</v>
      </c>
      <c r="AO183" s="83" t="s">
        <v>2682</v>
      </c>
      <c r="AP183" s="78" t="b">
        <v>1</v>
      </c>
      <c r="AQ183" s="78" t="b">
        <v>0</v>
      </c>
      <c r="AR183" s="78" t="b">
        <v>1</v>
      </c>
      <c r="AS183" s="78"/>
      <c r="AT183" s="78">
        <v>7</v>
      </c>
      <c r="AU183" s="83" t="s">
        <v>2778</v>
      </c>
      <c r="AV183" s="78" t="b">
        <v>0</v>
      </c>
      <c r="AW183" s="78" t="s">
        <v>2855</v>
      </c>
      <c r="AX183" s="83" t="s">
        <v>3036</v>
      </c>
      <c r="AY183" s="78" t="s">
        <v>66</v>
      </c>
      <c r="AZ183" s="78" t="str">
        <f>REPLACE(INDEX(GroupVertices[Group],MATCH(Vertices[[#This Row],[Vertex]],GroupVertices[Vertex],0)),1,1,"")</f>
        <v>4</v>
      </c>
      <c r="BA183" s="48"/>
      <c r="BB183" s="48"/>
      <c r="BC183" s="48"/>
      <c r="BD183" s="48"/>
      <c r="BE183" s="48"/>
      <c r="BF183" s="48"/>
      <c r="BG183" s="116" t="s">
        <v>3846</v>
      </c>
      <c r="BH183" s="116" t="s">
        <v>3846</v>
      </c>
      <c r="BI183" s="116" t="s">
        <v>3974</v>
      </c>
      <c r="BJ183" s="116" t="s">
        <v>3974</v>
      </c>
      <c r="BK183" s="116">
        <v>1</v>
      </c>
      <c r="BL183" s="120">
        <v>10</v>
      </c>
      <c r="BM183" s="116">
        <v>1</v>
      </c>
      <c r="BN183" s="120">
        <v>10</v>
      </c>
      <c r="BO183" s="116">
        <v>0</v>
      </c>
      <c r="BP183" s="120">
        <v>0</v>
      </c>
      <c r="BQ183" s="116">
        <v>8</v>
      </c>
      <c r="BR183" s="120">
        <v>80</v>
      </c>
      <c r="BS183" s="116">
        <v>10</v>
      </c>
      <c r="BT183" s="2"/>
      <c r="BU183" s="3"/>
      <c r="BV183" s="3"/>
      <c r="BW183" s="3"/>
      <c r="BX183" s="3"/>
    </row>
    <row r="184" spans="1:76" ht="15">
      <c r="A184" s="64" t="s">
        <v>357</v>
      </c>
      <c r="B184" s="65"/>
      <c r="C184" s="65" t="s">
        <v>64</v>
      </c>
      <c r="D184" s="66">
        <v>165.56198118692043</v>
      </c>
      <c r="E184" s="68"/>
      <c r="F184" s="100" t="s">
        <v>884</v>
      </c>
      <c r="G184" s="65"/>
      <c r="H184" s="69" t="s">
        <v>357</v>
      </c>
      <c r="I184" s="70"/>
      <c r="J184" s="70"/>
      <c r="K184" s="69" t="s">
        <v>3328</v>
      </c>
      <c r="L184" s="73">
        <v>52.612442058806856</v>
      </c>
      <c r="M184" s="74">
        <v>3929.865234375</v>
      </c>
      <c r="N184" s="74">
        <v>2841.440185546875</v>
      </c>
      <c r="O184" s="75"/>
      <c r="P184" s="76"/>
      <c r="Q184" s="76"/>
      <c r="R184" s="86"/>
      <c r="S184" s="48">
        <v>0</v>
      </c>
      <c r="T184" s="48">
        <v>4</v>
      </c>
      <c r="U184" s="49">
        <v>274.402381</v>
      </c>
      <c r="V184" s="49">
        <v>0.001337</v>
      </c>
      <c r="W184" s="49">
        <v>0.005162</v>
      </c>
      <c r="X184" s="49">
        <v>0.948496</v>
      </c>
      <c r="Y184" s="49">
        <v>0.25</v>
      </c>
      <c r="Z184" s="49">
        <v>0</v>
      </c>
      <c r="AA184" s="71">
        <v>184</v>
      </c>
      <c r="AB184" s="71"/>
      <c r="AC184" s="72"/>
      <c r="AD184" s="78" t="s">
        <v>1856</v>
      </c>
      <c r="AE184" s="78">
        <v>2887</v>
      </c>
      <c r="AF184" s="78">
        <v>8474</v>
      </c>
      <c r="AG184" s="78">
        <v>331675</v>
      </c>
      <c r="AH184" s="78">
        <v>25422</v>
      </c>
      <c r="AI184" s="78"/>
      <c r="AJ184" s="78" t="s">
        <v>2117</v>
      </c>
      <c r="AK184" s="78" t="s">
        <v>2321</v>
      </c>
      <c r="AL184" s="83" t="s">
        <v>2466</v>
      </c>
      <c r="AM184" s="78"/>
      <c r="AN184" s="80">
        <v>40749.68921296296</v>
      </c>
      <c r="AO184" s="83" t="s">
        <v>2683</v>
      </c>
      <c r="AP184" s="78" t="b">
        <v>0</v>
      </c>
      <c r="AQ184" s="78" t="b">
        <v>0</v>
      </c>
      <c r="AR184" s="78" t="b">
        <v>0</v>
      </c>
      <c r="AS184" s="78"/>
      <c r="AT184" s="78">
        <v>651</v>
      </c>
      <c r="AU184" s="83" t="s">
        <v>2778</v>
      </c>
      <c r="AV184" s="78" t="b">
        <v>0</v>
      </c>
      <c r="AW184" s="78" t="s">
        <v>2855</v>
      </c>
      <c r="AX184" s="83" t="s">
        <v>3037</v>
      </c>
      <c r="AY184" s="78" t="s">
        <v>66</v>
      </c>
      <c r="AZ184" s="78" t="str">
        <f>REPLACE(INDEX(GroupVertices[Group],MATCH(Vertices[[#This Row],[Vertex]],GroupVertices[Vertex],0)),1,1,"")</f>
        <v>3</v>
      </c>
      <c r="BA184" s="48"/>
      <c r="BB184" s="48"/>
      <c r="BC184" s="48"/>
      <c r="BD184" s="48"/>
      <c r="BE184" s="48"/>
      <c r="BF184" s="48"/>
      <c r="BG184" s="116" t="s">
        <v>3847</v>
      </c>
      <c r="BH184" s="116" t="s">
        <v>3847</v>
      </c>
      <c r="BI184" s="116" t="s">
        <v>3975</v>
      </c>
      <c r="BJ184" s="116" t="s">
        <v>3975</v>
      </c>
      <c r="BK184" s="116">
        <v>1</v>
      </c>
      <c r="BL184" s="120">
        <v>5.882352941176471</v>
      </c>
      <c r="BM184" s="116">
        <v>0</v>
      </c>
      <c r="BN184" s="120">
        <v>0</v>
      </c>
      <c r="BO184" s="116">
        <v>0</v>
      </c>
      <c r="BP184" s="120">
        <v>0</v>
      </c>
      <c r="BQ184" s="116">
        <v>16</v>
      </c>
      <c r="BR184" s="120">
        <v>94.11764705882354</v>
      </c>
      <c r="BS184" s="116">
        <v>17</v>
      </c>
      <c r="BT184" s="2"/>
      <c r="BU184" s="3"/>
      <c r="BV184" s="3"/>
      <c r="BW184" s="3"/>
      <c r="BX184" s="3"/>
    </row>
    <row r="185" spans="1:76" ht="15">
      <c r="A185" s="64" t="s">
        <v>481</v>
      </c>
      <c r="B185" s="65"/>
      <c r="C185" s="65" t="s">
        <v>64</v>
      </c>
      <c r="D185" s="66">
        <v>162.175703107875</v>
      </c>
      <c r="E185" s="68"/>
      <c r="F185" s="100" t="s">
        <v>2830</v>
      </c>
      <c r="G185" s="65"/>
      <c r="H185" s="69" t="s">
        <v>481</v>
      </c>
      <c r="I185" s="70"/>
      <c r="J185" s="70"/>
      <c r="K185" s="69" t="s">
        <v>3329</v>
      </c>
      <c r="L185" s="73">
        <v>1.7335523959223471</v>
      </c>
      <c r="M185" s="74">
        <v>4190.10498046875</v>
      </c>
      <c r="N185" s="74">
        <v>2211.6669921875</v>
      </c>
      <c r="O185" s="75"/>
      <c r="P185" s="76"/>
      <c r="Q185" s="76"/>
      <c r="R185" s="86"/>
      <c r="S185" s="48">
        <v>3</v>
      </c>
      <c r="T185" s="48">
        <v>0</v>
      </c>
      <c r="U185" s="49">
        <v>3.9</v>
      </c>
      <c r="V185" s="49">
        <v>0.001048</v>
      </c>
      <c r="W185" s="49">
        <v>0.002412</v>
      </c>
      <c r="X185" s="49">
        <v>0.749855</v>
      </c>
      <c r="Y185" s="49">
        <v>0.3333333333333333</v>
      </c>
      <c r="Z185" s="49">
        <v>0</v>
      </c>
      <c r="AA185" s="71">
        <v>185</v>
      </c>
      <c r="AB185" s="71"/>
      <c r="AC185" s="72"/>
      <c r="AD185" s="78" t="s">
        <v>1857</v>
      </c>
      <c r="AE185" s="78">
        <v>114</v>
      </c>
      <c r="AF185" s="78">
        <v>418</v>
      </c>
      <c r="AG185" s="78">
        <v>88</v>
      </c>
      <c r="AH185" s="78">
        <v>357</v>
      </c>
      <c r="AI185" s="78">
        <v>-25200</v>
      </c>
      <c r="AJ185" s="78" t="s">
        <v>2118</v>
      </c>
      <c r="AK185" s="78" t="s">
        <v>2322</v>
      </c>
      <c r="AL185" s="83" t="s">
        <v>2467</v>
      </c>
      <c r="AM185" s="78" t="s">
        <v>2526</v>
      </c>
      <c r="AN185" s="80">
        <v>42110.96037037037</v>
      </c>
      <c r="AO185" s="83" t="s">
        <v>2684</v>
      </c>
      <c r="AP185" s="78" t="b">
        <v>0</v>
      </c>
      <c r="AQ185" s="78" t="b">
        <v>0</v>
      </c>
      <c r="AR185" s="78" t="b">
        <v>0</v>
      </c>
      <c r="AS185" s="78" t="s">
        <v>1625</v>
      </c>
      <c r="AT185" s="78">
        <v>3</v>
      </c>
      <c r="AU185" s="83" t="s">
        <v>2778</v>
      </c>
      <c r="AV185" s="78" t="b">
        <v>0</v>
      </c>
      <c r="AW185" s="78" t="s">
        <v>2855</v>
      </c>
      <c r="AX185" s="83" t="s">
        <v>3038</v>
      </c>
      <c r="AY185" s="78" t="s">
        <v>65</v>
      </c>
      <c r="AZ185" s="78" t="str">
        <f>REPLACE(INDEX(GroupVertices[Group],MATCH(Vertices[[#This Row],[Vertex]],GroupVertices[Vertex],0)),1,1,"")</f>
        <v>3</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482</v>
      </c>
      <c r="B186" s="65"/>
      <c r="C186" s="65" t="s">
        <v>64</v>
      </c>
      <c r="D186" s="66">
        <v>162.79696912088755</v>
      </c>
      <c r="E186" s="68"/>
      <c r="F186" s="100" t="s">
        <v>2831</v>
      </c>
      <c r="G186" s="65"/>
      <c r="H186" s="69" t="s">
        <v>482</v>
      </c>
      <c r="I186" s="70"/>
      <c r="J186" s="70"/>
      <c r="K186" s="69" t="s">
        <v>3330</v>
      </c>
      <c r="L186" s="73">
        <v>1.7335523959223471</v>
      </c>
      <c r="M186" s="74">
        <v>4012.737548828125</v>
      </c>
      <c r="N186" s="74">
        <v>2391.83203125</v>
      </c>
      <c r="O186" s="75"/>
      <c r="P186" s="76"/>
      <c r="Q186" s="76"/>
      <c r="R186" s="86"/>
      <c r="S186" s="48">
        <v>3</v>
      </c>
      <c r="T186" s="48">
        <v>0</v>
      </c>
      <c r="U186" s="49">
        <v>3.9</v>
      </c>
      <c r="V186" s="49">
        <v>0.001048</v>
      </c>
      <c r="W186" s="49">
        <v>0.002412</v>
      </c>
      <c r="X186" s="49">
        <v>0.749855</v>
      </c>
      <c r="Y186" s="49">
        <v>0.3333333333333333</v>
      </c>
      <c r="Z186" s="49">
        <v>0</v>
      </c>
      <c r="AA186" s="71">
        <v>186</v>
      </c>
      <c r="AB186" s="71"/>
      <c r="AC186" s="72"/>
      <c r="AD186" s="78" t="s">
        <v>1858</v>
      </c>
      <c r="AE186" s="78">
        <v>651</v>
      </c>
      <c r="AF186" s="78">
        <v>1896</v>
      </c>
      <c r="AG186" s="78">
        <v>2321</v>
      </c>
      <c r="AH186" s="78">
        <v>835</v>
      </c>
      <c r="AI186" s="78"/>
      <c r="AJ186" s="78" t="s">
        <v>2119</v>
      </c>
      <c r="AK186" s="78" t="s">
        <v>2323</v>
      </c>
      <c r="AL186" s="83" t="s">
        <v>2468</v>
      </c>
      <c r="AM186" s="78"/>
      <c r="AN186" s="80">
        <v>40164.09446759259</v>
      </c>
      <c r="AO186" s="83" t="s">
        <v>2685</v>
      </c>
      <c r="AP186" s="78" t="b">
        <v>0</v>
      </c>
      <c r="AQ186" s="78" t="b">
        <v>0</v>
      </c>
      <c r="AR186" s="78" t="b">
        <v>0</v>
      </c>
      <c r="AS186" s="78" t="s">
        <v>1625</v>
      </c>
      <c r="AT186" s="78">
        <v>55</v>
      </c>
      <c r="AU186" s="83" t="s">
        <v>2792</v>
      </c>
      <c r="AV186" s="78" t="b">
        <v>0</v>
      </c>
      <c r="AW186" s="78" t="s">
        <v>2855</v>
      </c>
      <c r="AX186" s="83" t="s">
        <v>3039</v>
      </c>
      <c r="AY186" s="78" t="s">
        <v>65</v>
      </c>
      <c r="AZ186" s="78" t="str">
        <f>REPLACE(INDEX(GroupVertices[Group],MATCH(Vertices[[#This Row],[Vertex]],GroupVertices[Vertex],0)),1,1,"")</f>
        <v>3</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358</v>
      </c>
      <c r="B187" s="65"/>
      <c r="C187" s="65" t="s">
        <v>64</v>
      </c>
      <c r="D187" s="66">
        <v>162.1193772311878</v>
      </c>
      <c r="E187" s="68"/>
      <c r="F187" s="100" t="s">
        <v>885</v>
      </c>
      <c r="G187" s="65"/>
      <c r="H187" s="69" t="s">
        <v>358</v>
      </c>
      <c r="I187" s="70"/>
      <c r="J187" s="70"/>
      <c r="K187" s="69" t="s">
        <v>3331</v>
      </c>
      <c r="L187" s="73">
        <v>1</v>
      </c>
      <c r="M187" s="74">
        <v>1956.8505859375</v>
      </c>
      <c r="N187" s="74">
        <v>517.06396484375</v>
      </c>
      <c r="O187" s="75"/>
      <c r="P187" s="76"/>
      <c r="Q187" s="76"/>
      <c r="R187" s="86"/>
      <c r="S187" s="48">
        <v>0</v>
      </c>
      <c r="T187" s="48">
        <v>1</v>
      </c>
      <c r="U187" s="49">
        <v>0</v>
      </c>
      <c r="V187" s="49">
        <v>0.001248</v>
      </c>
      <c r="W187" s="49">
        <v>0.002131</v>
      </c>
      <c r="X187" s="49">
        <v>0.460133</v>
      </c>
      <c r="Y187" s="49">
        <v>0</v>
      </c>
      <c r="Z187" s="49">
        <v>0</v>
      </c>
      <c r="AA187" s="71">
        <v>187</v>
      </c>
      <c r="AB187" s="71"/>
      <c r="AC187" s="72"/>
      <c r="AD187" s="78" t="s">
        <v>1859</v>
      </c>
      <c r="AE187" s="78">
        <v>1098</v>
      </c>
      <c r="AF187" s="78">
        <v>284</v>
      </c>
      <c r="AG187" s="78">
        <v>36961</v>
      </c>
      <c r="AH187" s="78">
        <v>27718</v>
      </c>
      <c r="AI187" s="78"/>
      <c r="AJ187" s="78"/>
      <c r="AK187" s="78" t="s">
        <v>2324</v>
      </c>
      <c r="AL187" s="78"/>
      <c r="AM187" s="78"/>
      <c r="AN187" s="80">
        <v>40549.03046296296</v>
      </c>
      <c r="AO187" s="83" t="s">
        <v>2686</v>
      </c>
      <c r="AP187" s="78" t="b">
        <v>1</v>
      </c>
      <c r="AQ187" s="78" t="b">
        <v>0</v>
      </c>
      <c r="AR187" s="78" t="b">
        <v>0</v>
      </c>
      <c r="AS187" s="78"/>
      <c r="AT187" s="78">
        <v>5</v>
      </c>
      <c r="AU187" s="83" t="s">
        <v>2778</v>
      </c>
      <c r="AV187" s="78" t="b">
        <v>0</v>
      </c>
      <c r="AW187" s="78" t="s">
        <v>2855</v>
      </c>
      <c r="AX187" s="83" t="s">
        <v>3040</v>
      </c>
      <c r="AY187" s="78" t="s">
        <v>66</v>
      </c>
      <c r="AZ187" s="78" t="str">
        <f>REPLACE(INDEX(GroupVertices[Group],MATCH(Vertices[[#This Row],[Vertex]],GroupVertices[Vertex],0)),1,1,"")</f>
        <v>1</v>
      </c>
      <c r="BA187" s="48"/>
      <c r="BB187" s="48"/>
      <c r="BC187" s="48"/>
      <c r="BD187" s="48"/>
      <c r="BE187" s="48"/>
      <c r="BF187" s="48"/>
      <c r="BG187" s="116" t="s">
        <v>3812</v>
      </c>
      <c r="BH187" s="116" t="s">
        <v>3812</v>
      </c>
      <c r="BI187" s="116" t="s">
        <v>3938</v>
      </c>
      <c r="BJ187" s="116" t="s">
        <v>3938</v>
      </c>
      <c r="BK187" s="116">
        <v>1</v>
      </c>
      <c r="BL187" s="120">
        <v>4</v>
      </c>
      <c r="BM187" s="116">
        <v>1</v>
      </c>
      <c r="BN187" s="120">
        <v>4</v>
      </c>
      <c r="BO187" s="116">
        <v>0</v>
      </c>
      <c r="BP187" s="120">
        <v>0</v>
      </c>
      <c r="BQ187" s="116">
        <v>23</v>
      </c>
      <c r="BR187" s="120">
        <v>92</v>
      </c>
      <c r="BS187" s="116">
        <v>25</v>
      </c>
      <c r="BT187" s="2"/>
      <c r="BU187" s="3"/>
      <c r="BV187" s="3"/>
      <c r="BW187" s="3"/>
      <c r="BX187" s="3"/>
    </row>
    <row r="188" spans="1:76" ht="15">
      <c r="A188" s="64" t="s">
        <v>359</v>
      </c>
      <c r="B188" s="65"/>
      <c r="C188" s="65" t="s">
        <v>64</v>
      </c>
      <c r="D188" s="66">
        <v>164.77846302165966</v>
      </c>
      <c r="E188" s="68"/>
      <c r="F188" s="100" t="s">
        <v>886</v>
      </c>
      <c r="G188" s="65"/>
      <c r="H188" s="69" t="s">
        <v>359</v>
      </c>
      <c r="I188" s="70"/>
      <c r="J188" s="70"/>
      <c r="K188" s="69" t="s">
        <v>3332</v>
      </c>
      <c r="L188" s="73">
        <v>1</v>
      </c>
      <c r="M188" s="74">
        <v>4314.0517578125</v>
      </c>
      <c r="N188" s="74">
        <v>4060.985595703125</v>
      </c>
      <c r="O188" s="75"/>
      <c r="P188" s="76"/>
      <c r="Q188" s="76"/>
      <c r="R188" s="86"/>
      <c r="S188" s="48">
        <v>0</v>
      </c>
      <c r="T188" s="48">
        <v>3</v>
      </c>
      <c r="U188" s="49">
        <v>0</v>
      </c>
      <c r="V188" s="49">
        <v>0.001335</v>
      </c>
      <c r="W188" s="49">
        <v>0.005704</v>
      </c>
      <c r="X188" s="49">
        <v>0.695133</v>
      </c>
      <c r="Y188" s="49">
        <v>0.5</v>
      </c>
      <c r="Z188" s="49">
        <v>0</v>
      </c>
      <c r="AA188" s="71">
        <v>188</v>
      </c>
      <c r="AB188" s="71"/>
      <c r="AC188" s="72"/>
      <c r="AD188" s="78" t="s">
        <v>1860</v>
      </c>
      <c r="AE188" s="78">
        <v>921</v>
      </c>
      <c r="AF188" s="78">
        <v>6610</v>
      </c>
      <c r="AG188" s="78">
        <v>16930</v>
      </c>
      <c r="AH188" s="78">
        <v>10411</v>
      </c>
      <c r="AI188" s="78"/>
      <c r="AJ188" s="78" t="s">
        <v>2120</v>
      </c>
      <c r="AK188" s="78" t="s">
        <v>2325</v>
      </c>
      <c r="AL188" s="83" t="s">
        <v>2469</v>
      </c>
      <c r="AM188" s="78"/>
      <c r="AN188" s="80">
        <v>40055.787407407406</v>
      </c>
      <c r="AO188" s="78"/>
      <c r="AP188" s="78" t="b">
        <v>0</v>
      </c>
      <c r="AQ188" s="78" t="b">
        <v>0</v>
      </c>
      <c r="AR188" s="78" t="b">
        <v>1</v>
      </c>
      <c r="AS188" s="78"/>
      <c r="AT188" s="78">
        <v>122</v>
      </c>
      <c r="AU188" s="83" t="s">
        <v>2778</v>
      </c>
      <c r="AV188" s="78" t="b">
        <v>0</v>
      </c>
      <c r="AW188" s="78" t="s">
        <v>2855</v>
      </c>
      <c r="AX188" s="83" t="s">
        <v>3041</v>
      </c>
      <c r="AY188" s="78" t="s">
        <v>66</v>
      </c>
      <c r="AZ188" s="78" t="str">
        <f>REPLACE(INDEX(GroupVertices[Group],MATCH(Vertices[[#This Row],[Vertex]],GroupVertices[Vertex],0)),1,1,"")</f>
        <v>3</v>
      </c>
      <c r="BA188" s="48"/>
      <c r="BB188" s="48"/>
      <c r="BC188" s="48"/>
      <c r="BD188" s="48"/>
      <c r="BE188" s="48"/>
      <c r="BF188" s="48"/>
      <c r="BG188" s="116" t="s">
        <v>3848</v>
      </c>
      <c r="BH188" s="116" t="s">
        <v>3848</v>
      </c>
      <c r="BI188" s="116" t="s">
        <v>3976</v>
      </c>
      <c r="BJ188" s="116" t="s">
        <v>3976</v>
      </c>
      <c r="BK188" s="116">
        <v>1</v>
      </c>
      <c r="BL188" s="120">
        <v>20</v>
      </c>
      <c r="BM188" s="116">
        <v>0</v>
      </c>
      <c r="BN188" s="120">
        <v>0</v>
      </c>
      <c r="BO188" s="116">
        <v>0</v>
      </c>
      <c r="BP188" s="120">
        <v>0</v>
      </c>
      <c r="BQ188" s="116">
        <v>4</v>
      </c>
      <c r="BR188" s="120">
        <v>80</v>
      </c>
      <c r="BS188" s="116">
        <v>5</v>
      </c>
      <c r="BT188" s="2"/>
      <c r="BU188" s="3"/>
      <c r="BV188" s="3"/>
      <c r="BW188" s="3"/>
      <c r="BX188" s="3"/>
    </row>
    <row r="189" spans="1:76" ht="15">
      <c r="A189" s="64" t="s">
        <v>370</v>
      </c>
      <c r="B189" s="65"/>
      <c r="C189" s="65" t="s">
        <v>64</v>
      </c>
      <c r="D189" s="66">
        <v>189.42902057721332</v>
      </c>
      <c r="E189" s="68"/>
      <c r="F189" s="100" t="s">
        <v>896</v>
      </c>
      <c r="G189" s="65"/>
      <c r="H189" s="69" t="s">
        <v>370</v>
      </c>
      <c r="I189" s="70"/>
      <c r="J189" s="70"/>
      <c r="K189" s="69" t="s">
        <v>3333</v>
      </c>
      <c r="L189" s="73">
        <v>28.222944408199208</v>
      </c>
      <c r="M189" s="74">
        <v>5168.3837890625</v>
      </c>
      <c r="N189" s="74">
        <v>3393.140625</v>
      </c>
      <c r="O189" s="75"/>
      <c r="P189" s="76"/>
      <c r="Q189" s="76"/>
      <c r="R189" s="86"/>
      <c r="S189" s="48">
        <v>14</v>
      </c>
      <c r="T189" s="48">
        <v>4</v>
      </c>
      <c r="U189" s="49">
        <v>144.733333</v>
      </c>
      <c r="V189" s="49">
        <v>0.001379</v>
      </c>
      <c r="W189" s="49">
        <v>0.012349</v>
      </c>
      <c r="X189" s="49">
        <v>3.431094</v>
      </c>
      <c r="Y189" s="49">
        <v>0.12867647058823528</v>
      </c>
      <c r="Z189" s="49">
        <v>0.058823529411764705</v>
      </c>
      <c r="AA189" s="71">
        <v>189</v>
      </c>
      <c r="AB189" s="71"/>
      <c r="AC189" s="72"/>
      <c r="AD189" s="78" t="s">
        <v>1861</v>
      </c>
      <c r="AE189" s="78">
        <v>1778</v>
      </c>
      <c r="AF189" s="78">
        <v>65254</v>
      </c>
      <c r="AG189" s="78">
        <v>12610</v>
      </c>
      <c r="AH189" s="78">
        <v>64984</v>
      </c>
      <c r="AI189" s="78"/>
      <c r="AJ189" s="78" t="s">
        <v>2121</v>
      </c>
      <c r="AK189" s="78" t="s">
        <v>2326</v>
      </c>
      <c r="AL189" s="83" t="s">
        <v>2470</v>
      </c>
      <c r="AM189" s="78"/>
      <c r="AN189" s="80">
        <v>40316.73401620371</v>
      </c>
      <c r="AO189" s="83" t="s">
        <v>2687</v>
      </c>
      <c r="AP189" s="78" t="b">
        <v>1</v>
      </c>
      <c r="AQ189" s="78" t="b">
        <v>0</v>
      </c>
      <c r="AR189" s="78" t="b">
        <v>1</v>
      </c>
      <c r="AS189" s="78"/>
      <c r="AT189" s="78">
        <v>361</v>
      </c>
      <c r="AU189" s="83" t="s">
        <v>2778</v>
      </c>
      <c r="AV189" s="78" t="b">
        <v>1</v>
      </c>
      <c r="AW189" s="78" t="s">
        <v>2855</v>
      </c>
      <c r="AX189" s="83" t="s">
        <v>3042</v>
      </c>
      <c r="AY189" s="78" t="s">
        <v>66</v>
      </c>
      <c r="AZ189" s="78" t="str">
        <f>REPLACE(INDEX(GroupVertices[Group],MATCH(Vertices[[#This Row],[Vertex]],GroupVertices[Vertex],0)),1,1,"")</f>
        <v>3</v>
      </c>
      <c r="BA189" s="48" t="s">
        <v>684</v>
      </c>
      <c r="BB189" s="48" t="s">
        <v>684</v>
      </c>
      <c r="BC189" s="48" t="s">
        <v>713</v>
      </c>
      <c r="BD189" s="48" t="s">
        <v>713</v>
      </c>
      <c r="BE189" s="48" t="s">
        <v>719</v>
      </c>
      <c r="BF189" s="48" t="s">
        <v>719</v>
      </c>
      <c r="BG189" s="116" t="s">
        <v>3849</v>
      </c>
      <c r="BH189" s="116" t="s">
        <v>3904</v>
      </c>
      <c r="BI189" s="116" t="s">
        <v>3977</v>
      </c>
      <c r="BJ189" s="116" t="s">
        <v>4027</v>
      </c>
      <c r="BK189" s="116">
        <v>0</v>
      </c>
      <c r="BL189" s="120">
        <v>0</v>
      </c>
      <c r="BM189" s="116">
        <v>0</v>
      </c>
      <c r="BN189" s="120">
        <v>0</v>
      </c>
      <c r="BO189" s="116">
        <v>0</v>
      </c>
      <c r="BP189" s="120">
        <v>0</v>
      </c>
      <c r="BQ189" s="116">
        <v>29</v>
      </c>
      <c r="BR189" s="120">
        <v>100</v>
      </c>
      <c r="BS189" s="116">
        <v>29</v>
      </c>
      <c r="BT189" s="2"/>
      <c r="BU189" s="3"/>
      <c r="BV189" s="3"/>
      <c r="BW189" s="3"/>
      <c r="BX189" s="3"/>
    </row>
    <row r="190" spans="1:76" ht="15">
      <c r="A190" s="64" t="s">
        <v>360</v>
      </c>
      <c r="B190" s="65"/>
      <c r="C190" s="65" t="s">
        <v>64</v>
      </c>
      <c r="D190" s="66">
        <v>162.7343381087503</v>
      </c>
      <c r="E190" s="68"/>
      <c r="F190" s="100" t="s">
        <v>887</v>
      </c>
      <c r="G190" s="65"/>
      <c r="H190" s="69" t="s">
        <v>360</v>
      </c>
      <c r="I190" s="70"/>
      <c r="J190" s="70"/>
      <c r="K190" s="69" t="s">
        <v>3334</v>
      </c>
      <c r="L190" s="73">
        <v>1</v>
      </c>
      <c r="M190" s="74">
        <v>4872.55517578125</v>
      </c>
      <c r="N190" s="74">
        <v>4611.3037109375</v>
      </c>
      <c r="O190" s="75"/>
      <c r="P190" s="76"/>
      <c r="Q190" s="76"/>
      <c r="R190" s="86"/>
      <c r="S190" s="48">
        <v>0</v>
      </c>
      <c r="T190" s="48">
        <v>3</v>
      </c>
      <c r="U190" s="49">
        <v>0</v>
      </c>
      <c r="V190" s="49">
        <v>0.001335</v>
      </c>
      <c r="W190" s="49">
        <v>0.005704</v>
      </c>
      <c r="X190" s="49">
        <v>0.695133</v>
      </c>
      <c r="Y190" s="49">
        <v>0.5</v>
      </c>
      <c r="Z190" s="49">
        <v>0</v>
      </c>
      <c r="AA190" s="71">
        <v>190</v>
      </c>
      <c r="AB190" s="71"/>
      <c r="AC190" s="72"/>
      <c r="AD190" s="78" t="s">
        <v>1862</v>
      </c>
      <c r="AE190" s="78">
        <v>2274</v>
      </c>
      <c r="AF190" s="78">
        <v>1747</v>
      </c>
      <c r="AG190" s="78">
        <v>6423</v>
      </c>
      <c r="AH190" s="78">
        <v>19374</v>
      </c>
      <c r="AI190" s="78"/>
      <c r="AJ190" s="78" t="s">
        <v>2122</v>
      </c>
      <c r="AK190" s="78" t="s">
        <v>2327</v>
      </c>
      <c r="AL190" s="83" t="s">
        <v>2471</v>
      </c>
      <c r="AM190" s="78"/>
      <c r="AN190" s="80">
        <v>42105.62474537037</v>
      </c>
      <c r="AO190" s="83" t="s">
        <v>2688</v>
      </c>
      <c r="AP190" s="78" t="b">
        <v>1</v>
      </c>
      <c r="AQ190" s="78" t="b">
        <v>0</v>
      </c>
      <c r="AR190" s="78" t="b">
        <v>0</v>
      </c>
      <c r="AS190" s="78"/>
      <c r="AT190" s="78">
        <v>22</v>
      </c>
      <c r="AU190" s="83" t="s">
        <v>2778</v>
      </c>
      <c r="AV190" s="78" t="b">
        <v>0</v>
      </c>
      <c r="AW190" s="78" t="s">
        <v>2855</v>
      </c>
      <c r="AX190" s="83" t="s">
        <v>3043</v>
      </c>
      <c r="AY190" s="78" t="s">
        <v>66</v>
      </c>
      <c r="AZ190" s="78" t="str">
        <f>REPLACE(INDEX(GroupVertices[Group],MATCH(Vertices[[#This Row],[Vertex]],GroupVertices[Vertex],0)),1,1,"")</f>
        <v>3</v>
      </c>
      <c r="BA190" s="48" t="s">
        <v>684</v>
      </c>
      <c r="BB190" s="48" t="s">
        <v>684</v>
      </c>
      <c r="BC190" s="48" t="s">
        <v>713</v>
      </c>
      <c r="BD190" s="48" t="s">
        <v>713</v>
      </c>
      <c r="BE190" s="48" t="s">
        <v>719</v>
      </c>
      <c r="BF190" s="48" t="s">
        <v>719</v>
      </c>
      <c r="BG190" s="116" t="s">
        <v>3850</v>
      </c>
      <c r="BH190" s="116" t="s">
        <v>3850</v>
      </c>
      <c r="BI190" s="116" t="s">
        <v>3978</v>
      </c>
      <c r="BJ190" s="116" t="s">
        <v>3978</v>
      </c>
      <c r="BK190" s="116">
        <v>0</v>
      </c>
      <c r="BL190" s="120">
        <v>0</v>
      </c>
      <c r="BM190" s="116">
        <v>0</v>
      </c>
      <c r="BN190" s="120">
        <v>0</v>
      </c>
      <c r="BO190" s="116">
        <v>0</v>
      </c>
      <c r="BP190" s="120">
        <v>0</v>
      </c>
      <c r="BQ190" s="116">
        <v>12</v>
      </c>
      <c r="BR190" s="120">
        <v>100</v>
      </c>
      <c r="BS190" s="116">
        <v>12</v>
      </c>
      <c r="BT190" s="2"/>
      <c r="BU190" s="3"/>
      <c r="BV190" s="3"/>
      <c r="BW190" s="3"/>
      <c r="BX190" s="3"/>
    </row>
    <row r="191" spans="1:76" ht="15">
      <c r="A191" s="64" t="s">
        <v>361</v>
      </c>
      <c r="B191" s="65"/>
      <c r="C191" s="65" t="s">
        <v>64</v>
      </c>
      <c r="D191" s="66">
        <v>162.00378308127003</v>
      </c>
      <c r="E191" s="68"/>
      <c r="F191" s="100" t="s">
        <v>888</v>
      </c>
      <c r="G191" s="65"/>
      <c r="H191" s="69" t="s">
        <v>361</v>
      </c>
      <c r="I191" s="70"/>
      <c r="J191" s="70"/>
      <c r="K191" s="69" t="s">
        <v>3335</v>
      </c>
      <c r="L191" s="73">
        <v>1</v>
      </c>
      <c r="M191" s="74">
        <v>4621.14697265625</v>
      </c>
      <c r="N191" s="74">
        <v>4021.93359375</v>
      </c>
      <c r="O191" s="75"/>
      <c r="P191" s="76"/>
      <c r="Q191" s="76"/>
      <c r="R191" s="86"/>
      <c r="S191" s="48">
        <v>0</v>
      </c>
      <c r="T191" s="48">
        <v>3</v>
      </c>
      <c r="U191" s="49">
        <v>0</v>
      </c>
      <c r="V191" s="49">
        <v>0.001335</v>
      </c>
      <c r="W191" s="49">
        <v>0.005704</v>
      </c>
      <c r="X191" s="49">
        <v>0.695133</v>
      </c>
      <c r="Y191" s="49">
        <v>0.5</v>
      </c>
      <c r="Z191" s="49">
        <v>0</v>
      </c>
      <c r="AA191" s="71">
        <v>191</v>
      </c>
      <c r="AB191" s="71"/>
      <c r="AC191" s="72"/>
      <c r="AD191" s="78" t="s">
        <v>1863</v>
      </c>
      <c r="AE191" s="78">
        <v>155</v>
      </c>
      <c r="AF191" s="78">
        <v>9</v>
      </c>
      <c r="AG191" s="78">
        <v>173</v>
      </c>
      <c r="AH191" s="78">
        <v>94</v>
      </c>
      <c r="AI191" s="78"/>
      <c r="AJ191" s="78" t="s">
        <v>2123</v>
      </c>
      <c r="AK191" s="78" t="s">
        <v>2328</v>
      </c>
      <c r="AL191" s="83" t="s">
        <v>2472</v>
      </c>
      <c r="AM191" s="78"/>
      <c r="AN191" s="80">
        <v>39911.86697916667</v>
      </c>
      <c r="AO191" s="78"/>
      <c r="AP191" s="78" t="b">
        <v>0</v>
      </c>
      <c r="AQ191" s="78" t="b">
        <v>0</v>
      </c>
      <c r="AR191" s="78" t="b">
        <v>1</v>
      </c>
      <c r="AS191" s="78"/>
      <c r="AT191" s="78">
        <v>0</v>
      </c>
      <c r="AU191" s="83" t="s">
        <v>2780</v>
      </c>
      <c r="AV191" s="78" t="b">
        <v>0</v>
      </c>
      <c r="AW191" s="78" t="s">
        <v>2855</v>
      </c>
      <c r="AX191" s="83" t="s">
        <v>3044</v>
      </c>
      <c r="AY191" s="78" t="s">
        <v>66</v>
      </c>
      <c r="AZ191" s="78" t="str">
        <f>REPLACE(INDEX(GroupVertices[Group],MATCH(Vertices[[#This Row],[Vertex]],GroupVertices[Vertex],0)),1,1,"")</f>
        <v>3</v>
      </c>
      <c r="BA191" s="48" t="s">
        <v>684</v>
      </c>
      <c r="BB191" s="48" t="s">
        <v>684</v>
      </c>
      <c r="BC191" s="48" t="s">
        <v>713</v>
      </c>
      <c r="BD191" s="48" t="s">
        <v>713</v>
      </c>
      <c r="BE191" s="48" t="s">
        <v>719</v>
      </c>
      <c r="BF191" s="48" t="s">
        <v>719</v>
      </c>
      <c r="BG191" s="116" t="s">
        <v>3850</v>
      </c>
      <c r="BH191" s="116" t="s">
        <v>3850</v>
      </c>
      <c r="BI191" s="116" t="s">
        <v>3978</v>
      </c>
      <c r="BJ191" s="116" t="s">
        <v>3978</v>
      </c>
      <c r="BK191" s="116">
        <v>0</v>
      </c>
      <c r="BL191" s="120">
        <v>0</v>
      </c>
      <c r="BM191" s="116">
        <v>0</v>
      </c>
      <c r="BN191" s="120">
        <v>0</v>
      </c>
      <c r="BO191" s="116">
        <v>0</v>
      </c>
      <c r="BP191" s="120">
        <v>0</v>
      </c>
      <c r="BQ191" s="116">
        <v>12</v>
      </c>
      <c r="BR191" s="120">
        <v>100</v>
      </c>
      <c r="BS191" s="116">
        <v>12</v>
      </c>
      <c r="BT191" s="2"/>
      <c r="BU191" s="3"/>
      <c r="BV191" s="3"/>
      <c r="BW191" s="3"/>
      <c r="BX191" s="3"/>
    </row>
    <row r="192" spans="1:76" ht="15">
      <c r="A192" s="64" t="s">
        <v>362</v>
      </c>
      <c r="B192" s="65"/>
      <c r="C192" s="65" t="s">
        <v>64</v>
      </c>
      <c r="D192" s="66">
        <v>165.86630905797665</v>
      </c>
      <c r="E192" s="68"/>
      <c r="F192" s="100" t="s">
        <v>889</v>
      </c>
      <c r="G192" s="65"/>
      <c r="H192" s="69" t="s">
        <v>362</v>
      </c>
      <c r="I192" s="70"/>
      <c r="J192" s="70"/>
      <c r="K192" s="69" t="s">
        <v>3336</v>
      </c>
      <c r="L192" s="73">
        <v>1</v>
      </c>
      <c r="M192" s="74">
        <v>5115.88427734375</v>
      </c>
      <c r="N192" s="74">
        <v>3888.534423828125</v>
      </c>
      <c r="O192" s="75"/>
      <c r="P192" s="76"/>
      <c r="Q192" s="76"/>
      <c r="R192" s="86"/>
      <c r="S192" s="48">
        <v>0</v>
      </c>
      <c r="T192" s="48">
        <v>3</v>
      </c>
      <c r="U192" s="49">
        <v>0</v>
      </c>
      <c r="V192" s="49">
        <v>0.001335</v>
      </c>
      <c r="W192" s="49">
        <v>0.005704</v>
      </c>
      <c r="X192" s="49">
        <v>0.695133</v>
      </c>
      <c r="Y192" s="49">
        <v>0.5</v>
      </c>
      <c r="Z192" s="49">
        <v>0</v>
      </c>
      <c r="AA192" s="71">
        <v>192</v>
      </c>
      <c r="AB192" s="71"/>
      <c r="AC192" s="72"/>
      <c r="AD192" s="78" t="s">
        <v>1864</v>
      </c>
      <c r="AE192" s="78">
        <v>254</v>
      </c>
      <c r="AF192" s="78">
        <v>9198</v>
      </c>
      <c r="AG192" s="78">
        <v>5808</v>
      </c>
      <c r="AH192" s="78">
        <v>9551</v>
      </c>
      <c r="AI192" s="78"/>
      <c r="AJ192" s="78" t="s">
        <v>2124</v>
      </c>
      <c r="AK192" s="78" t="s">
        <v>2217</v>
      </c>
      <c r="AL192" s="83" t="s">
        <v>2473</v>
      </c>
      <c r="AM192" s="78"/>
      <c r="AN192" s="80">
        <v>42205.93666666667</v>
      </c>
      <c r="AO192" s="83" t="s">
        <v>2689</v>
      </c>
      <c r="AP192" s="78" t="b">
        <v>0</v>
      </c>
      <c r="AQ192" s="78" t="b">
        <v>0</v>
      </c>
      <c r="AR192" s="78" t="b">
        <v>0</v>
      </c>
      <c r="AS192" s="78"/>
      <c r="AT192" s="78">
        <v>50</v>
      </c>
      <c r="AU192" s="83" t="s">
        <v>2778</v>
      </c>
      <c r="AV192" s="78" t="b">
        <v>1</v>
      </c>
      <c r="AW192" s="78" t="s">
        <v>2855</v>
      </c>
      <c r="AX192" s="83" t="s">
        <v>3045</v>
      </c>
      <c r="AY192" s="78" t="s">
        <v>66</v>
      </c>
      <c r="AZ192" s="78" t="str">
        <f>REPLACE(INDEX(GroupVertices[Group],MATCH(Vertices[[#This Row],[Vertex]],GroupVertices[Vertex],0)),1,1,"")</f>
        <v>3</v>
      </c>
      <c r="BA192" s="48" t="s">
        <v>684</v>
      </c>
      <c r="BB192" s="48" t="s">
        <v>684</v>
      </c>
      <c r="BC192" s="48" t="s">
        <v>713</v>
      </c>
      <c r="BD192" s="48" t="s">
        <v>713</v>
      </c>
      <c r="BE192" s="48" t="s">
        <v>719</v>
      </c>
      <c r="BF192" s="48" t="s">
        <v>719</v>
      </c>
      <c r="BG192" s="116" t="s">
        <v>3850</v>
      </c>
      <c r="BH192" s="116" t="s">
        <v>3850</v>
      </c>
      <c r="BI192" s="116" t="s">
        <v>3978</v>
      </c>
      <c r="BJ192" s="116" t="s">
        <v>3978</v>
      </c>
      <c r="BK192" s="116">
        <v>0</v>
      </c>
      <c r="BL192" s="120">
        <v>0</v>
      </c>
      <c r="BM192" s="116">
        <v>0</v>
      </c>
      <c r="BN192" s="120">
        <v>0</v>
      </c>
      <c r="BO192" s="116">
        <v>0</v>
      </c>
      <c r="BP192" s="120">
        <v>0</v>
      </c>
      <c r="BQ192" s="116">
        <v>12</v>
      </c>
      <c r="BR192" s="120">
        <v>100</v>
      </c>
      <c r="BS192" s="116">
        <v>12</v>
      </c>
      <c r="BT192" s="2"/>
      <c r="BU192" s="3"/>
      <c r="BV192" s="3"/>
      <c r="BW192" s="3"/>
      <c r="BX192" s="3"/>
    </row>
    <row r="193" spans="1:76" ht="15">
      <c r="A193" s="64" t="s">
        <v>363</v>
      </c>
      <c r="B193" s="65"/>
      <c r="C193" s="65" t="s">
        <v>64</v>
      </c>
      <c r="D193" s="66">
        <v>162</v>
      </c>
      <c r="E193" s="68"/>
      <c r="F193" s="100" t="s">
        <v>890</v>
      </c>
      <c r="G193" s="65"/>
      <c r="H193" s="69" t="s">
        <v>363</v>
      </c>
      <c r="I193" s="70"/>
      <c r="J193" s="70"/>
      <c r="K193" s="69" t="s">
        <v>3337</v>
      </c>
      <c r="L193" s="73">
        <v>1</v>
      </c>
      <c r="M193" s="74">
        <v>4900.05615234375</v>
      </c>
      <c r="N193" s="74">
        <v>4245.69677734375</v>
      </c>
      <c r="O193" s="75"/>
      <c r="P193" s="76"/>
      <c r="Q193" s="76"/>
      <c r="R193" s="86"/>
      <c r="S193" s="48">
        <v>0</v>
      </c>
      <c r="T193" s="48">
        <v>3</v>
      </c>
      <c r="U193" s="49">
        <v>0</v>
      </c>
      <c r="V193" s="49">
        <v>0.001335</v>
      </c>
      <c r="W193" s="49">
        <v>0.005704</v>
      </c>
      <c r="X193" s="49">
        <v>0.695133</v>
      </c>
      <c r="Y193" s="49">
        <v>0.5</v>
      </c>
      <c r="Z193" s="49">
        <v>0</v>
      </c>
      <c r="AA193" s="71">
        <v>193</v>
      </c>
      <c r="AB193" s="71"/>
      <c r="AC193" s="72"/>
      <c r="AD193" s="78" t="s">
        <v>1865</v>
      </c>
      <c r="AE193" s="78">
        <v>37</v>
      </c>
      <c r="AF193" s="78">
        <v>0</v>
      </c>
      <c r="AG193" s="78">
        <v>11</v>
      </c>
      <c r="AH193" s="78">
        <v>19</v>
      </c>
      <c r="AI193" s="78"/>
      <c r="AJ193" s="78"/>
      <c r="AK193" s="78" t="s">
        <v>2329</v>
      </c>
      <c r="AL193" s="78"/>
      <c r="AM193" s="78"/>
      <c r="AN193" s="80">
        <v>42858.73936342593</v>
      </c>
      <c r="AO193" s="78"/>
      <c r="AP193" s="78" t="b">
        <v>1</v>
      </c>
      <c r="AQ193" s="78" t="b">
        <v>0</v>
      </c>
      <c r="AR193" s="78" t="b">
        <v>0</v>
      </c>
      <c r="AS193" s="78"/>
      <c r="AT193" s="78">
        <v>0</v>
      </c>
      <c r="AU193" s="78"/>
      <c r="AV193" s="78" t="b">
        <v>0</v>
      </c>
      <c r="AW193" s="78" t="s">
        <v>2855</v>
      </c>
      <c r="AX193" s="83" t="s">
        <v>3046</v>
      </c>
      <c r="AY193" s="78" t="s">
        <v>66</v>
      </c>
      <c r="AZ193" s="78" t="str">
        <f>REPLACE(INDEX(GroupVertices[Group],MATCH(Vertices[[#This Row],[Vertex]],GroupVertices[Vertex],0)),1,1,"")</f>
        <v>3</v>
      </c>
      <c r="BA193" s="48"/>
      <c r="BB193" s="48"/>
      <c r="BC193" s="48"/>
      <c r="BD193" s="48"/>
      <c r="BE193" s="48"/>
      <c r="BF193" s="48"/>
      <c r="BG193" s="116" t="s">
        <v>3851</v>
      </c>
      <c r="BH193" s="116" t="s">
        <v>3851</v>
      </c>
      <c r="BI193" s="116" t="s">
        <v>3979</v>
      </c>
      <c r="BJ193" s="116" t="s">
        <v>3979</v>
      </c>
      <c r="BK193" s="116">
        <v>0</v>
      </c>
      <c r="BL193" s="120">
        <v>0</v>
      </c>
      <c r="BM193" s="116">
        <v>1</v>
      </c>
      <c r="BN193" s="120">
        <v>6.25</v>
      </c>
      <c r="BO193" s="116">
        <v>0</v>
      </c>
      <c r="BP193" s="120">
        <v>0</v>
      </c>
      <c r="BQ193" s="116">
        <v>15</v>
      </c>
      <c r="BR193" s="120">
        <v>93.75</v>
      </c>
      <c r="BS193" s="116">
        <v>16</v>
      </c>
      <c r="BT193" s="2"/>
      <c r="BU193" s="3"/>
      <c r="BV193" s="3"/>
      <c r="BW193" s="3"/>
      <c r="BX193" s="3"/>
    </row>
    <row r="194" spans="1:76" ht="15">
      <c r="A194" s="64" t="s">
        <v>364</v>
      </c>
      <c r="B194" s="65"/>
      <c r="C194" s="65" t="s">
        <v>64</v>
      </c>
      <c r="D194" s="66">
        <v>162</v>
      </c>
      <c r="E194" s="68"/>
      <c r="F194" s="100" t="s">
        <v>763</v>
      </c>
      <c r="G194" s="65"/>
      <c r="H194" s="69" t="s">
        <v>364</v>
      </c>
      <c r="I194" s="70"/>
      <c r="J194" s="70"/>
      <c r="K194" s="69" t="s">
        <v>3338</v>
      </c>
      <c r="L194" s="73">
        <v>1</v>
      </c>
      <c r="M194" s="74">
        <v>5400.63720703125</v>
      </c>
      <c r="N194" s="74">
        <v>4517.30078125</v>
      </c>
      <c r="O194" s="75"/>
      <c r="P194" s="76"/>
      <c r="Q194" s="76"/>
      <c r="R194" s="86"/>
      <c r="S194" s="48">
        <v>0</v>
      </c>
      <c r="T194" s="48">
        <v>3</v>
      </c>
      <c r="U194" s="49">
        <v>0</v>
      </c>
      <c r="V194" s="49">
        <v>0.001335</v>
      </c>
      <c r="W194" s="49">
        <v>0.005704</v>
      </c>
      <c r="X194" s="49">
        <v>0.695133</v>
      </c>
      <c r="Y194" s="49">
        <v>0.5</v>
      </c>
      <c r="Z194" s="49">
        <v>0</v>
      </c>
      <c r="AA194" s="71">
        <v>194</v>
      </c>
      <c r="AB194" s="71"/>
      <c r="AC194" s="72"/>
      <c r="AD194" s="78" t="s">
        <v>1866</v>
      </c>
      <c r="AE194" s="78">
        <v>51</v>
      </c>
      <c r="AF194" s="78">
        <v>0</v>
      </c>
      <c r="AG194" s="78">
        <v>4</v>
      </c>
      <c r="AH194" s="78">
        <v>75</v>
      </c>
      <c r="AI194" s="78"/>
      <c r="AJ194" s="78" t="s">
        <v>2125</v>
      </c>
      <c r="AK194" s="78" t="s">
        <v>2330</v>
      </c>
      <c r="AL194" s="78"/>
      <c r="AM194" s="78"/>
      <c r="AN194" s="80">
        <v>43178.84265046296</v>
      </c>
      <c r="AO194" s="78"/>
      <c r="AP194" s="78" t="b">
        <v>1</v>
      </c>
      <c r="AQ194" s="78" t="b">
        <v>1</v>
      </c>
      <c r="AR194" s="78" t="b">
        <v>0</v>
      </c>
      <c r="AS194" s="78"/>
      <c r="AT194" s="78">
        <v>0</v>
      </c>
      <c r="AU194" s="78"/>
      <c r="AV194" s="78" t="b">
        <v>0</v>
      </c>
      <c r="AW194" s="78" t="s">
        <v>2855</v>
      </c>
      <c r="AX194" s="83" t="s">
        <v>3047</v>
      </c>
      <c r="AY194" s="78" t="s">
        <v>66</v>
      </c>
      <c r="AZ194" s="78" t="str">
        <f>REPLACE(INDEX(GroupVertices[Group],MATCH(Vertices[[#This Row],[Vertex]],GroupVertices[Vertex],0)),1,1,"")</f>
        <v>3</v>
      </c>
      <c r="BA194" s="48"/>
      <c r="BB194" s="48"/>
      <c r="BC194" s="48"/>
      <c r="BD194" s="48"/>
      <c r="BE194" s="48"/>
      <c r="BF194" s="48"/>
      <c r="BG194" s="116" t="s">
        <v>3852</v>
      </c>
      <c r="BH194" s="116" t="s">
        <v>3852</v>
      </c>
      <c r="BI194" s="116" t="s">
        <v>3980</v>
      </c>
      <c r="BJ194" s="116" t="s">
        <v>3980</v>
      </c>
      <c r="BK194" s="116">
        <v>0</v>
      </c>
      <c r="BL194" s="120">
        <v>0</v>
      </c>
      <c r="BM194" s="116">
        <v>1</v>
      </c>
      <c r="BN194" s="120">
        <v>5.882352941176471</v>
      </c>
      <c r="BO194" s="116">
        <v>0</v>
      </c>
      <c r="BP194" s="120">
        <v>0</v>
      </c>
      <c r="BQ194" s="116">
        <v>16</v>
      </c>
      <c r="BR194" s="120">
        <v>94.11764705882354</v>
      </c>
      <c r="BS194" s="116">
        <v>17</v>
      </c>
      <c r="BT194" s="2"/>
      <c r="BU194" s="3"/>
      <c r="BV194" s="3"/>
      <c r="BW194" s="3"/>
      <c r="BX194" s="3"/>
    </row>
    <row r="195" spans="1:76" ht="15">
      <c r="A195" s="64" t="s">
        <v>365</v>
      </c>
      <c r="B195" s="65"/>
      <c r="C195" s="65" t="s">
        <v>64</v>
      </c>
      <c r="D195" s="66">
        <v>162.05212245305384</v>
      </c>
      <c r="E195" s="68"/>
      <c r="F195" s="100" t="s">
        <v>891</v>
      </c>
      <c r="G195" s="65"/>
      <c r="H195" s="69" t="s">
        <v>365</v>
      </c>
      <c r="I195" s="70"/>
      <c r="J195" s="70"/>
      <c r="K195" s="69" t="s">
        <v>3339</v>
      </c>
      <c r="L195" s="73">
        <v>1</v>
      </c>
      <c r="M195" s="74">
        <v>4662.8095703125</v>
      </c>
      <c r="N195" s="74">
        <v>3533.055908203125</v>
      </c>
      <c r="O195" s="75"/>
      <c r="P195" s="76"/>
      <c r="Q195" s="76"/>
      <c r="R195" s="86"/>
      <c r="S195" s="48">
        <v>0</v>
      </c>
      <c r="T195" s="48">
        <v>3</v>
      </c>
      <c r="U195" s="49">
        <v>0</v>
      </c>
      <c r="V195" s="49">
        <v>0.001335</v>
      </c>
      <c r="W195" s="49">
        <v>0.005704</v>
      </c>
      <c r="X195" s="49">
        <v>0.695133</v>
      </c>
      <c r="Y195" s="49">
        <v>0.5</v>
      </c>
      <c r="Z195" s="49">
        <v>0</v>
      </c>
      <c r="AA195" s="71">
        <v>195</v>
      </c>
      <c r="AB195" s="71"/>
      <c r="AC195" s="72"/>
      <c r="AD195" s="78" t="s">
        <v>1867</v>
      </c>
      <c r="AE195" s="78">
        <v>928</v>
      </c>
      <c r="AF195" s="78">
        <v>124</v>
      </c>
      <c r="AG195" s="78">
        <v>1970</v>
      </c>
      <c r="AH195" s="78">
        <v>862</v>
      </c>
      <c r="AI195" s="78"/>
      <c r="AJ195" s="78" t="s">
        <v>2126</v>
      </c>
      <c r="AK195" s="78" t="s">
        <v>2331</v>
      </c>
      <c r="AL195" s="78"/>
      <c r="AM195" s="78"/>
      <c r="AN195" s="80">
        <v>40358.70878472222</v>
      </c>
      <c r="AO195" s="83" t="s">
        <v>2690</v>
      </c>
      <c r="AP195" s="78" t="b">
        <v>0</v>
      </c>
      <c r="AQ195" s="78" t="b">
        <v>0</v>
      </c>
      <c r="AR195" s="78" t="b">
        <v>0</v>
      </c>
      <c r="AS195" s="78"/>
      <c r="AT195" s="78">
        <v>1</v>
      </c>
      <c r="AU195" s="83" t="s">
        <v>2782</v>
      </c>
      <c r="AV195" s="78" t="b">
        <v>0</v>
      </c>
      <c r="AW195" s="78" t="s">
        <v>2855</v>
      </c>
      <c r="AX195" s="83" t="s">
        <v>3048</v>
      </c>
      <c r="AY195" s="78" t="s">
        <v>66</v>
      </c>
      <c r="AZ195" s="78" t="str">
        <f>REPLACE(INDEX(GroupVertices[Group],MATCH(Vertices[[#This Row],[Vertex]],GroupVertices[Vertex],0)),1,1,"")</f>
        <v>3</v>
      </c>
      <c r="BA195" s="48" t="s">
        <v>684</v>
      </c>
      <c r="BB195" s="48" t="s">
        <v>684</v>
      </c>
      <c r="BC195" s="48" t="s">
        <v>713</v>
      </c>
      <c r="BD195" s="48" t="s">
        <v>713</v>
      </c>
      <c r="BE195" s="48" t="s">
        <v>719</v>
      </c>
      <c r="BF195" s="48" t="s">
        <v>719</v>
      </c>
      <c r="BG195" s="116" t="s">
        <v>3850</v>
      </c>
      <c r="BH195" s="116" t="s">
        <v>3850</v>
      </c>
      <c r="BI195" s="116" t="s">
        <v>3978</v>
      </c>
      <c r="BJ195" s="116" t="s">
        <v>3978</v>
      </c>
      <c r="BK195" s="116">
        <v>0</v>
      </c>
      <c r="BL195" s="120">
        <v>0</v>
      </c>
      <c r="BM195" s="116">
        <v>0</v>
      </c>
      <c r="BN195" s="120">
        <v>0</v>
      </c>
      <c r="BO195" s="116">
        <v>0</v>
      </c>
      <c r="BP195" s="120">
        <v>0</v>
      </c>
      <c r="BQ195" s="116">
        <v>12</v>
      </c>
      <c r="BR195" s="120">
        <v>100</v>
      </c>
      <c r="BS195" s="116">
        <v>12</v>
      </c>
      <c r="BT195" s="2"/>
      <c r="BU195" s="3"/>
      <c r="BV195" s="3"/>
      <c r="BW195" s="3"/>
      <c r="BX195" s="3"/>
    </row>
    <row r="196" spans="1:76" ht="15">
      <c r="A196" s="64" t="s">
        <v>366</v>
      </c>
      <c r="B196" s="65"/>
      <c r="C196" s="65" t="s">
        <v>64</v>
      </c>
      <c r="D196" s="66">
        <v>162.18621166695843</v>
      </c>
      <c r="E196" s="68"/>
      <c r="F196" s="100" t="s">
        <v>892</v>
      </c>
      <c r="G196" s="65"/>
      <c r="H196" s="69" t="s">
        <v>366</v>
      </c>
      <c r="I196" s="70"/>
      <c r="J196" s="70"/>
      <c r="K196" s="69" t="s">
        <v>3340</v>
      </c>
      <c r="L196" s="73">
        <v>1</v>
      </c>
      <c r="M196" s="74">
        <v>5377.98583984375</v>
      </c>
      <c r="N196" s="74">
        <v>4183.92724609375</v>
      </c>
      <c r="O196" s="75"/>
      <c r="P196" s="76"/>
      <c r="Q196" s="76"/>
      <c r="R196" s="86"/>
      <c r="S196" s="48">
        <v>0</v>
      </c>
      <c r="T196" s="48">
        <v>3</v>
      </c>
      <c r="U196" s="49">
        <v>0</v>
      </c>
      <c r="V196" s="49">
        <v>0.001335</v>
      </c>
      <c r="W196" s="49">
        <v>0.005704</v>
      </c>
      <c r="X196" s="49">
        <v>0.695133</v>
      </c>
      <c r="Y196" s="49">
        <v>0.5</v>
      </c>
      <c r="Z196" s="49">
        <v>0</v>
      </c>
      <c r="AA196" s="71">
        <v>196</v>
      </c>
      <c r="AB196" s="71"/>
      <c r="AC196" s="72"/>
      <c r="AD196" s="78" t="s">
        <v>1868</v>
      </c>
      <c r="AE196" s="78">
        <v>2272</v>
      </c>
      <c r="AF196" s="78">
        <v>443</v>
      </c>
      <c r="AG196" s="78">
        <v>9336</v>
      </c>
      <c r="AH196" s="78">
        <v>55705</v>
      </c>
      <c r="AI196" s="78"/>
      <c r="AJ196" s="78" t="s">
        <v>2127</v>
      </c>
      <c r="AK196" s="78" t="s">
        <v>2332</v>
      </c>
      <c r="AL196" s="78"/>
      <c r="AM196" s="78"/>
      <c r="AN196" s="80">
        <v>40908.02537037037</v>
      </c>
      <c r="AO196" s="83" t="s">
        <v>2691</v>
      </c>
      <c r="AP196" s="78" t="b">
        <v>0</v>
      </c>
      <c r="AQ196" s="78" t="b">
        <v>0</v>
      </c>
      <c r="AR196" s="78" t="b">
        <v>1</v>
      </c>
      <c r="AS196" s="78"/>
      <c r="AT196" s="78">
        <v>6</v>
      </c>
      <c r="AU196" s="83" t="s">
        <v>2778</v>
      </c>
      <c r="AV196" s="78" t="b">
        <v>0</v>
      </c>
      <c r="AW196" s="78" t="s">
        <v>2855</v>
      </c>
      <c r="AX196" s="83" t="s">
        <v>3049</v>
      </c>
      <c r="AY196" s="78" t="s">
        <v>66</v>
      </c>
      <c r="AZ196" s="78" t="str">
        <f>REPLACE(INDEX(GroupVertices[Group],MATCH(Vertices[[#This Row],[Vertex]],GroupVertices[Vertex],0)),1,1,"")</f>
        <v>3</v>
      </c>
      <c r="BA196" s="48"/>
      <c r="BB196" s="48"/>
      <c r="BC196" s="48"/>
      <c r="BD196" s="48"/>
      <c r="BE196" s="48"/>
      <c r="BF196" s="48"/>
      <c r="BG196" s="116" t="s">
        <v>3853</v>
      </c>
      <c r="BH196" s="116" t="s">
        <v>3853</v>
      </c>
      <c r="BI196" s="116" t="s">
        <v>3981</v>
      </c>
      <c r="BJ196" s="116" t="s">
        <v>3981</v>
      </c>
      <c r="BK196" s="116">
        <v>0</v>
      </c>
      <c r="BL196" s="120">
        <v>0</v>
      </c>
      <c r="BM196" s="116">
        <v>1</v>
      </c>
      <c r="BN196" s="120">
        <v>5.555555555555555</v>
      </c>
      <c r="BO196" s="116">
        <v>0</v>
      </c>
      <c r="BP196" s="120">
        <v>0</v>
      </c>
      <c r="BQ196" s="116">
        <v>17</v>
      </c>
      <c r="BR196" s="120">
        <v>94.44444444444444</v>
      </c>
      <c r="BS196" s="116">
        <v>18</v>
      </c>
      <c r="BT196" s="2"/>
      <c r="BU196" s="3"/>
      <c r="BV196" s="3"/>
      <c r="BW196" s="3"/>
      <c r="BX196" s="3"/>
    </row>
    <row r="197" spans="1:76" ht="15">
      <c r="A197" s="64" t="s">
        <v>367</v>
      </c>
      <c r="B197" s="65"/>
      <c r="C197" s="65" t="s">
        <v>64</v>
      </c>
      <c r="D197" s="66">
        <v>162.05590553432387</v>
      </c>
      <c r="E197" s="68"/>
      <c r="F197" s="100" t="s">
        <v>893</v>
      </c>
      <c r="G197" s="65"/>
      <c r="H197" s="69" t="s">
        <v>367</v>
      </c>
      <c r="I197" s="70"/>
      <c r="J197" s="70"/>
      <c r="K197" s="69" t="s">
        <v>3341</v>
      </c>
      <c r="L197" s="73">
        <v>1</v>
      </c>
      <c r="M197" s="74">
        <v>4598.41943359375</v>
      </c>
      <c r="N197" s="74">
        <v>4483.8896484375</v>
      </c>
      <c r="O197" s="75"/>
      <c r="P197" s="76"/>
      <c r="Q197" s="76"/>
      <c r="R197" s="86"/>
      <c r="S197" s="48">
        <v>0</v>
      </c>
      <c r="T197" s="48">
        <v>3</v>
      </c>
      <c r="U197" s="49">
        <v>0</v>
      </c>
      <c r="V197" s="49">
        <v>0.001335</v>
      </c>
      <c r="W197" s="49">
        <v>0.005704</v>
      </c>
      <c r="X197" s="49">
        <v>0.695133</v>
      </c>
      <c r="Y197" s="49">
        <v>0.5</v>
      </c>
      <c r="Z197" s="49">
        <v>0</v>
      </c>
      <c r="AA197" s="71">
        <v>197</v>
      </c>
      <c r="AB197" s="71"/>
      <c r="AC197" s="72"/>
      <c r="AD197" s="78" t="s">
        <v>1869</v>
      </c>
      <c r="AE197" s="78">
        <v>823</v>
      </c>
      <c r="AF197" s="78">
        <v>133</v>
      </c>
      <c r="AG197" s="78">
        <v>4588</v>
      </c>
      <c r="AH197" s="78">
        <v>6936</v>
      </c>
      <c r="AI197" s="78"/>
      <c r="AJ197" s="78" t="s">
        <v>2128</v>
      </c>
      <c r="AK197" s="78" t="s">
        <v>2333</v>
      </c>
      <c r="AL197" s="78"/>
      <c r="AM197" s="78"/>
      <c r="AN197" s="80">
        <v>39920.029282407406</v>
      </c>
      <c r="AO197" s="83" t="s">
        <v>2692</v>
      </c>
      <c r="AP197" s="78" t="b">
        <v>0</v>
      </c>
      <c r="AQ197" s="78" t="b">
        <v>0</v>
      </c>
      <c r="AR197" s="78" t="b">
        <v>1</v>
      </c>
      <c r="AS197" s="78"/>
      <c r="AT197" s="78">
        <v>8</v>
      </c>
      <c r="AU197" s="83" t="s">
        <v>2778</v>
      </c>
      <c r="AV197" s="78" t="b">
        <v>0</v>
      </c>
      <c r="AW197" s="78" t="s">
        <v>2855</v>
      </c>
      <c r="AX197" s="83" t="s">
        <v>3050</v>
      </c>
      <c r="AY197" s="78" t="s">
        <v>66</v>
      </c>
      <c r="AZ197" s="78" t="str">
        <f>REPLACE(INDEX(GroupVertices[Group],MATCH(Vertices[[#This Row],[Vertex]],GroupVertices[Vertex],0)),1,1,"")</f>
        <v>3</v>
      </c>
      <c r="BA197" s="48"/>
      <c r="BB197" s="48"/>
      <c r="BC197" s="48"/>
      <c r="BD197" s="48"/>
      <c r="BE197" s="48"/>
      <c r="BF197" s="48"/>
      <c r="BG197" s="116" t="s">
        <v>3854</v>
      </c>
      <c r="BH197" s="116" t="s">
        <v>3854</v>
      </c>
      <c r="BI197" s="116" t="s">
        <v>3982</v>
      </c>
      <c r="BJ197" s="116" t="s">
        <v>3982</v>
      </c>
      <c r="BK197" s="116">
        <v>0</v>
      </c>
      <c r="BL197" s="120">
        <v>0</v>
      </c>
      <c r="BM197" s="116">
        <v>1</v>
      </c>
      <c r="BN197" s="120">
        <v>4.761904761904762</v>
      </c>
      <c r="BO197" s="116">
        <v>1</v>
      </c>
      <c r="BP197" s="120">
        <v>4.761904761904762</v>
      </c>
      <c r="BQ197" s="116">
        <v>20</v>
      </c>
      <c r="BR197" s="120">
        <v>95.23809523809524</v>
      </c>
      <c r="BS197" s="116">
        <v>21</v>
      </c>
      <c r="BT197" s="2"/>
      <c r="BU197" s="3"/>
      <c r="BV197" s="3"/>
      <c r="BW197" s="3"/>
      <c r="BX197" s="3"/>
    </row>
    <row r="198" spans="1:76" ht="15">
      <c r="A198" s="64" t="s">
        <v>368</v>
      </c>
      <c r="B198" s="65"/>
      <c r="C198" s="65" t="s">
        <v>64</v>
      </c>
      <c r="D198" s="66">
        <v>162.62673046373595</v>
      </c>
      <c r="E198" s="68"/>
      <c r="F198" s="100" t="s">
        <v>894</v>
      </c>
      <c r="G198" s="65"/>
      <c r="H198" s="69" t="s">
        <v>368</v>
      </c>
      <c r="I198" s="70"/>
      <c r="J198" s="70"/>
      <c r="K198" s="69" t="s">
        <v>3342</v>
      </c>
      <c r="L198" s="73">
        <v>1</v>
      </c>
      <c r="M198" s="74">
        <v>8083.50830078125</v>
      </c>
      <c r="N198" s="74">
        <v>7323.5498046875</v>
      </c>
      <c r="O198" s="75"/>
      <c r="P198" s="76"/>
      <c r="Q198" s="76"/>
      <c r="R198" s="86"/>
      <c r="S198" s="48">
        <v>0</v>
      </c>
      <c r="T198" s="48">
        <v>2</v>
      </c>
      <c r="U198" s="49">
        <v>0</v>
      </c>
      <c r="V198" s="49">
        <v>0.00133</v>
      </c>
      <c r="W198" s="49">
        <v>0.004548</v>
      </c>
      <c r="X198" s="49">
        <v>0.527056</v>
      </c>
      <c r="Y198" s="49">
        <v>0.5</v>
      </c>
      <c r="Z198" s="49">
        <v>0</v>
      </c>
      <c r="AA198" s="71">
        <v>198</v>
      </c>
      <c r="AB198" s="71"/>
      <c r="AC198" s="72"/>
      <c r="AD198" s="78" t="s">
        <v>1870</v>
      </c>
      <c r="AE198" s="78">
        <v>704</v>
      </c>
      <c r="AF198" s="78">
        <v>1491</v>
      </c>
      <c r="AG198" s="78">
        <v>3496</v>
      </c>
      <c r="AH198" s="78">
        <v>560</v>
      </c>
      <c r="AI198" s="78"/>
      <c r="AJ198" s="78" t="s">
        <v>2129</v>
      </c>
      <c r="AK198" s="78" t="s">
        <v>2229</v>
      </c>
      <c r="AL198" s="83" t="s">
        <v>2474</v>
      </c>
      <c r="AM198" s="78"/>
      <c r="AN198" s="80">
        <v>40827.18085648148</v>
      </c>
      <c r="AO198" s="83" t="s">
        <v>2693</v>
      </c>
      <c r="AP198" s="78" t="b">
        <v>0</v>
      </c>
      <c r="AQ198" s="78" t="b">
        <v>0</v>
      </c>
      <c r="AR198" s="78" t="b">
        <v>0</v>
      </c>
      <c r="AS198" s="78"/>
      <c r="AT198" s="78">
        <v>34</v>
      </c>
      <c r="AU198" s="83" t="s">
        <v>2784</v>
      </c>
      <c r="AV198" s="78" t="b">
        <v>0</v>
      </c>
      <c r="AW198" s="78" t="s">
        <v>2855</v>
      </c>
      <c r="AX198" s="83" t="s">
        <v>3051</v>
      </c>
      <c r="AY198" s="78" t="s">
        <v>66</v>
      </c>
      <c r="AZ198" s="78" t="str">
        <f>REPLACE(INDEX(GroupVertices[Group],MATCH(Vertices[[#This Row],[Vertex]],GroupVertices[Vertex],0)),1,1,"")</f>
        <v>4</v>
      </c>
      <c r="BA198" s="48" t="s">
        <v>685</v>
      </c>
      <c r="BB198" s="48" t="s">
        <v>685</v>
      </c>
      <c r="BC198" s="48" t="s">
        <v>703</v>
      </c>
      <c r="BD198" s="48" t="s">
        <v>703</v>
      </c>
      <c r="BE198" s="48" t="s">
        <v>720</v>
      </c>
      <c r="BF198" s="48" t="s">
        <v>720</v>
      </c>
      <c r="BG198" s="116" t="s">
        <v>3855</v>
      </c>
      <c r="BH198" s="116" t="s">
        <v>3855</v>
      </c>
      <c r="BI198" s="116" t="s">
        <v>3983</v>
      </c>
      <c r="BJ198" s="116" t="s">
        <v>3983</v>
      </c>
      <c r="BK198" s="116">
        <v>2</v>
      </c>
      <c r="BL198" s="120">
        <v>8</v>
      </c>
      <c r="BM198" s="116">
        <v>0</v>
      </c>
      <c r="BN198" s="120">
        <v>0</v>
      </c>
      <c r="BO198" s="116">
        <v>0</v>
      </c>
      <c r="BP198" s="120">
        <v>0</v>
      </c>
      <c r="BQ198" s="116">
        <v>23</v>
      </c>
      <c r="BR198" s="120">
        <v>92</v>
      </c>
      <c r="BS198" s="116">
        <v>25</v>
      </c>
      <c r="BT198" s="2"/>
      <c r="BU198" s="3"/>
      <c r="BV198" s="3"/>
      <c r="BW198" s="3"/>
      <c r="BX198" s="3"/>
    </row>
    <row r="199" spans="1:76" ht="15">
      <c r="A199" s="64" t="s">
        <v>369</v>
      </c>
      <c r="B199" s="65"/>
      <c r="C199" s="65" t="s">
        <v>64</v>
      </c>
      <c r="D199" s="66">
        <v>162.17192002660497</v>
      </c>
      <c r="E199" s="68"/>
      <c r="F199" s="100" t="s">
        <v>895</v>
      </c>
      <c r="G199" s="65"/>
      <c r="H199" s="69" t="s">
        <v>369</v>
      </c>
      <c r="I199" s="70"/>
      <c r="J199" s="70"/>
      <c r="K199" s="69" t="s">
        <v>3343</v>
      </c>
      <c r="L199" s="73">
        <v>1</v>
      </c>
      <c r="M199" s="74">
        <v>4230.33935546875</v>
      </c>
      <c r="N199" s="74">
        <v>3654.833740234375</v>
      </c>
      <c r="O199" s="75"/>
      <c r="P199" s="76"/>
      <c r="Q199" s="76"/>
      <c r="R199" s="86"/>
      <c r="S199" s="48">
        <v>1</v>
      </c>
      <c r="T199" s="48">
        <v>3</v>
      </c>
      <c r="U199" s="49">
        <v>0</v>
      </c>
      <c r="V199" s="49">
        <v>0.001335</v>
      </c>
      <c r="W199" s="49">
        <v>0.005704</v>
      </c>
      <c r="X199" s="49">
        <v>0.695133</v>
      </c>
      <c r="Y199" s="49">
        <v>0.5</v>
      </c>
      <c r="Z199" s="49">
        <v>0.3333333333333333</v>
      </c>
      <c r="AA199" s="71">
        <v>199</v>
      </c>
      <c r="AB199" s="71"/>
      <c r="AC199" s="72"/>
      <c r="AD199" s="78" t="s">
        <v>1871</v>
      </c>
      <c r="AE199" s="78">
        <v>199</v>
      </c>
      <c r="AF199" s="78">
        <v>409</v>
      </c>
      <c r="AG199" s="78">
        <v>22633</v>
      </c>
      <c r="AH199" s="78">
        <v>59282</v>
      </c>
      <c r="AI199" s="78"/>
      <c r="AJ199" s="78"/>
      <c r="AK199" s="78"/>
      <c r="AL199" s="78"/>
      <c r="AM199" s="78"/>
      <c r="AN199" s="80">
        <v>39879.22787037037</v>
      </c>
      <c r="AO199" s="83" t="s">
        <v>2694</v>
      </c>
      <c r="AP199" s="78" t="b">
        <v>0</v>
      </c>
      <c r="AQ199" s="78" t="b">
        <v>0</v>
      </c>
      <c r="AR199" s="78" t="b">
        <v>0</v>
      </c>
      <c r="AS199" s="78"/>
      <c r="AT199" s="78">
        <v>22</v>
      </c>
      <c r="AU199" s="83" t="s">
        <v>2789</v>
      </c>
      <c r="AV199" s="78" t="b">
        <v>0</v>
      </c>
      <c r="AW199" s="78" t="s">
        <v>2855</v>
      </c>
      <c r="AX199" s="83" t="s">
        <v>3052</v>
      </c>
      <c r="AY199" s="78" t="s">
        <v>66</v>
      </c>
      <c r="AZ199" s="78" t="str">
        <f>REPLACE(INDEX(GroupVertices[Group],MATCH(Vertices[[#This Row],[Vertex]],GroupVertices[Vertex],0)),1,1,"")</f>
        <v>3</v>
      </c>
      <c r="BA199" s="48"/>
      <c r="BB199" s="48"/>
      <c r="BC199" s="48"/>
      <c r="BD199" s="48"/>
      <c r="BE199" s="48"/>
      <c r="BF199" s="48"/>
      <c r="BG199" s="116" t="s">
        <v>3856</v>
      </c>
      <c r="BH199" s="116" t="s">
        <v>3856</v>
      </c>
      <c r="BI199" s="116" t="s">
        <v>3984</v>
      </c>
      <c r="BJ199" s="116" t="s">
        <v>3984</v>
      </c>
      <c r="BK199" s="116">
        <v>1</v>
      </c>
      <c r="BL199" s="120">
        <v>4</v>
      </c>
      <c r="BM199" s="116">
        <v>0</v>
      </c>
      <c r="BN199" s="120">
        <v>0</v>
      </c>
      <c r="BO199" s="116">
        <v>0</v>
      </c>
      <c r="BP199" s="120">
        <v>0</v>
      </c>
      <c r="BQ199" s="116">
        <v>24</v>
      </c>
      <c r="BR199" s="120">
        <v>96</v>
      </c>
      <c r="BS199" s="116">
        <v>25</v>
      </c>
      <c r="BT199" s="2"/>
      <c r="BU199" s="3"/>
      <c r="BV199" s="3"/>
      <c r="BW199" s="3"/>
      <c r="BX199" s="3"/>
    </row>
    <row r="200" spans="1:76" ht="15">
      <c r="A200" s="64" t="s">
        <v>371</v>
      </c>
      <c r="B200" s="65"/>
      <c r="C200" s="65" t="s">
        <v>64</v>
      </c>
      <c r="D200" s="66">
        <v>162.0079865049034</v>
      </c>
      <c r="E200" s="68"/>
      <c r="F200" s="100" t="s">
        <v>897</v>
      </c>
      <c r="G200" s="65"/>
      <c r="H200" s="69" t="s">
        <v>371</v>
      </c>
      <c r="I200" s="70"/>
      <c r="J200" s="70"/>
      <c r="K200" s="69" t="s">
        <v>3344</v>
      </c>
      <c r="L200" s="73">
        <v>1</v>
      </c>
      <c r="M200" s="74">
        <v>5146.05126953125</v>
      </c>
      <c r="N200" s="74">
        <v>4557.59765625</v>
      </c>
      <c r="O200" s="75"/>
      <c r="P200" s="76"/>
      <c r="Q200" s="76"/>
      <c r="R200" s="86"/>
      <c r="S200" s="48">
        <v>0</v>
      </c>
      <c r="T200" s="48">
        <v>3</v>
      </c>
      <c r="U200" s="49">
        <v>0</v>
      </c>
      <c r="V200" s="49">
        <v>0.001335</v>
      </c>
      <c r="W200" s="49">
        <v>0.005704</v>
      </c>
      <c r="X200" s="49">
        <v>0.695133</v>
      </c>
      <c r="Y200" s="49">
        <v>0.5</v>
      </c>
      <c r="Z200" s="49">
        <v>0</v>
      </c>
      <c r="AA200" s="71">
        <v>200</v>
      </c>
      <c r="AB200" s="71"/>
      <c r="AC200" s="72"/>
      <c r="AD200" s="78" t="s">
        <v>1872</v>
      </c>
      <c r="AE200" s="78">
        <v>302</v>
      </c>
      <c r="AF200" s="78">
        <v>19</v>
      </c>
      <c r="AG200" s="78">
        <v>773</v>
      </c>
      <c r="AH200" s="78">
        <v>7033</v>
      </c>
      <c r="AI200" s="78"/>
      <c r="AJ200" s="78"/>
      <c r="AK200" s="78"/>
      <c r="AL200" s="78"/>
      <c r="AM200" s="78"/>
      <c r="AN200" s="80">
        <v>41376.71494212963</v>
      </c>
      <c r="AO200" s="83" t="s">
        <v>2695</v>
      </c>
      <c r="AP200" s="78" t="b">
        <v>1</v>
      </c>
      <c r="AQ200" s="78" t="b">
        <v>0</v>
      </c>
      <c r="AR200" s="78" t="b">
        <v>0</v>
      </c>
      <c r="AS200" s="78"/>
      <c r="AT200" s="78">
        <v>0</v>
      </c>
      <c r="AU200" s="83" t="s">
        <v>2778</v>
      </c>
      <c r="AV200" s="78" t="b">
        <v>0</v>
      </c>
      <c r="AW200" s="78" t="s">
        <v>2855</v>
      </c>
      <c r="AX200" s="83" t="s">
        <v>3053</v>
      </c>
      <c r="AY200" s="78" t="s">
        <v>66</v>
      </c>
      <c r="AZ200" s="78" t="str">
        <f>REPLACE(INDEX(GroupVertices[Group],MATCH(Vertices[[#This Row],[Vertex]],GroupVertices[Vertex],0)),1,1,"")</f>
        <v>3</v>
      </c>
      <c r="BA200" s="48"/>
      <c r="BB200" s="48"/>
      <c r="BC200" s="48"/>
      <c r="BD200" s="48"/>
      <c r="BE200" s="48"/>
      <c r="BF200" s="48"/>
      <c r="BG200" s="116" t="s">
        <v>3857</v>
      </c>
      <c r="BH200" s="116" t="s">
        <v>3857</v>
      </c>
      <c r="BI200" s="116" t="s">
        <v>3985</v>
      </c>
      <c r="BJ200" s="116" t="s">
        <v>3985</v>
      </c>
      <c r="BK200" s="116">
        <v>0</v>
      </c>
      <c r="BL200" s="120">
        <v>0</v>
      </c>
      <c r="BM200" s="116">
        <v>2</v>
      </c>
      <c r="BN200" s="120">
        <v>3.7735849056603774</v>
      </c>
      <c r="BO200" s="116">
        <v>0</v>
      </c>
      <c r="BP200" s="120">
        <v>0</v>
      </c>
      <c r="BQ200" s="116">
        <v>51</v>
      </c>
      <c r="BR200" s="120">
        <v>96.22641509433963</v>
      </c>
      <c r="BS200" s="116">
        <v>53</v>
      </c>
      <c r="BT200" s="2"/>
      <c r="BU200" s="3"/>
      <c r="BV200" s="3"/>
      <c r="BW200" s="3"/>
      <c r="BX200" s="3"/>
    </row>
    <row r="201" spans="1:76" ht="15">
      <c r="A201" s="64" t="s">
        <v>372</v>
      </c>
      <c r="B201" s="65"/>
      <c r="C201" s="65" t="s">
        <v>64</v>
      </c>
      <c r="D201" s="66">
        <v>162.0248001994369</v>
      </c>
      <c r="E201" s="68"/>
      <c r="F201" s="100" t="s">
        <v>898</v>
      </c>
      <c r="G201" s="65"/>
      <c r="H201" s="69" t="s">
        <v>372</v>
      </c>
      <c r="I201" s="70"/>
      <c r="J201" s="70"/>
      <c r="K201" s="69" t="s">
        <v>3345</v>
      </c>
      <c r="L201" s="73">
        <v>1</v>
      </c>
      <c r="M201" s="74">
        <v>4525.34033203125</v>
      </c>
      <c r="N201" s="74">
        <v>3079.1943359375</v>
      </c>
      <c r="O201" s="75"/>
      <c r="P201" s="76"/>
      <c r="Q201" s="76"/>
      <c r="R201" s="86"/>
      <c r="S201" s="48">
        <v>0</v>
      </c>
      <c r="T201" s="48">
        <v>3</v>
      </c>
      <c r="U201" s="49">
        <v>0</v>
      </c>
      <c r="V201" s="49">
        <v>0.001335</v>
      </c>
      <c r="W201" s="49">
        <v>0.005704</v>
      </c>
      <c r="X201" s="49">
        <v>0.695133</v>
      </c>
      <c r="Y201" s="49">
        <v>0.5</v>
      </c>
      <c r="Z201" s="49">
        <v>0</v>
      </c>
      <c r="AA201" s="71">
        <v>201</v>
      </c>
      <c r="AB201" s="71"/>
      <c r="AC201" s="72"/>
      <c r="AD201" s="78" t="s">
        <v>1873</v>
      </c>
      <c r="AE201" s="78">
        <v>264</v>
      </c>
      <c r="AF201" s="78">
        <v>59</v>
      </c>
      <c r="AG201" s="78">
        <v>597</v>
      </c>
      <c r="AH201" s="78">
        <v>1058</v>
      </c>
      <c r="AI201" s="78"/>
      <c r="AJ201" s="78" t="s">
        <v>2130</v>
      </c>
      <c r="AK201" s="78" t="s">
        <v>2334</v>
      </c>
      <c r="AL201" s="83" t="s">
        <v>2475</v>
      </c>
      <c r="AM201" s="78"/>
      <c r="AN201" s="80">
        <v>42879.11063657407</v>
      </c>
      <c r="AO201" s="83" t="s">
        <v>2696</v>
      </c>
      <c r="AP201" s="78" t="b">
        <v>0</v>
      </c>
      <c r="AQ201" s="78" t="b">
        <v>0</v>
      </c>
      <c r="AR201" s="78" t="b">
        <v>0</v>
      </c>
      <c r="AS201" s="78"/>
      <c r="AT201" s="78">
        <v>6</v>
      </c>
      <c r="AU201" s="83" t="s">
        <v>2778</v>
      </c>
      <c r="AV201" s="78" t="b">
        <v>0</v>
      </c>
      <c r="AW201" s="78" t="s">
        <v>2855</v>
      </c>
      <c r="AX201" s="83" t="s">
        <v>3054</v>
      </c>
      <c r="AY201" s="78" t="s">
        <v>66</v>
      </c>
      <c r="AZ201" s="78" t="str">
        <f>REPLACE(INDEX(GroupVertices[Group],MATCH(Vertices[[#This Row],[Vertex]],GroupVertices[Vertex],0)),1,1,"")</f>
        <v>3</v>
      </c>
      <c r="BA201" s="48"/>
      <c r="BB201" s="48"/>
      <c r="BC201" s="48"/>
      <c r="BD201" s="48"/>
      <c r="BE201" s="48"/>
      <c r="BF201" s="48"/>
      <c r="BG201" s="116" t="s">
        <v>3858</v>
      </c>
      <c r="BH201" s="116" t="s">
        <v>3858</v>
      </c>
      <c r="BI201" s="116" t="s">
        <v>3986</v>
      </c>
      <c r="BJ201" s="116" t="s">
        <v>3986</v>
      </c>
      <c r="BK201" s="116">
        <v>0</v>
      </c>
      <c r="BL201" s="120">
        <v>0</v>
      </c>
      <c r="BM201" s="116">
        <v>0</v>
      </c>
      <c r="BN201" s="120">
        <v>0</v>
      </c>
      <c r="BO201" s="116">
        <v>0</v>
      </c>
      <c r="BP201" s="120">
        <v>0</v>
      </c>
      <c r="BQ201" s="116">
        <v>14</v>
      </c>
      <c r="BR201" s="120">
        <v>100</v>
      </c>
      <c r="BS201" s="116">
        <v>14</v>
      </c>
      <c r="BT201" s="2"/>
      <c r="BU201" s="3"/>
      <c r="BV201" s="3"/>
      <c r="BW201" s="3"/>
      <c r="BX201" s="3"/>
    </row>
    <row r="202" spans="1:76" ht="15">
      <c r="A202" s="64" t="s">
        <v>373</v>
      </c>
      <c r="B202" s="65"/>
      <c r="C202" s="65" t="s">
        <v>64</v>
      </c>
      <c r="D202" s="66">
        <v>166.06344962638184</v>
      </c>
      <c r="E202" s="68"/>
      <c r="F202" s="100" t="s">
        <v>899</v>
      </c>
      <c r="G202" s="65"/>
      <c r="H202" s="69" t="s">
        <v>373</v>
      </c>
      <c r="I202" s="70"/>
      <c r="J202" s="70"/>
      <c r="K202" s="69" t="s">
        <v>3346</v>
      </c>
      <c r="L202" s="73">
        <v>1</v>
      </c>
      <c r="M202" s="74">
        <v>7834.0986328125</v>
      </c>
      <c r="N202" s="74">
        <v>7320.45458984375</v>
      </c>
      <c r="O202" s="75"/>
      <c r="P202" s="76"/>
      <c r="Q202" s="76"/>
      <c r="R202" s="86"/>
      <c r="S202" s="48">
        <v>0</v>
      </c>
      <c r="T202" s="48">
        <v>1</v>
      </c>
      <c r="U202" s="49">
        <v>0</v>
      </c>
      <c r="V202" s="49">
        <v>0.001319</v>
      </c>
      <c r="W202" s="49">
        <v>0.003297</v>
      </c>
      <c r="X202" s="49">
        <v>0.351815</v>
      </c>
      <c r="Y202" s="49">
        <v>0</v>
      </c>
      <c r="Z202" s="49">
        <v>0</v>
      </c>
      <c r="AA202" s="71">
        <v>202</v>
      </c>
      <c r="AB202" s="71"/>
      <c r="AC202" s="72"/>
      <c r="AD202" s="78" t="s">
        <v>1874</v>
      </c>
      <c r="AE202" s="78">
        <v>5146</v>
      </c>
      <c r="AF202" s="78">
        <v>9667</v>
      </c>
      <c r="AG202" s="78">
        <v>24155</v>
      </c>
      <c r="AH202" s="78">
        <v>19293</v>
      </c>
      <c r="AI202" s="78"/>
      <c r="AJ202" s="78" t="s">
        <v>2131</v>
      </c>
      <c r="AK202" s="78" t="s">
        <v>2335</v>
      </c>
      <c r="AL202" s="78"/>
      <c r="AM202" s="78"/>
      <c r="AN202" s="80">
        <v>39970.01369212963</v>
      </c>
      <c r="AO202" s="83" t="s">
        <v>2697</v>
      </c>
      <c r="AP202" s="78" t="b">
        <v>0</v>
      </c>
      <c r="AQ202" s="78" t="b">
        <v>0</v>
      </c>
      <c r="AR202" s="78" t="b">
        <v>0</v>
      </c>
      <c r="AS202" s="78"/>
      <c r="AT202" s="78">
        <v>210</v>
      </c>
      <c r="AU202" s="83" t="s">
        <v>2777</v>
      </c>
      <c r="AV202" s="78" t="b">
        <v>0</v>
      </c>
      <c r="AW202" s="78" t="s">
        <v>2855</v>
      </c>
      <c r="AX202" s="83" t="s">
        <v>3055</v>
      </c>
      <c r="AY202" s="78" t="s">
        <v>66</v>
      </c>
      <c r="AZ202" s="78" t="str">
        <f>REPLACE(INDEX(GroupVertices[Group],MATCH(Vertices[[#This Row],[Vertex]],GroupVertices[Vertex],0)),1,1,"")</f>
        <v>4</v>
      </c>
      <c r="BA202" s="48" t="s">
        <v>686</v>
      </c>
      <c r="BB202" s="48" t="s">
        <v>686</v>
      </c>
      <c r="BC202" s="48" t="s">
        <v>714</v>
      </c>
      <c r="BD202" s="48" t="s">
        <v>714</v>
      </c>
      <c r="BE202" s="48" t="s">
        <v>721</v>
      </c>
      <c r="BF202" s="48" t="s">
        <v>721</v>
      </c>
      <c r="BG202" s="116" t="s">
        <v>3859</v>
      </c>
      <c r="BH202" s="116" t="s">
        <v>3859</v>
      </c>
      <c r="BI202" s="116" t="s">
        <v>3987</v>
      </c>
      <c r="BJ202" s="116" t="s">
        <v>3987</v>
      </c>
      <c r="BK202" s="116">
        <v>2</v>
      </c>
      <c r="BL202" s="120">
        <v>9.523809523809524</v>
      </c>
      <c r="BM202" s="116">
        <v>1</v>
      </c>
      <c r="BN202" s="120">
        <v>4.761904761904762</v>
      </c>
      <c r="BO202" s="116">
        <v>0</v>
      </c>
      <c r="BP202" s="120">
        <v>0</v>
      </c>
      <c r="BQ202" s="116">
        <v>18</v>
      </c>
      <c r="BR202" s="120">
        <v>85.71428571428571</v>
      </c>
      <c r="BS202" s="116">
        <v>21</v>
      </c>
      <c r="BT202" s="2"/>
      <c r="BU202" s="3"/>
      <c r="BV202" s="3"/>
      <c r="BW202" s="3"/>
      <c r="BX202" s="3"/>
    </row>
    <row r="203" spans="1:76" ht="15">
      <c r="A203" s="64" t="s">
        <v>374</v>
      </c>
      <c r="B203" s="65"/>
      <c r="C203" s="65" t="s">
        <v>64</v>
      </c>
      <c r="D203" s="66">
        <v>162.01092890144676</v>
      </c>
      <c r="E203" s="68"/>
      <c r="F203" s="100" t="s">
        <v>900</v>
      </c>
      <c r="G203" s="65"/>
      <c r="H203" s="69" t="s">
        <v>374</v>
      </c>
      <c r="I203" s="70"/>
      <c r="J203" s="70"/>
      <c r="K203" s="69" t="s">
        <v>3347</v>
      </c>
      <c r="L203" s="73">
        <v>1</v>
      </c>
      <c r="M203" s="74">
        <v>768.0454711914062</v>
      </c>
      <c r="N203" s="74">
        <v>8322.66796875</v>
      </c>
      <c r="O203" s="75"/>
      <c r="P203" s="76"/>
      <c r="Q203" s="76"/>
      <c r="R203" s="86"/>
      <c r="S203" s="48">
        <v>0</v>
      </c>
      <c r="T203" s="48">
        <v>1</v>
      </c>
      <c r="U203" s="49">
        <v>0</v>
      </c>
      <c r="V203" s="49">
        <v>0.001248</v>
      </c>
      <c r="W203" s="49">
        <v>0.002131</v>
      </c>
      <c r="X203" s="49">
        <v>0.460133</v>
      </c>
      <c r="Y203" s="49">
        <v>0</v>
      </c>
      <c r="Z203" s="49">
        <v>0</v>
      </c>
      <c r="AA203" s="71">
        <v>203</v>
      </c>
      <c r="AB203" s="71"/>
      <c r="AC203" s="72"/>
      <c r="AD203" s="78" t="s">
        <v>1875</v>
      </c>
      <c r="AE203" s="78">
        <v>141</v>
      </c>
      <c r="AF203" s="78">
        <v>26</v>
      </c>
      <c r="AG203" s="78">
        <v>266</v>
      </c>
      <c r="AH203" s="78">
        <v>136</v>
      </c>
      <c r="AI203" s="78"/>
      <c r="AJ203" s="78" t="s">
        <v>2132</v>
      </c>
      <c r="AK203" s="78" t="s">
        <v>2266</v>
      </c>
      <c r="AL203" s="78"/>
      <c r="AM203" s="78"/>
      <c r="AN203" s="80">
        <v>42451.84962962963</v>
      </c>
      <c r="AO203" s="83" t="s">
        <v>2698</v>
      </c>
      <c r="AP203" s="78" t="b">
        <v>1</v>
      </c>
      <c r="AQ203" s="78" t="b">
        <v>0</v>
      </c>
      <c r="AR203" s="78" t="b">
        <v>1</v>
      </c>
      <c r="AS203" s="78"/>
      <c r="AT203" s="78">
        <v>1</v>
      </c>
      <c r="AU203" s="78"/>
      <c r="AV203" s="78" t="b">
        <v>0</v>
      </c>
      <c r="AW203" s="78" t="s">
        <v>2855</v>
      </c>
      <c r="AX203" s="83" t="s">
        <v>3056</v>
      </c>
      <c r="AY203" s="78" t="s">
        <v>66</v>
      </c>
      <c r="AZ203" s="78" t="str">
        <f>REPLACE(INDEX(GroupVertices[Group],MATCH(Vertices[[#This Row],[Vertex]],GroupVertices[Vertex],0)),1,1,"")</f>
        <v>1</v>
      </c>
      <c r="BA203" s="48"/>
      <c r="BB203" s="48"/>
      <c r="BC203" s="48"/>
      <c r="BD203" s="48"/>
      <c r="BE203" s="48"/>
      <c r="BF203" s="48"/>
      <c r="BG203" s="116" t="s">
        <v>3812</v>
      </c>
      <c r="BH203" s="116" t="s">
        <v>3812</v>
      </c>
      <c r="BI203" s="116" t="s">
        <v>3938</v>
      </c>
      <c r="BJ203" s="116" t="s">
        <v>3938</v>
      </c>
      <c r="BK203" s="116">
        <v>1</v>
      </c>
      <c r="BL203" s="120">
        <v>4</v>
      </c>
      <c r="BM203" s="116">
        <v>1</v>
      </c>
      <c r="BN203" s="120">
        <v>4</v>
      </c>
      <c r="BO203" s="116">
        <v>0</v>
      </c>
      <c r="BP203" s="120">
        <v>0</v>
      </c>
      <c r="BQ203" s="116">
        <v>23</v>
      </c>
      <c r="BR203" s="120">
        <v>92</v>
      </c>
      <c r="BS203" s="116">
        <v>25</v>
      </c>
      <c r="BT203" s="2"/>
      <c r="BU203" s="3"/>
      <c r="BV203" s="3"/>
      <c r="BW203" s="3"/>
      <c r="BX203" s="3"/>
    </row>
    <row r="204" spans="1:76" ht="15">
      <c r="A204" s="64" t="s">
        <v>375</v>
      </c>
      <c r="B204" s="65"/>
      <c r="C204" s="65" t="s">
        <v>64</v>
      </c>
      <c r="D204" s="66">
        <v>162.0033627389067</v>
      </c>
      <c r="E204" s="68"/>
      <c r="F204" s="100" t="s">
        <v>763</v>
      </c>
      <c r="G204" s="65"/>
      <c r="H204" s="69" t="s">
        <v>375</v>
      </c>
      <c r="I204" s="70"/>
      <c r="J204" s="70"/>
      <c r="K204" s="69" t="s">
        <v>3348</v>
      </c>
      <c r="L204" s="73">
        <v>1</v>
      </c>
      <c r="M204" s="74">
        <v>4175.68212890625</v>
      </c>
      <c r="N204" s="74">
        <v>3245.31884765625</v>
      </c>
      <c r="O204" s="75"/>
      <c r="P204" s="76"/>
      <c r="Q204" s="76"/>
      <c r="R204" s="86"/>
      <c r="S204" s="48">
        <v>0</v>
      </c>
      <c r="T204" s="48">
        <v>3</v>
      </c>
      <c r="U204" s="49">
        <v>0</v>
      </c>
      <c r="V204" s="49">
        <v>0.001335</v>
      </c>
      <c r="W204" s="49">
        <v>0.005704</v>
      </c>
      <c r="X204" s="49">
        <v>0.695133</v>
      </c>
      <c r="Y204" s="49">
        <v>0.5</v>
      </c>
      <c r="Z204" s="49">
        <v>0</v>
      </c>
      <c r="AA204" s="71">
        <v>204</v>
      </c>
      <c r="AB204" s="71"/>
      <c r="AC204" s="72"/>
      <c r="AD204" s="78" t="s">
        <v>1876</v>
      </c>
      <c r="AE204" s="78">
        <v>2</v>
      </c>
      <c r="AF204" s="78">
        <v>8</v>
      </c>
      <c r="AG204" s="78">
        <v>3</v>
      </c>
      <c r="AH204" s="78">
        <v>0</v>
      </c>
      <c r="AI204" s="78"/>
      <c r="AJ204" s="78"/>
      <c r="AK204" s="78"/>
      <c r="AL204" s="78"/>
      <c r="AM204" s="78"/>
      <c r="AN204" s="80">
        <v>42483.55152777778</v>
      </c>
      <c r="AO204" s="78"/>
      <c r="AP204" s="78" t="b">
        <v>1</v>
      </c>
      <c r="AQ204" s="78" t="b">
        <v>1</v>
      </c>
      <c r="AR204" s="78" t="b">
        <v>0</v>
      </c>
      <c r="AS204" s="78"/>
      <c r="AT204" s="78">
        <v>0</v>
      </c>
      <c r="AU204" s="78"/>
      <c r="AV204" s="78" t="b">
        <v>0</v>
      </c>
      <c r="AW204" s="78" t="s">
        <v>2855</v>
      </c>
      <c r="AX204" s="83" t="s">
        <v>3057</v>
      </c>
      <c r="AY204" s="78" t="s">
        <v>66</v>
      </c>
      <c r="AZ204" s="78" t="str">
        <f>REPLACE(INDEX(GroupVertices[Group],MATCH(Vertices[[#This Row],[Vertex]],GroupVertices[Vertex],0)),1,1,"")</f>
        <v>3</v>
      </c>
      <c r="BA204" s="48"/>
      <c r="BB204" s="48"/>
      <c r="BC204" s="48"/>
      <c r="BD204" s="48"/>
      <c r="BE204" s="48"/>
      <c r="BF204" s="48"/>
      <c r="BG204" s="116" t="s">
        <v>3860</v>
      </c>
      <c r="BH204" s="116" t="s">
        <v>3860</v>
      </c>
      <c r="BI204" s="116" t="s">
        <v>3988</v>
      </c>
      <c r="BJ204" s="116" t="s">
        <v>3988</v>
      </c>
      <c r="BK204" s="116">
        <v>0</v>
      </c>
      <c r="BL204" s="120">
        <v>0</v>
      </c>
      <c r="BM204" s="116">
        <v>0</v>
      </c>
      <c r="BN204" s="120">
        <v>0</v>
      </c>
      <c r="BO204" s="116">
        <v>0</v>
      </c>
      <c r="BP204" s="120">
        <v>0</v>
      </c>
      <c r="BQ204" s="116">
        <v>19</v>
      </c>
      <c r="BR204" s="120">
        <v>100</v>
      </c>
      <c r="BS204" s="116">
        <v>19</v>
      </c>
      <c r="BT204" s="2"/>
      <c r="BU204" s="3"/>
      <c r="BV204" s="3"/>
      <c r="BW204" s="3"/>
      <c r="BX204" s="3"/>
    </row>
    <row r="205" spans="1:76" ht="15">
      <c r="A205" s="64" t="s">
        <v>376</v>
      </c>
      <c r="B205" s="65"/>
      <c r="C205" s="65" t="s">
        <v>64</v>
      </c>
      <c r="D205" s="66">
        <v>162.00126102709</v>
      </c>
      <c r="E205" s="68"/>
      <c r="F205" s="100" t="s">
        <v>763</v>
      </c>
      <c r="G205" s="65"/>
      <c r="H205" s="69" t="s">
        <v>376</v>
      </c>
      <c r="I205" s="70"/>
      <c r="J205" s="70"/>
      <c r="K205" s="69" t="s">
        <v>3349</v>
      </c>
      <c r="L205" s="73">
        <v>108.58768473527759</v>
      </c>
      <c r="M205" s="74">
        <v>7845.693359375</v>
      </c>
      <c r="N205" s="74">
        <v>8016.25244140625</v>
      </c>
      <c r="O205" s="75"/>
      <c r="P205" s="76"/>
      <c r="Q205" s="76"/>
      <c r="R205" s="86"/>
      <c r="S205" s="48">
        <v>0</v>
      </c>
      <c r="T205" s="48">
        <v>2</v>
      </c>
      <c r="U205" s="49">
        <v>572</v>
      </c>
      <c r="V205" s="49">
        <v>0.001323</v>
      </c>
      <c r="W205" s="49">
        <v>0.003314</v>
      </c>
      <c r="X205" s="49">
        <v>0.750394</v>
      </c>
      <c r="Y205" s="49">
        <v>0</v>
      </c>
      <c r="Z205" s="49">
        <v>0</v>
      </c>
      <c r="AA205" s="71">
        <v>205</v>
      </c>
      <c r="AB205" s="71"/>
      <c r="AC205" s="72"/>
      <c r="AD205" s="78" t="s">
        <v>1877</v>
      </c>
      <c r="AE205" s="78">
        <v>28</v>
      </c>
      <c r="AF205" s="78">
        <v>3</v>
      </c>
      <c r="AG205" s="78">
        <v>2620</v>
      </c>
      <c r="AH205" s="78">
        <v>5</v>
      </c>
      <c r="AI205" s="78"/>
      <c r="AJ205" s="78"/>
      <c r="AK205" s="78"/>
      <c r="AL205" s="78"/>
      <c r="AM205" s="78"/>
      <c r="AN205" s="80">
        <v>43158.02520833333</v>
      </c>
      <c r="AO205" s="78"/>
      <c r="AP205" s="78" t="b">
        <v>1</v>
      </c>
      <c r="AQ205" s="78" t="b">
        <v>0</v>
      </c>
      <c r="AR205" s="78" t="b">
        <v>0</v>
      </c>
      <c r="AS205" s="78"/>
      <c r="AT205" s="78">
        <v>0</v>
      </c>
      <c r="AU205" s="78"/>
      <c r="AV205" s="78" t="b">
        <v>0</v>
      </c>
      <c r="AW205" s="78" t="s">
        <v>2855</v>
      </c>
      <c r="AX205" s="83" t="s">
        <v>3058</v>
      </c>
      <c r="AY205" s="78" t="s">
        <v>66</v>
      </c>
      <c r="AZ205" s="78" t="str">
        <f>REPLACE(INDEX(GroupVertices[Group],MATCH(Vertices[[#This Row],[Vertex]],GroupVertices[Vertex],0)),1,1,"")</f>
        <v>4</v>
      </c>
      <c r="BA205" s="48"/>
      <c r="BB205" s="48"/>
      <c r="BC205" s="48"/>
      <c r="BD205" s="48"/>
      <c r="BE205" s="48"/>
      <c r="BF205" s="48"/>
      <c r="BG205" s="116" t="s">
        <v>3861</v>
      </c>
      <c r="BH205" s="116" t="s">
        <v>3861</v>
      </c>
      <c r="BI205" s="116" t="s">
        <v>3989</v>
      </c>
      <c r="BJ205" s="116" t="s">
        <v>3989</v>
      </c>
      <c r="BK205" s="116">
        <v>0</v>
      </c>
      <c r="BL205" s="120">
        <v>0</v>
      </c>
      <c r="BM205" s="116">
        <v>1</v>
      </c>
      <c r="BN205" s="120">
        <v>6.25</v>
      </c>
      <c r="BO205" s="116">
        <v>0</v>
      </c>
      <c r="BP205" s="120">
        <v>0</v>
      </c>
      <c r="BQ205" s="116">
        <v>15</v>
      </c>
      <c r="BR205" s="120">
        <v>93.75</v>
      </c>
      <c r="BS205" s="116">
        <v>16</v>
      </c>
      <c r="BT205" s="2"/>
      <c r="BU205" s="3"/>
      <c r="BV205" s="3"/>
      <c r="BW205" s="3"/>
      <c r="BX205" s="3"/>
    </row>
    <row r="206" spans="1:76" ht="15">
      <c r="A206" s="64" t="s">
        <v>483</v>
      </c>
      <c r="B206" s="65"/>
      <c r="C206" s="65" t="s">
        <v>64</v>
      </c>
      <c r="D206" s="66">
        <v>163.42706232353018</v>
      </c>
      <c r="E206" s="68"/>
      <c r="F206" s="100" t="s">
        <v>2832</v>
      </c>
      <c r="G206" s="65"/>
      <c r="H206" s="69" t="s">
        <v>483</v>
      </c>
      <c r="I206" s="70"/>
      <c r="J206" s="70"/>
      <c r="K206" s="69" t="s">
        <v>3350</v>
      </c>
      <c r="L206" s="73">
        <v>1</v>
      </c>
      <c r="M206" s="74">
        <v>7291.4697265625</v>
      </c>
      <c r="N206" s="74">
        <v>8486.08203125</v>
      </c>
      <c r="O206" s="75"/>
      <c r="P206" s="76"/>
      <c r="Q206" s="76"/>
      <c r="R206" s="86"/>
      <c r="S206" s="48">
        <v>1</v>
      </c>
      <c r="T206" s="48">
        <v>0</v>
      </c>
      <c r="U206" s="49">
        <v>0</v>
      </c>
      <c r="V206" s="49">
        <v>0.00096</v>
      </c>
      <c r="W206" s="49">
        <v>0.000239</v>
      </c>
      <c r="X206" s="49">
        <v>0.468918</v>
      </c>
      <c r="Y206" s="49">
        <v>0</v>
      </c>
      <c r="Z206" s="49">
        <v>0</v>
      </c>
      <c r="AA206" s="71">
        <v>206</v>
      </c>
      <c r="AB206" s="71"/>
      <c r="AC206" s="72"/>
      <c r="AD206" s="78" t="s">
        <v>1878</v>
      </c>
      <c r="AE206" s="78">
        <v>959</v>
      </c>
      <c r="AF206" s="78">
        <v>3395</v>
      </c>
      <c r="AG206" s="78">
        <v>2046</v>
      </c>
      <c r="AH206" s="78">
        <v>11614</v>
      </c>
      <c r="AI206" s="78"/>
      <c r="AJ206" s="78" t="s">
        <v>2133</v>
      </c>
      <c r="AK206" s="78" t="s">
        <v>2217</v>
      </c>
      <c r="AL206" s="83" t="s">
        <v>2476</v>
      </c>
      <c r="AM206" s="78"/>
      <c r="AN206" s="80">
        <v>41361.80337962963</v>
      </c>
      <c r="AO206" s="83" t="s">
        <v>2699</v>
      </c>
      <c r="AP206" s="78" t="b">
        <v>0</v>
      </c>
      <c r="AQ206" s="78" t="b">
        <v>0</v>
      </c>
      <c r="AR206" s="78" t="b">
        <v>1</v>
      </c>
      <c r="AS206" s="78"/>
      <c r="AT206" s="78">
        <v>20</v>
      </c>
      <c r="AU206" s="83" t="s">
        <v>2778</v>
      </c>
      <c r="AV206" s="78" t="b">
        <v>0</v>
      </c>
      <c r="AW206" s="78" t="s">
        <v>2855</v>
      </c>
      <c r="AX206" s="83" t="s">
        <v>3059</v>
      </c>
      <c r="AY206" s="78" t="s">
        <v>65</v>
      </c>
      <c r="AZ206" s="78" t="str">
        <f>REPLACE(INDEX(GroupVertices[Group],MATCH(Vertices[[#This Row],[Vertex]],GroupVertices[Vertex],0)),1,1,"")</f>
        <v>4</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377</v>
      </c>
      <c r="B207" s="65"/>
      <c r="C207" s="65" t="s">
        <v>64</v>
      </c>
      <c r="D207" s="66">
        <v>162.02648156889026</v>
      </c>
      <c r="E207" s="68"/>
      <c r="F207" s="100" t="s">
        <v>901</v>
      </c>
      <c r="G207" s="65"/>
      <c r="H207" s="69" t="s">
        <v>377</v>
      </c>
      <c r="I207" s="70"/>
      <c r="J207" s="70"/>
      <c r="K207" s="69" t="s">
        <v>3351</v>
      </c>
      <c r="L207" s="73">
        <v>2.502931490861542</v>
      </c>
      <c r="M207" s="74">
        <v>5570.6015625</v>
      </c>
      <c r="N207" s="74">
        <v>2045.25732421875</v>
      </c>
      <c r="O207" s="75"/>
      <c r="P207" s="76"/>
      <c r="Q207" s="76"/>
      <c r="R207" s="86"/>
      <c r="S207" s="48">
        <v>0</v>
      </c>
      <c r="T207" s="48">
        <v>5</v>
      </c>
      <c r="U207" s="49">
        <v>7.990476</v>
      </c>
      <c r="V207" s="49">
        <v>0.001346</v>
      </c>
      <c r="W207" s="49">
        <v>0.00697</v>
      </c>
      <c r="X207" s="49">
        <v>1.053783</v>
      </c>
      <c r="Y207" s="49">
        <v>0.4</v>
      </c>
      <c r="Z207" s="49">
        <v>0</v>
      </c>
      <c r="AA207" s="71">
        <v>207</v>
      </c>
      <c r="AB207" s="71"/>
      <c r="AC207" s="72"/>
      <c r="AD207" s="78" t="s">
        <v>1879</v>
      </c>
      <c r="AE207" s="78">
        <v>555</v>
      </c>
      <c r="AF207" s="78">
        <v>63</v>
      </c>
      <c r="AG207" s="78">
        <v>1591</v>
      </c>
      <c r="AH207" s="78">
        <v>9546</v>
      </c>
      <c r="AI207" s="78"/>
      <c r="AJ207" s="78" t="s">
        <v>2134</v>
      </c>
      <c r="AK207" s="78" t="s">
        <v>2336</v>
      </c>
      <c r="AL207" s="78"/>
      <c r="AM207" s="78"/>
      <c r="AN207" s="80">
        <v>40838.67675925926</v>
      </c>
      <c r="AO207" s="83" t="s">
        <v>2700</v>
      </c>
      <c r="AP207" s="78" t="b">
        <v>0</v>
      </c>
      <c r="AQ207" s="78" t="b">
        <v>0</v>
      </c>
      <c r="AR207" s="78" t="b">
        <v>1</v>
      </c>
      <c r="AS207" s="78"/>
      <c r="AT207" s="78">
        <v>0</v>
      </c>
      <c r="AU207" s="83" t="s">
        <v>2793</v>
      </c>
      <c r="AV207" s="78" t="b">
        <v>0</v>
      </c>
      <c r="AW207" s="78" t="s">
        <v>2855</v>
      </c>
      <c r="AX207" s="83" t="s">
        <v>3060</v>
      </c>
      <c r="AY207" s="78" t="s">
        <v>66</v>
      </c>
      <c r="AZ207" s="78" t="str">
        <f>REPLACE(INDEX(GroupVertices[Group],MATCH(Vertices[[#This Row],[Vertex]],GroupVertices[Vertex],0)),1,1,"")</f>
        <v>3</v>
      </c>
      <c r="BA207" s="48"/>
      <c r="BB207" s="48"/>
      <c r="BC207" s="48"/>
      <c r="BD207" s="48"/>
      <c r="BE207" s="48"/>
      <c r="BF207" s="48"/>
      <c r="BG207" s="116" t="s">
        <v>3862</v>
      </c>
      <c r="BH207" s="116" t="s">
        <v>3862</v>
      </c>
      <c r="BI207" s="116" t="s">
        <v>3990</v>
      </c>
      <c r="BJ207" s="116" t="s">
        <v>3990</v>
      </c>
      <c r="BK207" s="116">
        <v>2</v>
      </c>
      <c r="BL207" s="120">
        <v>11.11111111111111</v>
      </c>
      <c r="BM207" s="116">
        <v>0</v>
      </c>
      <c r="BN207" s="120">
        <v>0</v>
      </c>
      <c r="BO207" s="116">
        <v>0</v>
      </c>
      <c r="BP207" s="120">
        <v>0</v>
      </c>
      <c r="BQ207" s="116">
        <v>16</v>
      </c>
      <c r="BR207" s="120">
        <v>88.88888888888889</v>
      </c>
      <c r="BS207" s="116">
        <v>18</v>
      </c>
      <c r="BT207" s="2"/>
      <c r="BU207" s="3"/>
      <c r="BV207" s="3"/>
      <c r="BW207" s="3"/>
      <c r="BX207" s="3"/>
    </row>
    <row r="208" spans="1:76" ht="15">
      <c r="A208" s="64" t="s">
        <v>391</v>
      </c>
      <c r="B208" s="65"/>
      <c r="C208" s="65" t="s">
        <v>64</v>
      </c>
      <c r="D208" s="66">
        <v>162.2660767159925</v>
      </c>
      <c r="E208" s="68"/>
      <c r="F208" s="100" t="s">
        <v>912</v>
      </c>
      <c r="G208" s="65"/>
      <c r="H208" s="69" t="s">
        <v>391</v>
      </c>
      <c r="I208" s="70"/>
      <c r="J208" s="70"/>
      <c r="K208" s="69" t="s">
        <v>3352</v>
      </c>
      <c r="L208" s="73">
        <v>1.8384949659540721</v>
      </c>
      <c r="M208" s="74">
        <v>6337.8388671875</v>
      </c>
      <c r="N208" s="74">
        <v>1651.69384765625</v>
      </c>
      <c r="O208" s="75"/>
      <c r="P208" s="76"/>
      <c r="Q208" s="76"/>
      <c r="R208" s="86"/>
      <c r="S208" s="48">
        <v>3</v>
      </c>
      <c r="T208" s="48">
        <v>4</v>
      </c>
      <c r="U208" s="49">
        <v>4.457937</v>
      </c>
      <c r="V208" s="49">
        <v>0.001348</v>
      </c>
      <c r="W208" s="49">
        <v>0.00686</v>
      </c>
      <c r="X208" s="49">
        <v>1.236955</v>
      </c>
      <c r="Y208" s="49">
        <v>0.43333333333333335</v>
      </c>
      <c r="Z208" s="49">
        <v>0.16666666666666666</v>
      </c>
      <c r="AA208" s="71">
        <v>208</v>
      </c>
      <c r="AB208" s="71"/>
      <c r="AC208" s="72"/>
      <c r="AD208" s="78" t="s">
        <v>1880</v>
      </c>
      <c r="AE208" s="78">
        <v>1606</v>
      </c>
      <c r="AF208" s="78">
        <v>633</v>
      </c>
      <c r="AG208" s="78">
        <v>982</v>
      </c>
      <c r="AH208" s="78">
        <v>709</v>
      </c>
      <c r="AI208" s="78"/>
      <c r="AJ208" s="78" t="s">
        <v>2135</v>
      </c>
      <c r="AK208" s="78" t="s">
        <v>2217</v>
      </c>
      <c r="AL208" s="78"/>
      <c r="AM208" s="78"/>
      <c r="AN208" s="80">
        <v>42561.183587962965</v>
      </c>
      <c r="AO208" s="83" t="s">
        <v>2701</v>
      </c>
      <c r="AP208" s="78" t="b">
        <v>0</v>
      </c>
      <c r="AQ208" s="78" t="b">
        <v>0</v>
      </c>
      <c r="AR208" s="78" t="b">
        <v>1</v>
      </c>
      <c r="AS208" s="78"/>
      <c r="AT208" s="78">
        <v>5</v>
      </c>
      <c r="AU208" s="83" t="s">
        <v>2778</v>
      </c>
      <c r="AV208" s="78" t="b">
        <v>0</v>
      </c>
      <c r="AW208" s="78" t="s">
        <v>2855</v>
      </c>
      <c r="AX208" s="83" t="s">
        <v>3061</v>
      </c>
      <c r="AY208" s="78" t="s">
        <v>66</v>
      </c>
      <c r="AZ208" s="78" t="str">
        <f>REPLACE(INDEX(GroupVertices[Group],MATCH(Vertices[[#This Row],[Vertex]],GroupVertices[Vertex],0)),1,1,"")</f>
        <v>3</v>
      </c>
      <c r="BA208" s="48" t="s">
        <v>3772</v>
      </c>
      <c r="BB208" s="48" t="s">
        <v>3772</v>
      </c>
      <c r="BC208" s="48" t="s">
        <v>703</v>
      </c>
      <c r="BD208" s="48" t="s">
        <v>703</v>
      </c>
      <c r="BE208" s="48"/>
      <c r="BF208" s="48"/>
      <c r="BG208" s="116" t="s">
        <v>3863</v>
      </c>
      <c r="BH208" s="116" t="s">
        <v>3905</v>
      </c>
      <c r="BI208" s="116" t="s">
        <v>3991</v>
      </c>
      <c r="BJ208" s="116" t="s">
        <v>4028</v>
      </c>
      <c r="BK208" s="116">
        <v>1</v>
      </c>
      <c r="BL208" s="120">
        <v>1.8867924528301887</v>
      </c>
      <c r="BM208" s="116">
        <v>1</v>
      </c>
      <c r="BN208" s="120">
        <v>1.8867924528301887</v>
      </c>
      <c r="BO208" s="116">
        <v>0</v>
      </c>
      <c r="BP208" s="120">
        <v>0</v>
      </c>
      <c r="BQ208" s="116">
        <v>51</v>
      </c>
      <c r="BR208" s="120">
        <v>96.22641509433963</v>
      </c>
      <c r="BS208" s="116">
        <v>53</v>
      </c>
      <c r="BT208" s="2"/>
      <c r="BU208" s="3"/>
      <c r="BV208" s="3"/>
      <c r="BW208" s="3"/>
      <c r="BX208" s="3"/>
    </row>
    <row r="209" spans="1:76" ht="15">
      <c r="A209" s="64" t="s">
        <v>392</v>
      </c>
      <c r="B209" s="65"/>
      <c r="C209" s="65" t="s">
        <v>64</v>
      </c>
      <c r="D209" s="66">
        <v>162.5834352003122</v>
      </c>
      <c r="E209" s="68"/>
      <c r="F209" s="100" t="s">
        <v>913</v>
      </c>
      <c r="G209" s="65"/>
      <c r="H209" s="69" t="s">
        <v>392</v>
      </c>
      <c r="I209" s="70"/>
      <c r="J209" s="70"/>
      <c r="K209" s="69" t="s">
        <v>3353</v>
      </c>
      <c r="L209" s="73">
        <v>1.5375503932679808</v>
      </c>
      <c r="M209" s="74">
        <v>6782.787109375</v>
      </c>
      <c r="N209" s="74">
        <v>1939.453857421875</v>
      </c>
      <c r="O209" s="75"/>
      <c r="P209" s="76"/>
      <c r="Q209" s="76"/>
      <c r="R209" s="86"/>
      <c r="S209" s="48">
        <v>4</v>
      </c>
      <c r="T209" s="48">
        <v>1</v>
      </c>
      <c r="U209" s="49">
        <v>2.857937</v>
      </c>
      <c r="V209" s="49">
        <v>0.00134</v>
      </c>
      <c r="W209" s="49">
        <v>0.005693</v>
      </c>
      <c r="X209" s="49">
        <v>1.057221</v>
      </c>
      <c r="Y209" s="49">
        <v>0.45</v>
      </c>
      <c r="Z209" s="49">
        <v>0</v>
      </c>
      <c r="AA209" s="71">
        <v>209</v>
      </c>
      <c r="AB209" s="71"/>
      <c r="AC209" s="72"/>
      <c r="AD209" s="78" t="s">
        <v>1881</v>
      </c>
      <c r="AE209" s="78">
        <v>2028</v>
      </c>
      <c r="AF209" s="78">
        <v>1388</v>
      </c>
      <c r="AG209" s="78">
        <v>2865</v>
      </c>
      <c r="AH209" s="78">
        <v>4730</v>
      </c>
      <c r="AI209" s="78"/>
      <c r="AJ209" s="78" t="s">
        <v>2136</v>
      </c>
      <c r="AK209" s="78" t="s">
        <v>2217</v>
      </c>
      <c r="AL209" s="83" t="s">
        <v>2477</v>
      </c>
      <c r="AM209" s="78"/>
      <c r="AN209" s="80">
        <v>39965.76113425926</v>
      </c>
      <c r="AO209" s="83" t="s">
        <v>2702</v>
      </c>
      <c r="AP209" s="78" t="b">
        <v>1</v>
      </c>
      <c r="AQ209" s="78" t="b">
        <v>0</v>
      </c>
      <c r="AR209" s="78" t="b">
        <v>1</v>
      </c>
      <c r="AS209" s="78"/>
      <c r="AT209" s="78">
        <v>23</v>
      </c>
      <c r="AU209" s="83" t="s">
        <v>2778</v>
      </c>
      <c r="AV209" s="78" t="b">
        <v>0</v>
      </c>
      <c r="AW209" s="78" t="s">
        <v>2855</v>
      </c>
      <c r="AX209" s="83" t="s">
        <v>3062</v>
      </c>
      <c r="AY209" s="78" t="s">
        <v>66</v>
      </c>
      <c r="AZ209" s="78" t="str">
        <f>REPLACE(INDEX(GroupVertices[Group],MATCH(Vertices[[#This Row],[Vertex]],GroupVertices[Vertex],0)),1,1,"")</f>
        <v>3</v>
      </c>
      <c r="BA209" s="48" t="s">
        <v>690</v>
      </c>
      <c r="BB209" s="48" t="s">
        <v>690</v>
      </c>
      <c r="BC209" s="48" t="s">
        <v>703</v>
      </c>
      <c r="BD209" s="48" t="s">
        <v>703</v>
      </c>
      <c r="BE209" s="48"/>
      <c r="BF209" s="48"/>
      <c r="BG209" s="116" t="s">
        <v>3864</v>
      </c>
      <c r="BH209" s="116" t="s">
        <v>3864</v>
      </c>
      <c r="BI209" s="116" t="s">
        <v>3992</v>
      </c>
      <c r="BJ209" s="116" t="s">
        <v>3992</v>
      </c>
      <c r="BK209" s="116">
        <v>1</v>
      </c>
      <c r="BL209" s="120">
        <v>5.555555555555555</v>
      </c>
      <c r="BM209" s="116">
        <v>1</v>
      </c>
      <c r="BN209" s="120">
        <v>5.555555555555555</v>
      </c>
      <c r="BO209" s="116">
        <v>0</v>
      </c>
      <c r="BP209" s="120">
        <v>0</v>
      </c>
      <c r="BQ209" s="116">
        <v>16</v>
      </c>
      <c r="BR209" s="120">
        <v>88.88888888888889</v>
      </c>
      <c r="BS209" s="116">
        <v>18</v>
      </c>
      <c r="BT209" s="2"/>
      <c r="BU209" s="3"/>
      <c r="BV209" s="3"/>
      <c r="BW209" s="3"/>
      <c r="BX209" s="3"/>
    </row>
    <row r="210" spans="1:76" ht="15">
      <c r="A210" s="64" t="s">
        <v>378</v>
      </c>
      <c r="B210" s="65"/>
      <c r="C210" s="65" t="s">
        <v>64</v>
      </c>
      <c r="D210" s="66">
        <v>163.85244879522756</v>
      </c>
      <c r="E210" s="68"/>
      <c r="F210" s="100" t="s">
        <v>902</v>
      </c>
      <c r="G210" s="65"/>
      <c r="H210" s="69" t="s">
        <v>378</v>
      </c>
      <c r="I210" s="70"/>
      <c r="J210" s="70"/>
      <c r="K210" s="69" t="s">
        <v>3354</v>
      </c>
      <c r="L210" s="73">
        <v>747.5289885906102</v>
      </c>
      <c r="M210" s="74">
        <v>4419.79931640625</v>
      </c>
      <c r="N210" s="74">
        <v>1697.9833984375</v>
      </c>
      <c r="O210" s="75"/>
      <c r="P210" s="76"/>
      <c r="Q210" s="76"/>
      <c r="R210" s="86"/>
      <c r="S210" s="48">
        <v>0</v>
      </c>
      <c r="T210" s="48">
        <v>13</v>
      </c>
      <c r="U210" s="49">
        <v>3968.99127</v>
      </c>
      <c r="V210" s="49">
        <v>0.001374</v>
      </c>
      <c r="W210" s="49">
        <v>0.007261</v>
      </c>
      <c r="X210" s="49">
        <v>3.464662</v>
      </c>
      <c r="Y210" s="49">
        <v>0.057692307692307696</v>
      </c>
      <c r="Z210" s="49">
        <v>0</v>
      </c>
      <c r="AA210" s="71">
        <v>210</v>
      </c>
      <c r="AB210" s="71"/>
      <c r="AC210" s="72"/>
      <c r="AD210" s="78" t="s">
        <v>1882</v>
      </c>
      <c r="AE210" s="78">
        <v>1699</v>
      </c>
      <c r="AF210" s="78">
        <v>4407</v>
      </c>
      <c r="AG210" s="78">
        <v>6305</v>
      </c>
      <c r="AH210" s="78">
        <v>3544</v>
      </c>
      <c r="AI210" s="78"/>
      <c r="AJ210" s="78" t="s">
        <v>2137</v>
      </c>
      <c r="AK210" s="78" t="s">
        <v>2312</v>
      </c>
      <c r="AL210" s="83" t="s">
        <v>2478</v>
      </c>
      <c r="AM210" s="78"/>
      <c r="AN210" s="80">
        <v>40900.8203125</v>
      </c>
      <c r="AO210" s="83" t="s">
        <v>2703</v>
      </c>
      <c r="AP210" s="78" t="b">
        <v>0</v>
      </c>
      <c r="AQ210" s="78" t="b">
        <v>0</v>
      </c>
      <c r="AR210" s="78" t="b">
        <v>0</v>
      </c>
      <c r="AS210" s="78"/>
      <c r="AT210" s="78">
        <v>142</v>
      </c>
      <c r="AU210" s="83" t="s">
        <v>2777</v>
      </c>
      <c r="AV210" s="78" t="b">
        <v>0</v>
      </c>
      <c r="AW210" s="78" t="s">
        <v>2855</v>
      </c>
      <c r="AX210" s="83" t="s">
        <v>3063</v>
      </c>
      <c r="AY210" s="78" t="s">
        <v>66</v>
      </c>
      <c r="AZ210" s="78" t="str">
        <f>REPLACE(INDEX(GroupVertices[Group],MATCH(Vertices[[#This Row],[Vertex]],GroupVertices[Vertex],0)),1,1,"")</f>
        <v>3</v>
      </c>
      <c r="BA210" s="48"/>
      <c r="BB210" s="48"/>
      <c r="BC210" s="48"/>
      <c r="BD210" s="48"/>
      <c r="BE210" s="48" t="s">
        <v>722</v>
      </c>
      <c r="BF210" s="48" t="s">
        <v>722</v>
      </c>
      <c r="BG210" s="116" t="s">
        <v>3865</v>
      </c>
      <c r="BH210" s="116" t="s">
        <v>3906</v>
      </c>
      <c r="BI210" s="116" t="s">
        <v>3993</v>
      </c>
      <c r="BJ210" s="116" t="s">
        <v>4029</v>
      </c>
      <c r="BK210" s="116">
        <v>2</v>
      </c>
      <c r="BL210" s="120">
        <v>3.7735849056603774</v>
      </c>
      <c r="BM210" s="116">
        <v>1</v>
      </c>
      <c r="BN210" s="120">
        <v>1.8867924528301887</v>
      </c>
      <c r="BO210" s="116">
        <v>0</v>
      </c>
      <c r="BP210" s="120">
        <v>0</v>
      </c>
      <c r="BQ210" s="116">
        <v>50</v>
      </c>
      <c r="BR210" s="120">
        <v>94.33962264150944</v>
      </c>
      <c r="BS210" s="116">
        <v>53</v>
      </c>
      <c r="BT210" s="2"/>
      <c r="BU210" s="3"/>
      <c r="BV210" s="3"/>
      <c r="BW210" s="3"/>
      <c r="BX210" s="3"/>
    </row>
    <row r="211" spans="1:76" ht="15">
      <c r="A211" s="64" t="s">
        <v>484</v>
      </c>
      <c r="B211" s="65"/>
      <c r="C211" s="65" t="s">
        <v>64</v>
      </c>
      <c r="D211" s="66">
        <v>177.18192547901725</v>
      </c>
      <c r="E211" s="68"/>
      <c r="F211" s="100" t="s">
        <v>2833</v>
      </c>
      <c r="G211" s="65"/>
      <c r="H211" s="69" t="s">
        <v>484</v>
      </c>
      <c r="I211" s="70"/>
      <c r="J211" s="70"/>
      <c r="K211" s="69" t="s">
        <v>3355</v>
      </c>
      <c r="L211" s="73">
        <v>8.684088308278188</v>
      </c>
      <c r="M211" s="74">
        <v>8199.7783203125</v>
      </c>
      <c r="N211" s="74">
        <v>3824.767578125</v>
      </c>
      <c r="O211" s="75"/>
      <c r="P211" s="76"/>
      <c r="Q211" s="76"/>
      <c r="R211" s="86"/>
      <c r="S211" s="48">
        <v>2</v>
      </c>
      <c r="T211" s="48">
        <v>0</v>
      </c>
      <c r="U211" s="49">
        <v>40.853175</v>
      </c>
      <c r="V211" s="49">
        <v>0.001026</v>
      </c>
      <c r="W211" s="49">
        <v>0.001098</v>
      </c>
      <c r="X211" s="49">
        <v>0.550743</v>
      </c>
      <c r="Y211" s="49">
        <v>0</v>
      </c>
      <c r="Z211" s="49">
        <v>0</v>
      </c>
      <c r="AA211" s="71">
        <v>211</v>
      </c>
      <c r="AB211" s="71"/>
      <c r="AC211" s="72"/>
      <c r="AD211" s="78" t="s">
        <v>1883</v>
      </c>
      <c r="AE211" s="78">
        <v>1688</v>
      </c>
      <c r="AF211" s="78">
        <v>36118</v>
      </c>
      <c r="AG211" s="78">
        <v>15833</v>
      </c>
      <c r="AH211" s="78">
        <v>6229</v>
      </c>
      <c r="AI211" s="78"/>
      <c r="AJ211" s="78" t="s">
        <v>2138</v>
      </c>
      <c r="AK211" s="78" t="s">
        <v>2217</v>
      </c>
      <c r="AL211" s="83" t="s">
        <v>2479</v>
      </c>
      <c r="AM211" s="78"/>
      <c r="AN211" s="80">
        <v>42094.593090277776</v>
      </c>
      <c r="AO211" s="83" t="s">
        <v>2704</v>
      </c>
      <c r="AP211" s="78" t="b">
        <v>1</v>
      </c>
      <c r="AQ211" s="78" t="b">
        <v>0</v>
      </c>
      <c r="AR211" s="78" t="b">
        <v>1</v>
      </c>
      <c r="AS211" s="78"/>
      <c r="AT211" s="78">
        <v>367</v>
      </c>
      <c r="AU211" s="83" t="s">
        <v>2778</v>
      </c>
      <c r="AV211" s="78" t="b">
        <v>1</v>
      </c>
      <c r="AW211" s="78" t="s">
        <v>2855</v>
      </c>
      <c r="AX211" s="83" t="s">
        <v>3064</v>
      </c>
      <c r="AY211" s="78" t="s">
        <v>65</v>
      </c>
      <c r="AZ211" s="78" t="str">
        <f>REPLACE(INDEX(GroupVertices[Group],MATCH(Vertices[[#This Row],[Vertex]],GroupVertices[Vertex],0)),1,1,"")</f>
        <v>5</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485</v>
      </c>
      <c r="B212" s="65"/>
      <c r="C212" s="65" t="s">
        <v>64</v>
      </c>
      <c r="D212" s="66">
        <v>168.98314768212285</v>
      </c>
      <c r="E212" s="68"/>
      <c r="F212" s="100" t="s">
        <v>2834</v>
      </c>
      <c r="G212" s="65"/>
      <c r="H212" s="69" t="s">
        <v>485</v>
      </c>
      <c r="I212" s="70"/>
      <c r="J212" s="70"/>
      <c r="K212" s="69" t="s">
        <v>3356</v>
      </c>
      <c r="L212" s="73">
        <v>1</v>
      </c>
      <c r="M212" s="74">
        <v>3229.046875</v>
      </c>
      <c r="N212" s="74">
        <v>1717.060302734375</v>
      </c>
      <c r="O212" s="75"/>
      <c r="P212" s="76"/>
      <c r="Q212" s="76"/>
      <c r="R212" s="86"/>
      <c r="S212" s="48">
        <v>1</v>
      </c>
      <c r="T212" s="48">
        <v>0</v>
      </c>
      <c r="U212" s="49">
        <v>0</v>
      </c>
      <c r="V212" s="49">
        <v>0.000986</v>
      </c>
      <c r="W212" s="49">
        <v>0.000523</v>
      </c>
      <c r="X212" s="49">
        <v>0.376536</v>
      </c>
      <c r="Y212" s="49">
        <v>0</v>
      </c>
      <c r="Z212" s="49">
        <v>0</v>
      </c>
      <c r="AA212" s="71">
        <v>212</v>
      </c>
      <c r="AB212" s="71"/>
      <c r="AC212" s="72"/>
      <c r="AD212" s="78" t="s">
        <v>1884</v>
      </c>
      <c r="AE212" s="78">
        <v>4177</v>
      </c>
      <c r="AF212" s="78">
        <v>16613</v>
      </c>
      <c r="AG212" s="78">
        <v>14897</v>
      </c>
      <c r="AH212" s="78">
        <v>12123</v>
      </c>
      <c r="AI212" s="78"/>
      <c r="AJ212" s="78" t="s">
        <v>2139</v>
      </c>
      <c r="AK212" s="78" t="s">
        <v>2337</v>
      </c>
      <c r="AL212" s="83" t="s">
        <v>2480</v>
      </c>
      <c r="AM212" s="78"/>
      <c r="AN212" s="80">
        <v>39337.76965277778</v>
      </c>
      <c r="AO212" s="83" t="s">
        <v>2705</v>
      </c>
      <c r="AP212" s="78" t="b">
        <v>0</v>
      </c>
      <c r="AQ212" s="78" t="b">
        <v>0</v>
      </c>
      <c r="AR212" s="78" t="b">
        <v>1</v>
      </c>
      <c r="AS212" s="78"/>
      <c r="AT212" s="78">
        <v>494</v>
      </c>
      <c r="AU212" s="83" t="s">
        <v>2778</v>
      </c>
      <c r="AV212" s="78" t="b">
        <v>1</v>
      </c>
      <c r="AW212" s="78" t="s">
        <v>2855</v>
      </c>
      <c r="AX212" s="83" t="s">
        <v>3065</v>
      </c>
      <c r="AY212" s="78" t="s">
        <v>65</v>
      </c>
      <c r="AZ212" s="78" t="str">
        <f>REPLACE(INDEX(GroupVertices[Group],MATCH(Vertices[[#This Row],[Vertex]],GroupVertices[Vertex],0)),1,1,"")</f>
        <v>3</v>
      </c>
      <c r="BA212" s="48"/>
      <c r="BB212" s="48"/>
      <c r="BC212" s="48"/>
      <c r="BD212" s="48"/>
      <c r="BE212" s="48"/>
      <c r="BF212" s="48"/>
      <c r="BG212" s="48"/>
      <c r="BH212" s="48"/>
      <c r="BI212" s="48"/>
      <c r="BJ212" s="48"/>
      <c r="BK212" s="48"/>
      <c r="BL212" s="49"/>
      <c r="BM212" s="48"/>
      <c r="BN212" s="49"/>
      <c r="BO212" s="48"/>
      <c r="BP212" s="49"/>
      <c r="BQ212" s="48"/>
      <c r="BR212" s="49"/>
      <c r="BS212" s="48"/>
      <c r="BT212" s="2"/>
      <c r="BU212" s="3"/>
      <c r="BV212" s="3"/>
      <c r="BW212" s="3"/>
      <c r="BX212" s="3"/>
    </row>
    <row r="213" spans="1:76" ht="15">
      <c r="A213" s="64" t="s">
        <v>486</v>
      </c>
      <c r="B213" s="65"/>
      <c r="C213" s="65" t="s">
        <v>64</v>
      </c>
      <c r="D213" s="66">
        <v>163.63891487465222</v>
      </c>
      <c r="E213" s="68"/>
      <c r="F213" s="100" t="s">
        <v>2835</v>
      </c>
      <c r="G213" s="65"/>
      <c r="H213" s="69" t="s">
        <v>486</v>
      </c>
      <c r="I213" s="70"/>
      <c r="J213" s="70"/>
      <c r="K213" s="69" t="s">
        <v>3357</v>
      </c>
      <c r="L213" s="73">
        <v>1</v>
      </c>
      <c r="M213" s="74">
        <v>4312.4501953125</v>
      </c>
      <c r="N213" s="74">
        <v>352.9058837890625</v>
      </c>
      <c r="O213" s="75"/>
      <c r="P213" s="76"/>
      <c r="Q213" s="76"/>
      <c r="R213" s="86"/>
      <c r="S213" s="48">
        <v>1</v>
      </c>
      <c r="T213" s="48">
        <v>0</v>
      </c>
      <c r="U213" s="49">
        <v>0</v>
      </c>
      <c r="V213" s="49">
        <v>0.000986</v>
      </c>
      <c r="W213" s="49">
        <v>0.000523</v>
      </c>
      <c r="X213" s="49">
        <v>0.376536</v>
      </c>
      <c r="Y213" s="49">
        <v>0</v>
      </c>
      <c r="Z213" s="49">
        <v>0</v>
      </c>
      <c r="AA213" s="71">
        <v>213</v>
      </c>
      <c r="AB213" s="71"/>
      <c r="AC213" s="72"/>
      <c r="AD213" s="78" t="s">
        <v>1885</v>
      </c>
      <c r="AE213" s="78">
        <v>4066</v>
      </c>
      <c r="AF213" s="78">
        <v>3899</v>
      </c>
      <c r="AG213" s="78">
        <v>18316</v>
      </c>
      <c r="AH213" s="78">
        <v>36212</v>
      </c>
      <c r="AI213" s="78"/>
      <c r="AJ213" s="78" t="s">
        <v>2140</v>
      </c>
      <c r="AK213" s="78" t="s">
        <v>2217</v>
      </c>
      <c r="AL213" s="83" t="s">
        <v>2481</v>
      </c>
      <c r="AM213" s="78"/>
      <c r="AN213" s="80">
        <v>39822.686377314814</v>
      </c>
      <c r="AO213" s="83" t="s">
        <v>2706</v>
      </c>
      <c r="AP213" s="78" t="b">
        <v>0</v>
      </c>
      <c r="AQ213" s="78" t="b">
        <v>0</v>
      </c>
      <c r="AR213" s="78" t="b">
        <v>0</v>
      </c>
      <c r="AS213" s="78"/>
      <c r="AT213" s="78">
        <v>161</v>
      </c>
      <c r="AU213" s="83" t="s">
        <v>2788</v>
      </c>
      <c r="AV213" s="78" t="b">
        <v>0</v>
      </c>
      <c r="AW213" s="78" t="s">
        <v>2855</v>
      </c>
      <c r="AX213" s="83" t="s">
        <v>3066</v>
      </c>
      <c r="AY213" s="78" t="s">
        <v>65</v>
      </c>
      <c r="AZ213" s="78" t="str">
        <f>REPLACE(INDEX(GroupVertices[Group],MATCH(Vertices[[#This Row],[Vertex]],GroupVertices[Vertex],0)),1,1,"")</f>
        <v>3</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487</v>
      </c>
      <c r="B214" s="65"/>
      <c r="C214" s="65" t="s">
        <v>64</v>
      </c>
      <c r="D214" s="66">
        <v>162.81294213069438</v>
      </c>
      <c r="E214" s="68"/>
      <c r="F214" s="100" t="s">
        <v>2836</v>
      </c>
      <c r="G214" s="65"/>
      <c r="H214" s="69" t="s">
        <v>487</v>
      </c>
      <c r="I214" s="70"/>
      <c r="J214" s="70"/>
      <c r="K214" s="69" t="s">
        <v>3358</v>
      </c>
      <c r="L214" s="73">
        <v>1</v>
      </c>
      <c r="M214" s="74">
        <v>3397.27197265625</v>
      </c>
      <c r="N214" s="74">
        <v>1319.7913818359375</v>
      </c>
      <c r="O214" s="75"/>
      <c r="P214" s="76"/>
      <c r="Q214" s="76"/>
      <c r="R214" s="86"/>
      <c r="S214" s="48">
        <v>1</v>
      </c>
      <c r="T214" s="48">
        <v>0</v>
      </c>
      <c r="U214" s="49">
        <v>0</v>
      </c>
      <c r="V214" s="49">
        <v>0.000986</v>
      </c>
      <c r="W214" s="49">
        <v>0.000523</v>
      </c>
      <c r="X214" s="49">
        <v>0.376536</v>
      </c>
      <c r="Y214" s="49">
        <v>0</v>
      </c>
      <c r="Z214" s="49">
        <v>0</v>
      </c>
      <c r="AA214" s="71">
        <v>214</v>
      </c>
      <c r="AB214" s="71"/>
      <c r="AC214" s="72"/>
      <c r="AD214" s="78" t="s">
        <v>1886</v>
      </c>
      <c r="AE214" s="78">
        <v>192</v>
      </c>
      <c r="AF214" s="78">
        <v>1934</v>
      </c>
      <c r="AG214" s="78">
        <v>2295</v>
      </c>
      <c r="AH214" s="78">
        <v>1977</v>
      </c>
      <c r="AI214" s="78"/>
      <c r="AJ214" s="78" t="s">
        <v>2141</v>
      </c>
      <c r="AK214" s="78" t="s">
        <v>2217</v>
      </c>
      <c r="AL214" s="83" t="s">
        <v>2482</v>
      </c>
      <c r="AM214" s="78"/>
      <c r="AN214" s="80">
        <v>42351.8356712963</v>
      </c>
      <c r="AO214" s="83" t="s">
        <v>2707</v>
      </c>
      <c r="AP214" s="78" t="b">
        <v>1</v>
      </c>
      <c r="AQ214" s="78" t="b">
        <v>0</v>
      </c>
      <c r="AR214" s="78" t="b">
        <v>0</v>
      </c>
      <c r="AS214" s="78"/>
      <c r="AT214" s="78">
        <v>57</v>
      </c>
      <c r="AU214" s="78"/>
      <c r="AV214" s="78" t="b">
        <v>0</v>
      </c>
      <c r="AW214" s="78" t="s">
        <v>2855</v>
      </c>
      <c r="AX214" s="83" t="s">
        <v>3067</v>
      </c>
      <c r="AY214" s="78" t="s">
        <v>65</v>
      </c>
      <c r="AZ214" s="78" t="str">
        <f>REPLACE(INDEX(GroupVertices[Group],MATCH(Vertices[[#This Row],[Vertex]],GroupVertices[Vertex],0)),1,1,"")</f>
        <v>3</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488</v>
      </c>
      <c r="B215" s="65"/>
      <c r="C215" s="65" t="s">
        <v>64</v>
      </c>
      <c r="D215" s="66">
        <v>168.3866818685472</v>
      </c>
      <c r="E215" s="68"/>
      <c r="F215" s="100" t="s">
        <v>2837</v>
      </c>
      <c r="G215" s="65"/>
      <c r="H215" s="69" t="s">
        <v>488</v>
      </c>
      <c r="I215" s="70"/>
      <c r="J215" s="70"/>
      <c r="K215" s="69" t="s">
        <v>3359</v>
      </c>
      <c r="L215" s="73">
        <v>1</v>
      </c>
      <c r="M215" s="74">
        <v>3818.085693359375</v>
      </c>
      <c r="N215" s="74">
        <v>730.6282958984375</v>
      </c>
      <c r="O215" s="75"/>
      <c r="P215" s="76"/>
      <c r="Q215" s="76"/>
      <c r="R215" s="86"/>
      <c r="S215" s="48">
        <v>1</v>
      </c>
      <c r="T215" s="48">
        <v>0</v>
      </c>
      <c r="U215" s="49">
        <v>0</v>
      </c>
      <c r="V215" s="49">
        <v>0.000986</v>
      </c>
      <c r="W215" s="49">
        <v>0.000523</v>
      </c>
      <c r="X215" s="49">
        <v>0.376536</v>
      </c>
      <c r="Y215" s="49">
        <v>0</v>
      </c>
      <c r="Z215" s="49">
        <v>0</v>
      </c>
      <c r="AA215" s="71">
        <v>215</v>
      </c>
      <c r="AB215" s="71"/>
      <c r="AC215" s="72"/>
      <c r="AD215" s="78" t="s">
        <v>1887</v>
      </c>
      <c r="AE215" s="78">
        <v>42</v>
      </c>
      <c r="AF215" s="78">
        <v>15194</v>
      </c>
      <c r="AG215" s="78">
        <v>9949</v>
      </c>
      <c r="AH215" s="78">
        <v>12565</v>
      </c>
      <c r="AI215" s="78"/>
      <c r="AJ215" s="78" t="s">
        <v>2142</v>
      </c>
      <c r="AK215" s="78" t="s">
        <v>2287</v>
      </c>
      <c r="AL215" s="83" t="s">
        <v>2483</v>
      </c>
      <c r="AM215" s="78"/>
      <c r="AN215" s="80">
        <v>42891.71574074074</v>
      </c>
      <c r="AO215" s="83" t="s">
        <v>2708</v>
      </c>
      <c r="AP215" s="78" t="b">
        <v>0</v>
      </c>
      <c r="AQ215" s="78" t="b">
        <v>0</v>
      </c>
      <c r="AR215" s="78" t="b">
        <v>0</v>
      </c>
      <c r="AS215" s="78"/>
      <c r="AT215" s="78">
        <v>108</v>
      </c>
      <c r="AU215" s="83" t="s">
        <v>2778</v>
      </c>
      <c r="AV215" s="78" t="b">
        <v>1</v>
      </c>
      <c r="AW215" s="78" t="s">
        <v>2855</v>
      </c>
      <c r="AX215" s="83" t="s">
        <v>3068</v>
      </c>
      <c r="AY215" s="78" t="s">
        <v>65</v>
      </c>
      <c r="AZ215" s="78" t="str">
        <f>REPLACE(INDEX(GroupVertices[Group],MATCH(Vertices[[#This Row],[Vertex]],GroupVertices[Vertex],0)),1,1,"")</f>
        <v>3</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489</v>
      </c>
      <c r="B216" s="65"/>
      <c r="C216" s="65" t="s">
        <v>64</v>
      </c>
      <c r="D216" s="66">
        <v>168.12943234218477</v>
      </c>
      <c r="E216" s="68"/>
      <c r="F216" s="100" t="s">
        <v>2838</v>
      </c>
      <c r="G216" s="65"/>
      <c r="H216" s="69" t="s">
        <v>489</v>
      </c>
      <c r="I216" s="70"/>
      <c r="J216" s="70"/>
      <c r="K216" s="69" t="s">
        <v>3360</v>
      </c>
      <c r="L216" s="73">
        <v>1</v>
      </c>
      <c r="M216" s="74">
        <v>3598.22802734375</v>
      </c>
      <c r="N216" s="74">
        <v>993.5185546875</v>
      </c>
      <c r="O216" s="75"/>
      <c r="P216" s="76"/>
      <c r="Q216" s="76"/>
      <c r="R216" s="86"/>
      <c r="S216" s="48">
        <v>1</v>
      </c>
      <c r="T216" s="48">
        <v>0</v>
      </c>
      <c r="U216" s="49">
        <v>0</v>
      </c>
      <c r="V216" s="49">
        <v>0.000986</v>
      </c>
      <c r="W216" s="49">
        <v>0.000523</v>
      </c>
      <c r="X216" s="49">
        <v>0.376536</v>
      </c>
      <c r="Y216" s="49">
        <v>0</v>
      </c>
      <c r="Z216" s="49">
        <v>0</v>
      </c>
      <c r="AA216" s="71">
        <v>216</v>
      </c>
      <c r="AB216" s="71"/>
      <c r="AC216" s="72"/>
      <c r="AD216" s="78" t="s">
        <v>1888</v>
      </c>
      <c r="AE216" s="78">
        <v>9421</v>
      </c>
      <c r="AF216" s="78">
        <v>14582</v>
      </c>
      <c r="AG216" s="78">
        <v>1649</v>
      </c>
      <c r="AH216" s="78">
        <v>13108</v>
      </c>
      <c r="AI216" s="78"/>
      <c r="AJ216" s="78" t="s">
        <v>2143</v>
      </c>
      <c r="AK216" s="78" t="s">
        <v>2338</v>
      </c>
      <c r="AL216" s="83" t="s">
        <v>2484</v>
      </c>
      <c r="AM216" s="78"/>
      <c r="AN216" s="80">
        <v>42137.888865740744</v>
      </c>
      <c r="AO216" s="83" t="s">
        <v>2709</v>
      </c>
      <c r="AP216" s="78" t="b">
        <v>0</v>
      </c>
      <c r="AQ216" s="78" t="b">
        <v>0</v>
      </c>
      <c r="AR216" s="78" t="b">
        <v>0</v>
      </c>
      <c r="AS216" s="78"/>
      <c r="AT216" s="78">
        <v>432</v>
      </c>
      <c r="AU216" s="83" t="s">
        <v>2778</v>
      </c>
      <c r="AV216" s="78" t="b">
        <v>1</v>
      </c>
      <c r="AW216" s="78" t="s">
        <v>2855</v>
      </c>
      <c r="AX216" s="83" t="s">
        <v>3069</v>
      </c>
      <c r="AY216" s="78" t="s">
        <v>65</v>
      </c>
      <c r="AZ216" s="78" t="str">
        <f>REPLACE(INDEX(GroupVertices[Group],MATCH(Vertices[[#This Row],[Vertex]],GroupVertices[Vertex],0)),1,1,"")</f>
        <v>3</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490</v>
      </c>
      <c r="B217" s="65"/>
      <c r="C217" s="65" t="s">
        <v>64</v>
      </c>
      <c r="D217" s="66">
        <v>162.49684467346472</v>
      </c>
      <c r="E217" s="68"/>
      <c r="F217" s="100" t="s">
        <v>2839</v>
      </c>
      <c r="G217" s="65"/>
      <c r="H217" s="69" t="s">
        <v>490</v>
      </c>
      <c r="I217" s="70"/>
      <c r="J217" s="70"/>
      <c r="K217" s="69" t="s">
        <v>3361</v>
      </c>
      <c r="L217" s="73">
        <v>1</v>
      </c>
      <c r="M217" s="74">
        <v>4062.033203125</v>
      </c>
      <c r="N217" s="74">
        <v>516.9462280273438</v>
      </c>
      <c r="O217" s="75"/>
      <c r="P217" s="76"/>
      <c r="Q217" s="76"/>
      <c r="R217" s="86"/>
      <c r="S217" s="48">
        <v>1</v>
      </c>
      <c r="T217" s="48">
        <v>0</v>
      </c>
      <c r="U217" s="49">
        <v>0</v>
      </c>
      <c r="V217" s="49">
        <v>0.000986</v>
      </c>
      <c r="W217" s="49">
        <v>0.000523</v>
      </c>
      <c r="X217" s="49">
        <v>0.376536</v>
      </c>
      <c r="Y217" s="49">
        <v>0</v>
      </c>
      <c r="Z217" s="49">
        <v>0</v>
      </c>
      <c r="AA217" s="71">
        <v>217</v>
      </c>
      <c r="AB217" s="71"/>
      <c r="AC217" s="72"/>
      <c r="AD217" s="78" t="s">
        <v>1889</v>
      </c>
      <c r="AE217" s="78">
        <v>915</v>
      </c>
      <c r="AF217" s="78">
        <v>1182</v>
      </c>
      <c r="AG217" s="78">
        <v>2724</v>
      </c>
      <c r="AH217" s="78">
        <v>4503</v>
      </c>
      <c r="AI217" s="78"/>
      <c r="AJ217" s="78" t="s">
        <v>2144</v>
      </c>
      <c r="AK217" s="78" t="s">
        <v>2339</v>
      </c>
      <c r="AL217" s="83" t="s">
        <v>2485</v>
      </c>
      <c r="AM217" s="78"/>
      <c r="AN217" s="80">
        <v>42069.325011574074</v>
      </c>
      <c r="AO217" s="78"/>
      <c r="AP217" s="78" t="b">
        <v>0</v>
      </c>
      <c r="AQ217" s="78" t="b">
        <v>0</v>
      </c>
      <c r="AR217" s="78" t="b">
        <v>0</v>
      </c>
      <c r="AS217" s="78"/>
      <c r="AT217" s="78">
        <v>18</v>
      </c>
      <c r="AU217" s="83" t="s">
        <v>2778</v>
      </c>
      <c r="AV217" s="78" t="b">
        <v>0</v>
      </c>
      <c r="AW217" s="78" t="s">
        <v>2855</v>
      </c>
      <c r="AX217" s="83" t="s">
        <v>3070</v>
      </c>
      <c r="AY217" s="78" t="s">
        <v>65</v>
      </c>
      <c r="AZ217" s="78" t="str">
        <f>REPLACE(INDEX(GroupVertices[Group],MATCH(Vertices[[#This Row],[Vertex]],GroupVertices[Vertex],0)),1,1,"")</f>
        <v>3</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393</v>
      </c>
      <c r="B218" s="65"/>
      <c r="C218" s="65" t="s">
        <v>64</v>
      </c>
      <c r="D218" s="66">
        <v>513.7042384856038</v>
      </c>
      <c r="E218" s="68"/>
      <c r="F218" s="100" t="s">
        <v>914</v>
      </c>
      <c r="G218" s="65"/>
      <c r="H218" s="69" t="s">
        <v>393</v>
      </c>
      <c r="I218" s="70"/>
      <c r="J218" s="70"/>
      <c r="K218" s="69" t="s">
        <v>3362</v>
      </c>
      <c r="L218" s="73">
        <v>4.934969725247926</v>
      </c>
      <c r="M218" s="74">
        <v>5045.6416015625</v>
      </c>
      <c r="N218" s="74">
        <v>1858.5465087890625</v>
      </c>
      <c r="O218" s="75"/>
      <c r="P218" s="76"/>
      <c r="Q218" s="76"/>
      <c r="R218" s="86"/>
      <c r="S218" s="48">
        <v>3</v>
      </c>
      <c r="T218" s="48">
        <v>2</v>
      </c>
      <c r="U218" s="49">
        <v>20.920635</v>
      </c>
      <c r="V218" s="49">
        <v>0.00137</v>
      </c>
      <c r="W218" s="49">
        <v>0.007526</v>
      </c>
      <c r="X218" s="49">
        <v>1.097223</v>
      </c>
      <c r="Y218" s="49">
        <v>0.6</v>
      </c>
      <c r="Z218" s="49">
        <v>0</v>
      </c>
      <c r="AA218" s="71">
        <v>218</v>
      </c>
      <c r="AB218" s="71"/>
      <c r="AC218" s="72"/>
      <c r="AD218" s="78" t="s">
        <v>1890</v>
      </c>
      <c r="AE218" s="78">
        <v>420</v>
      </c>
      <c r="AF218" s="78">
        <v>836709</v>
      </c>
      <c r="AG218" s="78">
        <v>54654</v>
      </c>
      <c r="AH218" s="78">
        <v>2075</v>
      </c>
      <c r="AI218" s="78"/>
      <c r="AJ218" s="78" t="s">
        <v>2145</v>
      </c>
      <c r="AK218" s="78" t="s">
        <v>2242</v>
      </c>
      <c r="AL218" s="83" t="s">
        <v>2486</v>
      </c>
      <c r="AM218" s="78"/>
      <c r="AN218" s="80">
        <v>39815.31943287037</v>
      </c>
      <c r="AO218" s="83" t="s">
        <v>2710</v>
      </c>
      <c r="AP218" s="78" t="b">
        <v>0</v>
      </c>
      <c r="AQ218" s="78" t="b">
        <v>0</v>
      </c>
      <c r="AR218" s="78" t="b">
        <v>0</v>
      </c>
      <c r="AS218" s="78"/>
      <c r="AT218" s="78">
        <v>9223</v>
      </c>
      <c r="AU218" s="83" t="s">
        <v>2778</v>
      </c>
      <c r="AV218" s="78" t="b">
        <v>1</v>
      </c>
      <c r="AW218" s="78" t="s">
        <v>2855</v>
      </c>
      <c r="AX218" s="83" t="s">
        <v>3071</v>
      </c>
      <c r="AY218" s="78" t="s">
        <v>66</v>
      </c>
      <c r="AZ218" s="78" t="str">
        <f>REPLACE(INDEX(GroupVertices[Group],MATCH(Vertices[[#This Row],[Vertex]],GroupVertices[Vertex],0)),1,1,"")</f>
        <v>3</v>
      </c>
      <c r="BA218" s="48"/>
      <c r="BB218" s="48"/>
      <c r="BC218" s="48"/>
      <c r="BD218" s="48"/>
      <c r="BE218" s="48"/>
      <c r="BF218" s="48"/>
      <c r="BG218" s="116" t="s">
        <v>3866</v>
      </c>
      <c r="BH218" s="116" t="s">
        <v>3866</v>
      </c>
      <c r="BI218" s="116" t="s">
        <v>3994</v>
      </c>
      <c r="BJ218" s="116" t="s">
        <v>3994</v>
      </c>
      <c r="BK218" s="116">
        <v>1</v>
      </c>
      <c r="BL218" s="120">
        <v>5.2631578947368425</v>
      </c>
      <c r="BM218" s="116">
        <v>1</v>
      </c>
      <c r="BN218" s="120">
        <v>5.2631578947368425</v>
      </c>
      <c r="BO218" s="116">
        <v>0</v>
      </c>
      <c r="BP218" s="120">
        <v>0</v>
      </c>
      <c r="BQ218" s="116">
        <v>17</v>
      </c>
      <c r="BR218" s="120">
        <v>89.47368421052632</v>
      </c>
      <c r="BS218" s="116">
        <v>19</v>
      </c>
      <c r="BT218" s="2"/>
      <c r="BU218" s="3"/>
      <c r="BV218" s="3"/>
      <c r="BW218" s="3"/>
      <c r="BX218" s="3"/>
    </row>
    <row r="219" spans="1:76" ht="15">
      <c r="A219" s="64" t="s">
        <v>379</v>
      </c>
      <c r="B219" s="65"/>
      <c r="C219" s="65" t="s">
        <v>64</v>
      </c>
      <c r="D219" s="66">
        <v>162.01387129799014</v>
      </c>
      <c r="E219" s="68"/>
      <c r="F219" s="100" t="s">
        <v>903</v>
      </c>
      <c r="G219" s="65"/>
      <c r="H219" s="69" t="s">
        <v>379</v>
      </c>
      <c r="I219" s="70"/>
      <c r="J219" s="70"/>
      <c r="K219" s="69" t="s">
        <v>3363</v>
      </c>
      <c r="L219" s="73">
        <v>1</v>
      </c>
      <c r="M219" s="74">
        <v>2719.1962890625</v>
      </c>
      <c r="N219" s="74">
        <v>6959.2509765625</v>
      </c>
      <c r="O219" s="75"/>
      <c r="P219" s="76"/>
      <c r="Q219" s="76"/>
      <c r="R219" s="86"/>
      <c r="S219" s="48">
        <v>0</v>
      </c>
      <c r="T219" s="48">
        <v>1</v>
      </c>
      <c r="U219" s="49">
        <v>0</v>
      </c>
      <c r="V219" s="49">
        <v>0.001248</v>
      </c>
      <c r="W219" s="49">
        <v>0.002131</v>
      </c>
      <c r="X219" s="49">
        <v>0.460133</v>
      </c>
      <c r="Y219" s="49">
        <v>0</v>
      </c>
      <c r="Z219" s="49">
        <v>0</v>
      </c>
      <c r="AA219" s="71">
        <v>219</v>
      </c>
      <c r="AB219" s="71"/>
      <c r="AC219" s="72"/>
      <c r="AD219" s="78" t="s">
        <v>1891</v>
      </c>
      <c r="AE219" s="78">
        <v>109</v>
      </c>
      <c r="AF219" s="78">
        <v>33</v>
      </c>
      <c r="AG219" s="78">
        <v>62</v>
      </c>
      <c r="AH219" s="78">
        <v>21</v>
      </c>
      <c r="AI219" s="78"/>
      <c r="AJ219" s="78" t="s">
        <v>2146</v>
      </c>
      <c r="AK219" s="78" t="s">
        <v>2340</v>
      </c>
      <c r="AL219" s="83" t="s">
        <v>2487</v>
      </c>
      <c r="AM219" s="78"/>
      <c r="AN219" s="80">
        <v>43751.75034722222</v>
      </c>
      <c r="AO219" s="83" t="s">
        <v>2711</v>
      </c>
      <c r="AP219" s="78" t="b">
        <v>1</v>
      </c>
      <c r="AQ219" s="78" t="b">
        <v>0</v>
      </c>
      <c r="AR219" s="78" t="b">
        <v>0</v>
      </c>
      <c r="AS219" s="78"/>
      <c r="AT219" s="78">
        <v>0</v>
      </c>
      <c r="AU219" s="78"/>
      <c r="AV219" s="78" t="b">
        <v>0</v>
      </c>
      <c r="AW219" s="78" t="s">
        <v>2855</v>
      </c>
      <c r="AX219" s="83" t="s">
        <v>3072</v>
      </c>
      <c r="AY219" s="78" t="s">
        <v>66</v>
      </c>
      <c r="AZ219" s="78" t="str">
        <f>REPLACE(INDEX(GroupVertices[Group],MATCH(Vertices[[#This Row],[Vertex]],GroupVertices[Vertex],0)),1,1,"")</f>
        <v>1</v>
      </c>
      <c r="BA219" s="48"/>
      <c r="BB219" s="48"/>
      <c r="BC219" s="48"/>
      <c r="BD219" s="48"/>
      <c r="BE219" s="48"/>
      <c r="BF219" s="48"/>
      <c r="BG219" s="116" t="s">
        <v>3812</v>
      </c>
      <c r="BH219" s="116" t="s">
        <v>3812</v>
      </c>
      <c r="BI219" s="116" t="s">
        <v>3938</v>
      </c>
      <c r="BJ219" s="116" t="s">
        <v>3938</v>
      </c>
      <c r="BK219" s="116">
        <v>1</v>
      </c>
      <c r="BL219" s="120">
        <v>4</v>
      </c>
      <c r="BM219" s="116">
        <v>1</v>
      </c>
      <c r="BN219" s="120">
        <v>4</v>
      </c>
      <c r="BO219" s="116">
        <v>0</v>
      </c>
      <c r="BP219" s="120">
        <v>0</v>
      </c>
      <c r="BQ219" s="116">
        <v>23</v>
      </c>
      <c r="BR219" s="120">
        <v>92</v>
      </c>
      <c r="BS219" s="116">
        <v>25</v>
      </c>
      <c r="BT219" s="2"/>
      <c r="BU219" s="3"/>
      <c r="BV219" s="3"/>
      <c r="BW219" s="3"/>
      <c r="BX219" s="3"/>
    </row>
    <row r="220" spans="1:76" ht="15">
      <c r="A220" s="64" t="s">
        <v>380</v>
      </c>
      <c r="B220" s="65"/>
      <c r="C220" s="65" t="s">
        <v>64</v>
      </c>
      <c r="D220" s="66">
        <v>162.0643123815906</v>
      </c>
      <c r="E220" s="68"/>
      <c r="F220" s="100" t="s">
        <v>763</v>
      </c>
      <c r="G220" s="65"/>
      <c r="H220" s="69" t="s">
        <v>380</v>
      </c>
      <c r="I220" s="70"/>
      <c r="J220" s="70"/>
      <c r="K220" s="69" t="s">
        <v>3364</v>
      </c>
      <c r="L220" s="73">
        <v>1</v>
      </c>
      <c r="M220" s="74">
        <v>8736.8984375</v>
      </c>
      <c r="N220" s="74">
        <v>7206.9853515625</v>
      </c>
      <c r="O220" s="75"/>
      <c r="P220" s="76"/>
      <c r="Q220" s="76"/>
      <c r="R220" s="86"/>
      <c r="S220" s="48">
        <v>0</v>
      </c>
      <c r="T220" s="48">
        <v>1</v>
      </c>
      <c r="U220" s="49">
        <v>0</v>
      </c>
      <c r="V220" s="49">
        <v>0.001319</v>
      </c>
      <c r="W220" s="49">
        <v>0.003297</v>
      </c>
      <c r="X220" s="49">
        <v>0.351815</v>
      </c>
      <c r="Y220" s="49">
        <v>0</v>
      </c>
      <c r="Z220" s="49">
        <v>0</v>
      </c>
      <c r="AA220" s="71">
        <v>220</v>
      </c>
      <c r="AB220" s="71"/>
      <c r="AC220" s="72"/>
      <c r="AD220" s="78" t="s">
        <v>380</v>
      </c>
      <c r="AE220" s="78">
        <v>1547</v>
      </c>
      <c r="AF220" s="78">
        <v>153</v>
      </c>
      <c r="AG220" s="78">
        <v>1925</v>
      </c>
      <c r="AH220" s="78">
        <v>74612</v>
      </c>
      <c r="AI220" s="78"/>
      <c r="AJ220" s="78" t="s">
        <v>2147</v>
      </c>
      <c r="AK220" s="78" t="s">
        <v>2341</v>
      </c>
      <c r="AL220" s="78"/>
      <c r="AM220" s="78"/>
      <c r="AN220" s="80">
        <v>43539.062210648146</v>
      </c>
      <c r="AO220" s="78"/>
      <c r="AP220" s="78" t="b">
        <v>1</v>
      </c>
      <c r="AQ220" s="78" t="b">
        <v>0</v>
      </c>
      <c r="AR220" s="78" t="b">
        <v>0</v>
      </c>
      <c r="AS220" s="78"/>
      <c r="AT220" s="78">
        <v>0</v>
      </c>
      <c r="AU220" s="78"/>
      <c r="AV220" s="78" t="b">
        <v>0</v>
      </c>
      <c r="AW220" s="78" t="s">
        <v>2855</v>
      </c>
      <c r="AX220" s="83" t="s">
        <v>3073</v>
      </c>
      <c r="AY220" s="78" t="s">
        <v>66</v>
      </c>
      <c r="AZ220" s="78" t="str">
        <f>REPLACE(INDEX(GroupVertices[Group],MATCH(Vertices[[#This Row],[Vertex]],GroupVertices[Vertex],0)),1,1,"")</f>
        <v>4</v>
      </c>
      <c r="BA220" s="48"/>
      <c r="BB220" s="48"/>
      <c r="BC220" s="48"/>
      <c r="BD220" s="48"/>
      <c r="BE220" s="48"/>
      <c r="BF220" s="48"/>
      <c r="BG220" s="116" t="s">
        <v>3867</v>
      </c>
      <c r="BH220" s="116" t="s">
        <v>3867</v>
      </c>
      <c r="BI220" s="116" t="s">
        <v>3995</v>
      </c>
      <c r="BJ220" s="116" t="s">
        <v>3995</v>
      </c>
      <c r="BK220" s="116">
        <v>1</v>
      </c>
      <c r="BL220" s="120">
        <v>2.6315789473684212</v>
      </c>
      <c r="BM220" s="116">
        <v>0</v>
      </c>
      <c r="BN220" s="120">
        <v>0</v>
      </c>
      <c r="BO220" s="116">
        <v>0</v>
      </c>
      <c r="BP220" s="120">
        <v>0</v>
      </c>
      <c r="BQ220" s="116">
        <v>37</v>
      </c>
      <c r="BR220" s="120">
        <v>97.36842105263158</v>
      </c>
      <c r="BS220" s="116">
        <v>38</v>
      </c>
      <c r="BT220" s="2"/>
      <c r="BU220" s="3"/>
      <c r="BV220" s="3"/>
      <c r="BW220" s="3"/>
      <c r="BX220" s="3"/>
    </row>
    <row r="221" spans="1:76" ht="15">
      <c r="A221" s="64" t="s">
        <v>381</v>
      </c>
      <c r="B221" s="65"/>
      <c r="C221" s="65" t="s">
        <v>64</v>
      </c>
      <c r="D221" s="66">
        <v>162.0496003988738</v>
      </c>
      <c r="E221" s="68"/>
      <c r="F221" s="100" t="s">
        <v>904</v>
      </c>
      <c r="G221" s="65"/>
      <c r="H221" s="69" t="s">
        <v>381</v>
      </c>
      <c r="I221" s="70"/>
      <c r="J221" s="70"/>
      <c r="K221" s="69" t="s">
        <v>3365</v>
      </c>
      <c r="L221" s="73">
        <v>1</v>
      </c>
      <c r="M221" s="74">
        <v>8281.107421875</v>
      </c>
      <c r="N221" s="74">
        <v>7624.28564453125</v>
      </c>
      <c r="O221" s="75"/>
      <c r="P221" s="76"/>
      <c r="Q221" s="76"/>
      <c r="R221" s="86"/>
      <c r="S221" s="48">
        <v>0</v>
      </c>
      <c r="T221" s="48">
        <v>2</v>
      </c>
      <c r="U221" s="49">
        <v>0</v>
      </c>
      <c r="V221" s="49">
        <v>0.00133</v>
      </c>
      <c r="W221" s="49">
        <v>0.004548</v>
      </c>
      <c r="X221" s="49">
        <v>0.527056</v>
      </c>
      <c r="Y221" s="49">
        <v>0.5</v>
      </c>
      <c r="Z221" s="49">
        <v>0</v>
      </c>
      <c r="AA221" s="71">
        <v>221</v>
      </c>
      <c r="AB221" s="71"/>
      <c r="AC221" s="72"/>
      <c r="AD221" s="78" t="s">
        <v>1892</v>
      </c>
      <c r="AE221" s="78">
        <v>291</v>
      </c>
      <c r="AF221" s="78">
        <v>118</v>
      </c>
      <c r="AG221" s="78">
        <v>5795</v>
      </c>
      <c r="AH221" s="78">
        <v>12000</v>
      </c>
      <c r="AI221" s="78"/>
      <c r="AJ221" s="78"/>
      <c r="AK221" s="78" t="s">
        <v>2342</v>
      </c>
      <c r="AL221" s="78"/>
      <c r="AM221" s="78"/>
      <c r="AN221" s="80">
        <v>41468.79635416667</v>
      </c>
      <c r="AO221" s="83" t="s">
        <v>2712</v>
      </c>
      <c r="AP221" s="78" t="b">
        <v>1</v>
      </c>
      <c r="AQ221" s="78" t="b">
        <v>0</v>
      </c>
      <c r="AR221" s="78" t="b">
        <v>1</v>
      </c>
      <c r="AS221" s="78"/>
      <c r="AT221" s="78">
        <v>2</v>
      </c>
      <c r="AU221" s="83" t="s">
        <v>2778</v>
      </c>
      <c r="AV221" s="78" t="b">
        <v>0</v>
      </c>
      <c r="AW221" s="78" t="s">
        <v>2855</v>
      </c>
      <c r="AX221" s="83" t="s">
        <v>3074</v>
      </c>
      <c r="AY221" s="78" t="s">
        <v>66</v>
      </c>
      <c r="AZ221" s="78" t="str">
        <f>REPLACE(INDEX(GroupVertices[Group],MATCH(Vertices[[#This Row],[Vertex]],GroupVertices[Vertex],0)),1,1,"")</f>
        <v>4</v>
      </c>
      <c r="BA221" s="48"/>
      <c r="BB221" s="48"/>
      <c r="BC221" s="48"/>
      <c r="BD221" s="48"/>
      <c r="BE221" s="48"/>
      <c r="BF221" s="48"/>
      <c r="BG221" s="116" t="s">
        <v>3868</v>
      </c>
      <c r="BH221" s="116" t="s">
        <v>3868</v>
      </c>
      <c r="BI221" s="116" t="s">
        <v>3996</v>
      </c>
      <c r="BJ221" s="116" t="s">
        <v>3996</v>
      </c>
      <c r="BK221" s="116">
        <v>0</v>
      </c>
      <c r="BL221" s="120">
        <v>0</v>
      </c>
      <c r="BM221" s="116">
        <v>0</v>
      </c>
      <c r="BN221" s="120">
        <v>0</v>
      </c>
      <c r="BO221" s="116">
        <v>0</v>
      </c>
      <c r="BP221" s="120">
        <v>0</v>
      </c>
      <c r="BQ221" s="116">
        <v>9</v>
      </c>
      <c r="BR221" s="120">
        <v>100</v>
      </c>
      <c r="BS221" s="116">
        <v>9</v>
      </c>
      <c r="BT221" s="2"/>
      <c r="BU221" s="3"/>
      <c r="BV221" s="3"/>
      <c r="BW221" s="3"/>
      <c r="BX221" s="3"/>
    </row>
    <row r="222" spans="1:76" ht="15">
      <c r="A222" s="64" t="s">
        <v>382</v>
      </c>
      <c r="B222" s="65"/>
      <c r="C222" s="65" t="s">
        <v>64</v>
      </c>
      <c r="D222" s="66">
        <v>162.28120904107266</v>
      </c>
      <c r="E222" s="68"/>
      <c r="F222" s="100" t="s">
        <v>905</v>
      </c>
      <c r="G222" s="65"/>
      <c r="H222" s="69" t="s">
        <v>382</v>
      </c>
      <c r="I222" s="70"/>
      <c r="J222" s="70"/>
      <c r="K222" s="69" t="s">
        <v>3366</v>
      </c>
      <c r="L222" s="73">
        <v>1</v>
      </c>
      <c r="M222" s="74">
        <v>5296.53173828125</v>
      </c>
      <c r="N222" s="74">
        <v>9646.09375</v>
      </c>
      <c r="O222" s="75"/>
      <c r="P222" s="76"/>
      <c r="Q222" s="76"/>
      <c r="R222" s="86"/>
      <c r="S222" s="48">
        <v>0</v>
      </c>
      <c r="T222" s="48">
        <v>3</v>
      </c>
      <c r="U222" s="49">
        <v>0</v>
      </c>
      <c r="V222" s="49">
        <v>0.001592</v>
      </c>
      <c r="W222" s="49">
        <v>0.006985</v>
      </c>
      <c r="X222" s="49">
        <v>0.933412</v>
      </c>
      <c r="Y222" s="49">
        <v>0.6666666666666666</v>
      </c>
      <c r="Z222" s="49">
        <v>0</v>
      </c>
      <c r="AA222" s="71">
        <v>222</v>
      </c>
      <c r="AB222" s="71"/>
      <c r="AC222" s="72"/>
      <c r="AD222" s="78" t="s">
        <v>1893</v>
      </c>
      <c r="AE222" s="78">
        <v>607</v>
      </c>
      <c r="AF222" s="78">
        <v>669</v>
      </c>
      <c r="AG222" s="78">
        <v>11930</v>
      </c>
      <c r="AH222" s="78">
        <v>34541</v>
      </c>
      <c r="AI222" s="78"/>
      <c r="AJ222" s="78" t="s">
        <v>2148</v>
      </c>
      <c r="AK222" s="78" t="s">
        <v>2343</v>
      </c>
      <c r="AL222" s="83" t="s">
        <v>2488</v>
      </c>
      <c r="AM222" s="78"/>
      <c r="AN222" s="80">
        <v>43383.900289351855</v>
      </c>
      <c r="AO222" s="83" t="s">
        <v>2713</v>
      </c>
      <c r="AP222" s="78" t="b">
        <v>0</v>
      </c>
      <c r="AQ222" s="78" t="b">
        <v>0</v>
      </c>
      <c r="AR222" s="78" t="b">
        <v>1</v>
      </c>
      <c r="AS222" s="78"/>
      <c r="AT222" s="78">
        <v>2</v>
      </c>
      <c r="AU222" s="83" t="s">
        <v>2778</v>
      </c>
      <c r="AV222" s="78" t="b">
        <v>0</v>
      </c>
      <c r="AW222" s="78" t="s">
        <v>2855</v>
      </c>
      <c r="AX222" s="83" t="s">
        <v>3075</v>
      </c>
      <c r="AY222" s="78" t="s">
        <v>66</v>
      </c>
      <c r="AZ222" s="78" t="str">
        <f>REPLACE(INDEX(GroupVertices[Group],MATCH(Vertices[[#This Row],[Vertex]],GroupVertices[Vertex],0)),1,1,"")</f>
        <v>2</v>
      </c>
      <c r="BA222" s="48"/>
      <c r="BB222" s="48"/>
      <c r="BC222" s="48"/>
      <c r="BD222" s="48"/>
      <c r="BE222" s="48"/>
      <c r="BF222" s="48"/>
      <c r="BG222" s="116" t="s">
        <v>3869</v>
      </c>
      <c r="BH222" s="116" t="s">
        <v>3907</v>
      </c>
      <c r="BI222" s="116" t="s">
        <v>3997</v>
      </c>
      <c r="BJ222" s="116" t="s">
        <v>3997</v>
      </c>
      <c r="BK222" s="116">
        <v>1</v>
      </c>
      <c r="BL222" s="120">
        <v>2.7027027027027026</v>
      </c>
      <c r="BM222" s="116">
        <v>1</v>
      </c>
      <c r="BN222" s="120">
        <v>2.7027027027027026</v>
      </c>
      <c r="BO222" s="116">
        <v>0</v>
      </c>
      <c r="BP222" s="120">
        <v>0</v>
      </c>
      <c r="BQ222" s="116">
        <v>35</v>
      </c>
      <c r="BR222" s="120">
        <v>94.5945945945946</v>
      </c>
      <c r="BS222" s="116">
        <v>37</v>
      </c>
      <c r="BT222" s="2"/>
      <c r="BU222" s="3"/>
      <c r="BV222" s="3"/>
      <c r="BW222" s="3"/>
      <c r="BX222" s="3"/>
    </row>
    <row r="223" spans="1:76" ht="15">
      <c r="A223" s="64" t="s">
        <v>383</v>
      </c>
      <c r="B223" s="65"/>
      <c r="C223" s="65" t="s">
        <v>64</v>
      </c>
      <c r="D223" s="66">
        <v>162.17738447732836</v>
      </c>
      <c r="E223" s="68"/>
      <c r="F223" s="100" t="s">
        <v>906</v>
      </c>
      <c r="G223" s="65"/>
      <c r="H223" s="69" t="s">
        <v>383</v>
      </c>
      <c r="I223" s="70"/>
      <c r="J223" s="70"/>
      <c r="K223" s="69" t="s">
        <v>3367</v>
      </c>
      <c r="L223" s="73">
        <v>1</v>
      </c>
      <c r="M223" s="74">
        <v>1074.4783935546875</v>
      </c>
      <c r="N223" s="74">
        <v>7706.31689453125</v>
      </c>
      <c r="O223" s="75"/>
      <c r="P223" s="76"/>
      <c r="Q223" s="76"/>
      <c r="R223" s="86"/>
      <c r="S223" s="48">
        <v>0</v>
      </c>
      <c r="T223" s="48">
        <v>1</v>
      </c>
      <c r="U223" s="49">
        <v>0</v>
      </c>
      <c r="V223" s="49">
        <v>0.001248</v>
      </c>
      <c r="W223" s="49">
        <v>0.002131</v>
      </c>
      <c r="X223" s="49">
        <v>0.460133</v>
      </c>
      <c r="Y223" s="49">
        <v>0</v>
      </c>
      <c r="Z223" s="49">
        <v>0</v>
      </c>
      <c r="AA223" s="71">
        <v>223</v>
      </c>
      <c r="AB223" s="71"/>
      <c r="AC223" s="72"/>
      <c r="AD223" s="78" t="s">
        <v>1894</v>
      </c>
      <c r="AE223" s="78">
        <v>205</v>
      </c>
      <c r="AF223" s="78">
        <v>422</v>
      </c>
      <c r="AG223" s="78">
        <v>72146</v>
      </c>
      <c r="AH223" s="78">
        <v>1067</v>
      </c>
      <c r="AI223" s="78"/>
      <c r="AJ223" s="78" t="s">
        <v>2149</v>
      </c>
      <c r="AK223" s="78" t="s">
        <v>2344</v>
      </c>
      <c r="AL223" s="78"/>
      <c r="AM223" s="78"/>
      <c r="AN223" s="80">
        <v>40015.41657407407</v>
      </c>
      <c r="AO223" s="83" t="s">
        <v>2714</v>
      </c>
      <c r="AP223" s="78" t="b">
        <v>0</v>
      </c>
      <c r="AQ223" s="78" t="b">
        <v>0</v>
      </c>
      <c r="AR223" s="78" t="b">
        <v>1</v>
      </c>
      <c r="AS223" s="78"/>
      <c r="AT223" s="78">
        <v>11</v>
      </c>
      <c r="AU223" s="83" t="s">
        <v>2789</v>
      </c>
      <c r="AV223" s="78" t="b">
        <v>0</v>
      </c>
      <c r="AW223" s="78" t="s">
        <v>2855</v>
      </c>
      <c r="AX223" s="83" t="s">
        <v>3076</v>
      </c>
      <c r="AY223" s="78" t="s">
        <v>66</v>
      </c>
      <c r="AZ223" s="78" t="str">
        <f>REPLACE(INDEX(GroupVertices[Group],MATCH(Vertices[[#This Row],[Vertex]],GroupVertices[Vertex],0)),1,1,"")</f>
        <v>1</v>
      </c>
      <c r="BA223" s="48"/>
      <c r="BB223" s="48"/>
      <c r="BC223" s="48"/>
      <c r="BD223" s="48"/>
      <c r="BE223" s="48"/>
      <c r="BF223" s="48"/>
      <c r="BG223" s="116" t="s">
        <v>3812</v>
      </c>
      <c r="BH223" s="116" t="s">
        <v>3812</v>
      </c>
      <c r="BI223" s="116" t="s">
        <v>3938</v>
      </c>
      <c r="BJ223" s="116" t="s">
        <v>3938</v>
      </c>
      <c r="BK223" s="116">
        <v>1</v>
      </c>
      <c r="BL223" s="120">
        <v>4</v>
      </c>
      <c r="BM223" s="116">
        <v>1</v>
      </c>
      <c r="BN223" s="120">
        <v>4</v>
      </c>
      <c r="BO223" s="116">
        <v>0</v>
      </c>
      <c r="BP223" s="120">
        <v>0</v>
      </c>
      <c r="BQ223" s="116">
        <v>23</v>
      </c>
      <c r="BR223" s="120">
        <v>92</v>
      </c>
      <c r="BS223" s="116">
        <v>25</v>
      </c>
      <c r="BT223" s="2"/>
      <c r="BU223" s="3"/>
      <c r="BV223" s="3"/>
      <c r="BW223" s="3"/>
      <c r="BX223" s="3"/>
    </row>
    <row r="224" spans="1:76" ht="15">
      <c r="A224" s="64" t="s">
        <v>384</v>
      </c>
      <c r="B224" s="65"/>
      <c r="C224" s="65" t="s">
        <v>64</v>
      </c>
      <c r="D224" s="66">
        <v>162.16687591824493</v>
      </c>
      <c r="E224" s="68"/>
      <c r="F224" s="100" t="s">
        <v>907</v>
      </c>
      <c r="G224" s="65"/>
      <c r="H224" s="69" t="s">
        <v>384</v>
      </c>
      <c r="I224" s="70"/>
      <c r="J224" s="70"/>
      <c r="K224" s="69" t="s">
        <v>3368</v>
      </c>
      <c r="L224" s="73">
        <v>1</v>
      </c>
      <c r="M224" s="74">
        <v>1971.9488525390625</v>
      </c>
      <c r="N224" s="74">
        <v>5615.18359375</v>
      </c>
      <c r="O224" s="75"/>
      <c r="P224" s="76"/>
      <c r="Q224" s="76"/>
      <c r="R224" s="86"/>
      <c r="S224" s="48">
        <v>0</v>
      </c>
      <c r="T224" s="48">
        <v>1</v>
      </c>
      <c r="U224" s="49">
        <v>0</v>
      </c>
      <c r="V224" s="49">
        <v>0.001248</v>
      </c>
      <c r="W224" s="49">
        <v>0.002131</v>
      </c>
      <c r="X224" s="49">
        <v>0.460133</v>
      </c>
      <c r="Y224" s="49">
        <v>0</v>
      </c>
      <c r="Z224" s="49">
        <v>0</v>
      </c>
      <c r="AA224" s="71">
        <v>224</v>
      </c>
      <c r="AB224" s="71"/>
      <c r="AC224" s="72"/>
      <c r="AD224" s="78" t="s">
        <v>1895</v>
      </c>
      <c r="AE224" s="78">
        <v>430</v>
      </c>
      <c r="AF224" s="78">
        <v>397</v>
      </c>
      <c r="AG224" s="78">
        <v>3041</v>
      </c>
      <c r="AH224" s="78">
        <v>4925</v>
      </c>
      <c r="AI224" s="78"/>
      <c r="AJ224" s="78" t="s">
        <v>2150</v>
      </c>
      <c r="AK224" s="78" t="s">
        <v>2345</v>
      </c>
      <c r="AL224" s="83" t="s">
        <v>2489</v>
      </c>
      <c r="AM224" s="78"/>
      <c r="AN224" s="80">
        <v>39938.29733796296</v>
      </c>
      <c r="AO224" s="83" t="s">
        <v>2715</v>
      </c>
      <c r="AP224" s="78" t="b">
        <v>0</v>
      </c>
      <c r="AQ224" s="78" t="b">
        <v>0</v>
      </c>
      <c r="AR224" s="78" t="b">
        <v>0</v>
      </c>
      <c r="AS224" s="78"/>
      <c r="AT224" s="78">
        <v>4</v>
      </c>
      <c r="AU224" s="83" t="s">
        <v>2780</v>
      </c>
      <c r="AV224" s="78" t="b">
        <v>0</v>
      </c>
      <c r="AW224" s="78" t="s">
        <v>2855</v>
      </c>
      <c r="AX224" s="83" t="s">
        <v>3077</v>
      </c>
      <c r="AY224" s="78" t="s">
        <v>66</v>
      </c>
      <c r="AZ224" s="78" t="str">
        <f>REPLACE(INDEX(GroupVertices[Group],MATCH(Vertices[[#This Row],[Vertex]],GroupVertices[Vertex],0)),1,1,"")</f>
        <v>1</v>
      </c>
      <c r="BA224" s="48"/>
      <c r="BB224" s="48"/>
      <c r="BC224" s="48"/>
      <c r="BD224" s="48"/>
      <c r="BE224" s="48"/>
      <c r="BF224" s="48"/>
      <c r="BG224" s="116" t="s">
        <v>3812</v>
      </c>
      <c r="BH224" s="116" t="s">
        <v>3812</v>
      </c>
      <c r="BI224" s="116" t="s">
        <v>3938</v>
      </c>
      <c r="BJ224" s="116" t="s">
        <v>3938</v>
      </c>
      <c r="BK224" s="116">
        <v>1</v>
      </c>
      <c r="BL224" s="120">
        <v>4</v>
      </c>
      <c r="BM224" s="116">
        <v>1</v>
      </c>
      <c r="BN224" s="120">
        <v>4</v>
      </c>
      <c r="BO224" s="116">
        <v>0</v>
      </c>
      <c r="BP224" s="120">
        <v>0</v>
      </c>
      <c r="BQ224" s="116">
        <v>23</v>
      </c>
      <c r="BR224" s="120">
        <v>92</v>
      </c>
      <c r="BS224" s="116">
        <v>25</v>
      </c>
      <c r="BT224" s="2"/>
      <c r="BU224" s="3"/>
      <c r="BV224" s="3"/>
      <c r="BW224" s="3"/>
      <c r="BX224" s="3"/>
    </row>
    <row r="225" spans="1:76" ht="15">
      <c r="A225" s="64" t="s">
        <v>385</v>
      </c>
      <c r="B225" s="65"/>
      <c r="C225" s="65" t="s">
        <v>64</v>
      </c>
      <c r="D225" s="66">
        <v>162.0924753199342</v>
      </c>
      <c r="E225" s="68"/>
      <c r="F225" s="100" t="s">
        <v>908</v>
      </c>
      <c r="G225" s="65"/>
      <c r="H225" s="69" t="s">
        <v>385</v>
      </c>
      <c r="I225" s="70"/>
      <c r="J225" s="70"/>
      <c r="K225" s="69" t="s">
        <v>3369</v>
      </c>
      <c r="L225" s="73">
        <v>1</v>
      </c>
      <c r="M225" s="74">
        <v>8567.0400390625</v>
      </c>
      <c r="N225" s="74">
        <v>8351.8291015625</v>
      </c>
      <c r="O225" s="75"/>
      <c r="P225" s="76"/>
      <c r="Q225" s="76"/>
      <c r="R225" s="86"/>
      <c r="S225" s="48">
        <v>0</v>
      </c>
      <c r="T225" s="48">
        <v>2</v>
      </c>
      <c r="U225" s="49">
        <v>0</v>
      </c>
      <c r="V225" s="49">
        <v>0.001321</v>
      </c>
      <c r="W225" s="49">
        <v>0.003572</v>
      </c>
      <c r="X225" s="49">
        <v>0.594725</v>
      </c>
      <c r="Y225" s="49">
        <v>0.5</v>
      </c>
      <c r="Z225" s="49">
        <v>0</v>
      </c>
      <c r="AA225" s="71">
        <v>225</v>
      </c>
      <c r="AB225" s="71"/>
      <c r="AC225" s="72"/>
      <c r="AD225" s="78" t="s">
        <v>1896</v>
      </c>
      <c r="AE225" s="78">
        <v>171</v>
      </c>
      <c r="AF225" s="78">
        <v>220</v>
      </c>
      <c r="AG225" s="78">
        <v>3332</v>
      </c>
      <c r="AH225" s="78">
        <v>2377</v>
      </c>
      <c r="AI225" s="78"/>
      <c r="AJ225" s="78" t="s">
        <v>2151</v>
      </c>
      <c r="AK225" s="78" t="s">
        <v>1653</v>
      </c>
      <c r="AL225" s="78"/>
      <c r="AM225" s="78"/>
      <c r="AN225" s="80">
        <v>41904.6847337963</v>
      </c>
      <c r="AO225" s="83" t="s">
        <v>2716</v>
      </c>
      <c r="AP225" s="78" t="b">
        <v>1</v>
      </c>
      <c r="AQ225" s="78" t="b">
        <v>0</v>
      </c>
      <c r="AR225" s="78" t="b">
        <v>1</v>
      </c>
      <c r="AS225" s="78"/>
      <c r="AT225" s="78">
        <v>0</v>
      </c>
      <c r="AU225" s="83" t="s">
        <v>2778</v>
      </c>
      <c r="AV225" s="78" t="b">
        <v>0</v>
      </c>
      <c r="AW225" s="78" t="s">
        <v>2855</v>
      </c>
      <c r="AX225" s="83" t="s">
        <v>3078</v>
      </c>
      <c r="AY225" s="78" t="s">
        <v>66</v>
      </c>
      <c r="AZ225" s="78" t="str">
        <f>REPLACE(INDEX(GroupVertices[Group],MATCH(Vertices[[#This Row],[Vertex]],GroupVertices[Vertex],0)),1,1,"")</f>
        <v>4</v>
      </c>
      <c r="BA225" s="48"/>
      <c r="BB225" s="48"/>
      <c r="BC225" s="48"/>
      <c r="BD225" s="48"/>
      <c r="BE225" s="48"/>
      <c r="BF225" s="48"/>
      <c r="BG225" s="116" t="s">
        <v>3870</v>
      </c>
      <c r="BH225" s="116" t="s">
        <v>3870</v>
      </c>
      <c r="BI225" s="116" t="s">
        <v>3998</v>
      </c>
      <c r="BJ225" s="116" t="s">
        <v>3998</v>
      </c>
      <c r="BK225" s="116">
        <v>1</v>
      </c>
      <c r="BL225" s="120">
        <v>12.5</v>
      </c>
      <c r="BM225" s="116">
        <v>0</v>
      </c>
      <c r="BN225" s="120">
        <v>0</v>
      </c>
      <c r="BO225" s="116">
        <v>0</v>
      </c>
      <c r="BP225" s="120">
        <v>0</v>
      </c>
      <c r="BQ225" s="116">
        <v>7</v>
      </c>
      <c r="BR225" s="120">
        <v>87.5</v>
      </c>
      <c r="BS225" s="116">
        <v>8</v>
      </c>
      <c r="BT225" s="2"/>
      <c r="BU225" s="3"/>
      <c r="BV225" s="3"/>
      <c r="BW225" s="3"/>
      <c r="BX225" s="3"/>
    </row>
    <row r="226" spans="1:76" ht="15">
      <c r="A226" s="64" t="s">
        <v>386</v>
      </c>
      <c r="B226" s="65"/>
      <c r="C226" s="65" t="s">
        <v>64</v>
      </c>
      <c r="D226" s="66">
        <v>162.22025939838875</v>
      </c>
      <c r="E226" s="68"/>
      <c r="F226" s="100" t="s">
        <v>2840</v>
      </c>
      <c r="G226" s="65"/>
      <c r="H226" s="69" t="s">
        <v>386</v>
      </c>
      <c r="I226" s="70"/>
      <c r="J226" s="70"/>
      <c r="K226" s="69" t="s">
        <v>3370</v>
      </c>
      <c r="L226" s="73">
        <v>1.188090357928807</v>
      </c>
      <c r="M226" s="74">
        <v>8400.82421875</v>
      </c>
      <c r="N226" s="74">
        <v>8401.40625</v>
      </c>
      <c r="O226" s="75"/>
      <c r="P226" s="76"/>
      <c r="Q226" s="76"/>
      <c r="R226" s="86"/>
      <c r="S226" s="48">
        <v>2</v>
      </c>
      <c r="T226" s="48">
        <v>1</v>
      </c>
      <c r="U226" s="49">
        <v>1</v>
      </c>
      <c r="V226" s="49">
        <v>0.001323</v>
      </c>
      <c r="W226" s="49">
        <v>0.003812</v>
      </c>
      <c r="X226" s="49">
        <v>0.857331</v>
      </c>
      <c r="Y226" s="49">
        <v>0.3333333333333333</v>
      </c>
      <c r="Z226" s="49">
        <v>0</v>
      </c>
      <c r="AA226" s="71">
        <v>226</v>
      </c>
      <c r="AB226" s="71"/>
      <c r="AC226" s="72"/>
      <c r="AD226" s="78" t="s">
        <v>1897</v>
      </c>
      <c r="AE226" s="78">
        <v>866</v>
      </c>
      <c r="AF226" s="78">
        <v>524</v>
      </c>
      <c r="AG226" s="78">
        <v>46765</v>
      </c>
      <c r="AH226" s="78">
        <v>30573</v>
      </c>
      <c r="AI226" s="78"/>
      <c r="AJ226" s="78" t="s">
        <v>2152</v>
      </c>
      <c r="AK226" s="78" t="s">
        <v>2346</v>
      </c>
      <c r="AL226" s="78"/>
      <c r="AM226" s="78"/>
      <c r="AN226" s="80">
        <v>40793.161215277774</v>
      </c>
      <c r="AO226" s="83" t="s">
        <v>2717</v>
      </c>
      <c r="AP226" s="78" t="b">
        <v>0</v>
      </c>
      <c r="AQ226" s="78" t="b">
        <v>0</v>
      </c>
      <c r="AR226" s="78" t="b">
        <v>1</v>
      </c>
      <c r="AS226" s="78"/>
      <c r="AT226" s="78">
        <v>3</v>
      </c>
      <c r="AU226" s="83" t="s">
        <v>2777</v>
      </c>
      <c r="AV226" s="78" t="b">
        <v>0</v>
      </c>
      <c r="AW226" s="78" t="s">
        <v>2855</v>
      </c>
      <c r="AX226" s="83" t="s">
        <v>3079</v>
      </c>
      <c r="AY226" s="78" t="s">
        <v>66</v>
      </c>
      <c r="AZ226" s="78" t="str">
        <f>REPLACE(INDEX(GroupVertices[Group],MATCH(Vertices[[#This Row],[Vertex]],GroupVertices[Vertex],0)),1,1,"")</f>
        <v>4</v>
      </c>
      <c r="BA226" s="48"/>
      <c r="BB226" s="48"/>
      <c r="BC226" s="48"/>
      <c r="BD226" s="48"/>
      <c r="BE226" s="48"/>
      <c r="BF226" s="48"/>
      <c r="BG226" s="116" t="s">
        <v>3871</v>
      </c>
      <c r="BH226" s="116" t="s">
        <v>3871</v>
      </c>
      <c r="BI226" s="116" t="s">
        <v>3999</v>
      </c>
      <c r="BJ226" s="116" t="s">
        <v>3999</v>
      </c>
      <c r="BK226" s="116">
        <v>1</v>
      </c>
      <c r="BL226" s="120">
        <v>14.285714285714286</v>
      </c>
      <c r="BM226" s="116">
        <v>1</v>
      </c>
      <c r="BN226" s="120">
        <v>14.285714285714286</v>
      </c>
      <c r="BO226" s="116">
        <v>0</v>
      </c>
      <c r="BP226" s="120">
        <v>0</v>
      </c>
      <c r="BQ226" s="116">
        <v>5</v>
      </c>
      <c r="BR226" s="120">
        <v>71.42857142857143</v>
      </c>
      <c r="BS226" s="116">
        <v>7</v>
      </c>
      <c r="BT226" s="2"/>
      <c r="BU226" s="3"/>
      <c r="BV226" s="3"/>
      <c r="BW226" s="3"/>
      <c r="BX226" s="3"/>
    </row>
    <row r="227" spans="1:76" ht="15">
      <c r="A227" s="64" t="s">
        <v>387</v>
      </c>
      <c r="B227" s="65"/>
      <c r="C227" s="65" t="s">
        <v>64</v>
      </c>
      <c r="D227" s="66">
        <v>162.12652305136453</v>
      </c>
      <c r="E227" s="68"/>
      <c r="F227" s="100" t="s">
        <v>2841</v>
      </c>
      <c r="G227" s="65"/>
      <c r="H227" s="69" t="s">
        <v>387</v>
      </c>
      <c r="I227" s="70"/>
      <c r="J227" s="70"/>
      <c r="K227" s="69" t="s">
        <v>3371</v>
      </c>
      <c r="L227" s="73">
        <v>1</v>
      </c>
      <c r="M227" s="74">
        <v>8390.427734375</v>
      </c>
      <c r="N227" s="74">
        <v>8057.634765625</v>
      </c>
      <c r="O227" s="75"/>
      <c r="P227" s="76"/>
      <c r="Q227" s="76"/>
      <c r="R227" s="86"/>
      <c r="S227" s="48">
        <v>0</v>
      </c>
      <c r="T227" s="48">
        <v>2</v>
      </c>
      <c r="U227" s="49">
        <v>0</v>
      </c>
      <c r="V227" s="49">
        <v>0.001321</v>
      </c>
      <c r="W227" s="49">
        <v>0.003572</v>
      </c>
      <c r="X227" s="49">
        <v>0.594725</v>
      </c>
      <c r="Y227" s="49">
        <v>0.5</v>
      </c>
      <c r="Z227" s="49">
        <v>0</v>
      </c>
      <c r="AA227" s="71">
        <v>227</v>
      </c>
      <c r="AB227" s="71"/>
      <c r="AC227" s="72"/>
      <c r="AD227" s="78" t="s">
        <v>1898</v>
      </c>
      <c r="AE227" s="78">
        <v>372</v>
      </c>
      <c r="AF227" s="78">
        <v>301</v>
      </c>
      <c r="AG227" s="78">
        <v>14198</v>
      </c>
      <c r="AH227" s="78">
        <v>21394</v>
      </c>
      <c r="AI227" s="78"/>
      <c r="AJ227" s="78" t="s">
        <v>2153</v>
      </c>
      <c r="AK227" s="78"/>
      <c r="AL227" s="78"/>
      <c r="AM227" s="78"/>
      <c r="AN227" s="80">
        <v>43594.74172453704</v>
      </c>
      <c r="AO227" s="83" t="s">
        <v>2718</v>
      </c>
      <c r="AP227" s="78" t="b">
        <v>1</v>
      </c>
      <c r="AQ227" s="78" t="b">
        <v>0</v>
      </c>
      <c r="AR227" s="78" t="b">
        <v>1</v>
      </c>
      <c r="AS227" s="78"/>
      <c r="AT227" s="78">
        <v>0</v>
      </c>
      <c r="AU227" s="78"/>
      <c r="AV227" s="78" t="b">
        <v>0</v>
      </c>
      <c r="AW227" s="78" t="s">
        <v>2855</v>
      </c>
      <c r="AX227" s="83" t="s">
        <v>3080</v>
      </c>
      <c r="AY227" s="78" t="s">
        <v>66</v>
      </c>
      <c r="AZ227" s="78" t="str">
        <f>REPLACE(INDEX(GroupVertices[Group],MATCH(Vertices[[#This Row],[Vertex]],GroupVertices[Vertex],0)),1,1,"")</f>
        <v>4</v>
      </c>
      <c r="BA227" s="48"/>
      <c r="BB227" s="48"/>
      <c r="BC227" s="48"/>
      <c r="BD227" s="48"/>
      <c r="BE227" s="48"/>
      <c r="BF227" s="48"/>
      <c r="BG227" s="116" t="s">
        <v>3872</v>
      </c>
      <c r="BH227" s="116" t="s">
        <v>3872</v>
      </c>
      <c r="BI227" s="116" t="s">
        <v>4000</v>
      </c>
      <c r="BJ227" s="116" t="s">
        <v>4000</v>
      </c>
      <c r="BK227" s="116">
        <v>1</v>
      </c>
      <c r="BL227" s="120">
        <v>11.11111111111111</v>
      </c>
      <c r="BM227" s="116">
        <v>1</v>
      </c>
      <c r="BN227" s="120">
        <v>11.11111111111111</v>
      </c>
      <c r="BO227" s="116">
        <v>0</v>
      </c>
      <c r="BP227" s="120">
        <v>0</v>
      </c>
      <c r="BQ227" s="116">
        <v>7</v>
      </c>
      <c r="BR227" s="120">
        <v>77.77777777777777</v>
      </c>
      <c r="BS227" s="116">
        <v>9</v>
      </c>
      <c r="BT227" s="2"/>
      <c r="BU227" s="3"/>
      <c r="BV227" s="3"/>
      <c r="BW227" s="3"/>
      <c r="BX227" s="3"/>
    </row>
    <row r="228" spans="1:76" ht="15">
      <c r="A228" s="64" t="s">
        <v>388</v>
      </c>
      <c r="B228" s="65"/>
      <c r="C228" s="65" t="s">
        <v>64</v>
      </c>
      <c r="D228" s="66">
        <v>167.7523852422712</v>
      </c>
      <c r="E228" s="68"/>
      <c r="F228" s="100" t="s">
        <v>909</v>
      </c>
      <c r="G228" s="65"/>
      <c r="H228" s="69" t="s">
        <v>388</v>
      </c>
      <c r="I228" s="70"/>
      <c r="J228" s="70"/>
      <c r="K228" s="69" t="s">
        <v>3372</v>
      </c>
      <c r="L228" s="73">
        <v>853.3505644895797</v>
      </c>
      <c r="M228" s="74">
        <v>8249.2265625</v>
      </c>
      <c r="N228" s="74">
        <v>1617.7020263671875</v>
      </c>
      <c r="O228" s="75"/>
      <c r="P228" s="76"/>
      <c r="Q228" s="76"/>
      <c r="R228" s="86"/>
      <c r="S228" s="48">
        <v>1</v>
      </c>
      <c r="T228" s="48">
        <v>20</v>
      </c>
      <c r="U228" s="49">
        <v>4531.601587</v>
      </c>
      <c r="V228" s="49">
        <v>0.001412</v>
      </c>
      <c r="W228" s="49">
        <v>0.008541</v>
      </c>
      <c r="X228" s="49">
        <v>4.069961</v>
      </c>
      <c r="Y228" s="49">
        <v>0.060526315789473685</v>
      </c>
      <c r="Z228" s="49">
        <v>0.05</v>
      </c>
      <c r="AA228" s="71">
        <v>228</v>
      </c>
      <c r="AB228" s="71"/>
      <c r="AC228" s="72"/>
      <c r="AD228" s="78" t="s">
        <v>1899</v>
      </c>
      <c r="AE228" s="78">
        <v>12954</v>
      </c>
      <c r="AF228" s="78">
        <v>13685</v>
      </c>
      <c r="AG228" s="78">
        <v>117373</v>
      </c>
      <c r="AH228" s="78">
        <v>60768</v>
      </c>
      <c r="AI228" s="78"/>
      <c r="AJ228" s="78" t="s">
        <v>2154</v>
      </c>
      <c r="AK228" s="78" t="s">
        <v>1651</v>
      </c>
      <c r="AL228" s="83" t="s">
        <v>2490</v>
      </c>
      <c r="AM228" s="78"/>
      <c r="AN228" s="80">
        <v>39698.92560185185</v>
      </c>
      <c r="AO228" s="83" t="s">
        <v>2719</v>
      </c>
      <c r="AP228" s="78" t="b">
        <v>0</v>
      </c>
      <c r="AQ228" s="78" t="b">
        <v>0</v>
      </c>
      <c r="AR228" s="78" t="b">
        <v>1</v>
      </c>
      <c r="AS228" s="78"/>
      <c r="AT228" s="78">
        <v>630</v>
      </c>
      <c r="AU228" s="83" t="s">
        <v>2794</v>
      </c>
      <c r="AV228" s="78" t="b">
        <v>0</v>
      </c>
      <c r="AW228" s="78" t="s">
        <v>2855</v>
      </c>
      <c r="AX228" s="83" t="s">
        <v>3081</v>
      </c>
      <c r="AY228" s="78" t="s">
        <v>66</v>
      </c>
      <c r="AZ228" s="78" t="str">
        <f>REPLACE(INDEX(GroupVertices[Group],MATCH(Vertices[[#This Row],[Vertex]],GroupVertices[Vertex],0)),1,1,"")</f>
        <v>5</v>
      </c>
      <c r="BA228" s="48"/>
      <c r="BB228" s="48"/>
      <c r="BC228" s="48"/>
      <c r="BD228" s="48"/>
      <c r="BE228" s="48"/>
      <c r="BF228" s="48"/>
      <c r="BG228" s="116" t="s">
        <v>3873</v>
      </c>
      <c r="BH228" s="116" t="s">
        <v>3873</v>
      </c>
      <c r="BI228" s="116" t="s">
        <v>4001</v>
      </c>
      <c r="BJ228" s="116" t="s">
        <v>4001</v>
      </c>
      <c r="BK228" s="116">
        <v>0</v>
      </c>
      <c r="BL228" s="120">
        <v>0</v>
      </c>
      <c r="BM228" s="116">
        <v>0</v>
      </c>
      <c r="BN228" s="120">
        <v>0</v>
      </c>
      <c r="BO228" s="116">
        <v>0</v>
      </c>
      <c r="BP228" s="120">
        <v>0</v>
      </c>
      <c r="BQ228" s="116">
        <v>24</v>
      </c>
      <c r="BR228" s="120">
        <v>100</v>
      </c>
      <c r="BS228" s="116">
        <v>24</v>
      </c>
      <c r="BT228" s="2"/>
      <c r="BU228" s="3"/>
      <c r="BV228" s="3"/>
      <c r="BW228" s="3"/>
      <c r="BX228" s="3"/>
    </row>
    <row r="229" spans="1:76" ht="15">
      <c r="A229" s="64" t="s">
        <v>394</v>
      </c>
      <c r="B229" s="65"/>
      <c r="C229" s="65" t="s">
        <v>64</v>
      </c>
      <c r="D229" s="66">
        <v>162.14375708826137</v>
      </c>
      <c r="E229" s="68"/>
      <c r="F229" s="100" t="s">
        <v>915</v>
      </c>
      <c r="G229" s="65"/>
      <c r="H229" s="69" t="s">
        <v>394</v>
      </c>
      <c r="I229" s="70"/>
      <c r="J229" s="70"/>
      <c r="K229" s="69" t="s">
        <v>3373</v>
      </c>
      <c r="L229" s="73">
        <v>55.250633156284316</v>
      </c>
      <c r="M229" s="74">
        <v>7608.80908203125</v>
      </c>
      <c r="N229" s="74">
        <v>3649.42333984375</v>
      </c>
      <c r="O229" s="75"/>
      <c r="P229" s="76"/>
      <c r="Q229" s="76"/>
      <c r="R229" s="86"/>
      <c r="S229" s="48">
        <v>3</v>
      </c>
      <c r="T229" s="48">
        <v>5</v>
      </c>
      <c r="U229" s="49">
        <v>288.428571</v>
      </c>
      <c r="V229" s="49">
        <v>0.001364</v>
      </c>
      <c r="W229" s="49">
        <v>0.005497</v>
      </c>
      <c r="X229" s="49">
        <v>1.246088</v>
      </c>
      <c r="Y229" s="49">
        <v>0.36666666666666664</v>
      </c>
      <c r="Z229" s="49">
        <v>0.3333333333333333</v>
      </c>
      <c r="AA229" s="71">
        <v>229</v>
      </c>
      <c r="AB229" s="71"/>
      <c r="AC229" s="72"/>
      <c r="AD229" s="78" t="s">
        <v>394</v>
      </c>
      <c r="AE229" s="78">
        <v>120</v>
      </c>
      <c r="AF229" s="78">
        <v>342</v>
      </c>
      <c r="AG229" s="78">
        <v>398</v>
      </c>
      <c r="AH229" s="78">
        <v>576</v>
      </c>
      <c r="AI229" s="78"/>
      <c r="AJ229" s="78" t="s">
        <v>2155</v>
      </c>
      <c r="AK229" s="78" t="s">
        <v>2217</v>
      </c>
      <c r="AL229" s="83" t="s">
        <v>2491</v>
      </c>
      <c r="AM229" s="78"/>
      <c r="AN229" s="80">
        <v>43078.14666666667</v>
      </c>
      <c r="AO229" s="83" t="s">
        <v>2720</v>
      </c>
      <c r="AP229" s="78" t="b">
        <v>1</v>
      </c>
      <c r="AQ229" s="78" t="b">
        <v>0</v>
      </c>
      <c r="AR229" s="78" t="b">
        <v>1</v>
      </c>
      <c r="AS229" s="78"/>
      <c r="AT229" s="78">
        <v>6</v>
      </c>
      <c r="AU229" s="78"/>
      <c r="AV229" s="78" t="b">
        <v>0</v>
      </c>
      <c r="AW229" s="78" t="s">
        <v>2855</v>
      </c>
      <c r="AX229" s="83" t="s">
        <v>3082</v>
      </c>
      <c r="AY229" s="78" t="s">
        <v>66</v>
      </c>
      <c r="AZ229" s="78" t="str">
        <f>REPLACE(INDEX(GroupVertices[Group],MATCH(Vertices[[#This Row],[Vertex]],GroupVertices[Vertex],0)),1,1,"")</f>
        <v>5</v>
      </c>
      <c r="BA229" s="48"/>
      <c r="BB229" s="48"/>
      <c r="BC229" s="48"/>
      <c r="BD229" s="48"/>
      <c r="BE229" s="48"/>
      <c r="BF229" s="48"/>
      <c r="BG229" s="116" t="s">
        <v>3874</v>
      </c>
      <c r="BH229" s="116" t="s">
        <v>3874</v>
      </c>
      <c r="BI229" s="116" t="s">
        <v>4002</v>
      </c>
      <c r="BJ229" s="116" t="s">
        <v>4002</v>
      </c>
      <c r="BK229" s="116">
        <v>0</v>
      </c>
      <c r="BL229" s="120">
        <v>0</v>
      </c>
      <c r="BM229" s="116">
        <v>0</v>
      </c>
      <c r="BN229" s="120">
        <v>0</v>
      </c>
      <c r="BO229" s="116">
        <v>0</v>
      </c>
      <c r="BP229" s="120">
        <v>0</v>
      </c>
      <c r="BQ229" s="116">
        <v>19</v>
      </c>
      <c r="BR229" s="120">
        <v>100</v>
      </c>
      <c r="BS229" s="116">
        <v>19</v>
      </c>
      <c r="BT229" s="2"/>
      <c r="BU229" s="3"/>
      <c r="BV229" s="3"/>
      <c r="BW229" s="3"/>
      <c r="BX229" s="3"/>
    </row>
    <row r="230" spans="1:76" ht="15">
      <c r="A230" s="64" t="s">
        <v>395</v>
      </c>
      <c r="B230" s="65"/>
      <c r="C230" s="65" t="s">
        <v>64</v>
      </c>
      <c r="D230" s="66">
        <v>162.92097011807206</v>
      </c>
      <c r="E230" s="68"/>
      <c r="F230" s="100" t="s">
        <v>916</v>
      </c>
      <c r="G230" s="65"/>
      <c r="H230" s="69" t="s">
        <v>395</v>
      </c>
      <c r="I230" s="70"/>
      <c r="J230" s="70"/>
      <c r="K230" s="69" t="s">
        <v>3374</v>
      </c>
      <c r="L230" s="73">
        <v>55.250633156284316</v>
      </c>
      <c r="M230" s="74">
        <v>7458.8955078125</v>
      </c>
      <c r="N230" s="74">
        <v>3407.49169921875</v>
      </c>
      <c r="O230" s="75"/>
      <c r="P230" s="76"/>
      <c r="Q230" s="76"/>
      <c r="R230" s="86"/>
      <c r="S230" s="48">
        <v>3</v>
      </c>
      <c r="T230" s="48">
        <v>5</v>
      </c>
      <c r="U230" s="49">
        <v>288.428571</v>
      </c>
      <c r="V230" s="49">
        <v>0.001364</v>
      </c>
      <c r="W230" s="49">
        <v>0.005497</v>
      </c>
      <c r="X230" s="49">
        <v>1.246088</v>
      </c>
      <c r="Y230" s="49">
        <v>0.36666666666666664</v>
      </c>
      <c r="Z230" s="49">
        <v>0.3333333333333333</v>
      </c>
      <c r="AA230" s="71">
        <v>230</v>
      </c>
      <c r="AB230" s="71"/>
      <c r="AC230" s="72"/>
      <c r="AD230" s="78" t="s">
        <v>1900</v>
      </c>
      <c r="AE230" s="78">
        <v>1337</v>
      </c>
      <c r="AF230" s="78">
        <v>2191</v>
      </c>
      <c r="AG230" s="78">
        <v>2686</v>
      </c>
      <c r="AH230" s="78">
        <v>15907</v>
      </c>
      <c r="AI230" s="78"/>
      <c r="AJ230" s="78" t="s">
        <v>2156</v>
      </c>
      <c r="AK230" s="78" t="s">
        <v>2217</v>
      </c>
      <c r="AL230" s="83" t="s">
        <v>2492</v>
      </c>
      <c r="AM230" s="78"/>
      <c r="AN230" s="80">
        <v>40366.706238425926</v>
      </c>
      <c r="AO230" s="83" t="s">
        <v>2721</v>
      </c>
      <c r="AP230" s="78" t="b">
        <v>0</v>
      </c>
      <c r="AQ230" s="78" t="b">
        <v>0</v>
      </c>
      <c r="AR230" s="78" t="b">
        <v>1</v>
      </c>
      <c r="AS230" s="78"/>
      <c r="AT230" s="78">
        <v>26</v>
      </c>
      <c r="AU230" s="83" t="s">
        <v>2787</v>
      </c>
      <c r="AV230" s="78" t="b">
        <v>0</v>
      </c>
      <c r="AW230" s="78" t="s">
        <v>2855</v>
      </c>
      <c r="AX230" s="83" t="s">
        <v>3083</v>
      </c>
      <c r="AY230" s="78" t="s">
        <v>66</v>
      </c>
      <c r="AZ230" s="78" t="str">
        <f>REPLACE(INDEX(GroupVertices[Group],MATCH(Vertices[[#This Row],[Vertex]],GroupVertices[Vertex],0)),1,1,"")</f>
        <v>5</v>
      </c>
      <c r="BA230" s="48"/>
      <c r="BB230" s="48"/>
      <c r="BC230" s="48"/>
      <c r="BD230" s="48"/>
      <c r="BE230" s="48"/>
      <c r="BF230" s="48"/>
      <c r="BG230" s="116" t="s">
        <v>3874</v>
      </c>
      <c r="BH230" s="116" t="s">
        <v>3874</v>
      </c>
      <c r="BI230" s="116" t="s">
        <v>4002</v>
      </c>
      <c r="BJ230" s="116" t="s">
        <v>4002</v>
      </c>
      <c r="BK230" s="116">
        <v>0</v>
      </c>
      <c r="BL230" s="120">
        <v>0</v>
      </c>
      <c r="BM230" s="116">
        <v>0</v>
      </c>
      <c r="BN230" s="120">
        <v>0</v>
      </c>
      <c r="BO230" s="116">
        <v>0</v>
      </c>
      <c r="BP230" s="120">
        <v>0</v>
      </c>
      <c r="BQ230" s="116">
        <v>19</v>
      </c>
      <c r="BR230" s="120">
        <v>100</v>
      </c>
      <c r="BS230" s="116">
        <v>19</v>
      </c>
      <c r="BT230" s="2"/>
      <c r="BU230" s="3"/>
      <c r="BV230" s="3"/>
      <c r="BW230" s="3"/>
      <c r="BX230" s="3"/>
    </row>
    <row r="231" spans="1:76" ht="15">
      <c r="A231" s="64" t="s">
        <v>491</v>
      </c>
      <c r="B231" s="65"/>
      <c r="C231" s="65" t="s">
        <v>64</v>
      </c>
      <c r="D231" s="66">
        <v>165.1786289515568</v>
      </c>
      <c r="E231" s="68"/>
      <c r="F231" s="100" t="s">
        <v>2842</v>
      </c>
      <c r="G231" s="65"/>
      <c r="H231" s="69" t="s">
        <v>491</v>
      </c>
      <c r="I231" s="70"/>
      <c r="J231" s="70"/>
      <c r="K231" s="69" t="s">
        <v>3375</v>
      </c>
      <c r="L231" s="73">
        <v>4.165291942820341</v>
      </c>
      <c r="M231" s="74">
        <v>7817.5107421875</v>
      </c>
      <c r="N231" s="74">
        <v>3722.5439453125</v>
      </c>
      <c r="O231" s="75"/>
      <c r="P231" s="76"/>
      <c r="Q231" s="76"/>
      <c r="R231" s="86"/>
      <c r="S231" s="48">
        <v>4</v>
      </c>
      <c r="T231" s="48">
        <v>0</v>
      </c>
      <c r="U231" s="49">
        <v>16.828571</v>
      </c>
      <c r="V231" s="49">
        <v>0.001033</v>
      </c>
      <c r="W231" s="49">
        <v>0.002305</v>
      </c>
      <c r="X231" s="49">
        <v>0.849133</v>
      </c>
      <c r="Y231" s="49">
        <v>0.6666666666666666</v>
      </c>
      <c r="Z231" s="49">
        <v>0</v>
      </c>
      <c r="AA231" s="71">
        <v>231</v>
      </c>
      <c r="AB231" s="71"/>
      <c r="AC231" s="72"/>
      <c r="AD231" s="78" t="s">
        <v>1901</v>
      </c>
      <c r="AE231" s="78">
        <v>1376</v>
      </c>
      <c r="AF231" s="78">
        <v>7562</v>
      </c>
      <c r="AG231" s="78">
        <v>4119</v>
      </c>
      <c r="AH231" s="78">
        <v>54648</v>
      </c>
      <c r="AI231" s="78"/>
      <c r="AJ231" s="78" t="s">
        <v>2157</v>
      </c>
      <c r="AK231" s="78"/>
      <c r="AL231" s="83" t="s">
        <v>2493</v>
      </c>
      <c r="AM231" s="78"/>
      <c r="AN231" s="80">
        <v>39877.27940972222</v>
      </c>
      <c r="AO231" s="83" t="s">
        <v>2722</v>
      </c>
      <c r="AP231" s="78" t="b">
        <v>0</v>
      </c>
      <c r="AQ231" s="78" t="b">
        <v>0</v>
      </c>
      <c r="AR231" s="78" t="b">
        <v>1</v>
      </c>
      <c r="AS231" s="78"/>
      <c r="AT231" s="78">
        <v>107</v>
      </c>
      <c r="AU231" s="83" t="s">
        <v>2781</v>
      </c>
      <c r="AV231" s="78" t="b">
        <v>0</v>
      </c>
      <c r="AW231" s="78" t="s">
        <v>2855</v>
      </c>
      <c r="AX231" s="83" t="s">
        <v>3084</v>
      </c>
      <c r="AY231" s="78" t="s">
        <v>65</v>
      </c>
      <c r="AZ231" s="78" t="str">
        <f>REPLACE(INDEX(GroupVertices[Group],MATCH(Vertices[[#This Row],[Vertex]],GroupVertices[Vertex],0)),1,1,"")</f>
        <v>5</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492</v>
      </c>
      <c r="B232" s="65"/>
      <c r="C232" s="65" t="s">
        <v>64</v>
      </c>
      <c r="D232" s="66">
        <v>163.510290111471</v>
      </c>
      <c r="E232" s="68"/>
      <c r="F232" s="100" t="s">
        <v>2843</v>
      </c>
      <c r="G232" s="65"/>
      <c r="H232" s="69" t="s">
        <v>492</v>
      </c>
      <c r="I232" s="70"/>
      <c r="J232" s="70"/>
      <c r="K232" s="69" t="s">
        <v>3376</v>
      </c>
      <c r="L232" s="73">
        <v>1</v>
      </c>
      <c r="M232" s="74">
        <v>8167.2783203125</v>
      </c>
      <c r="N232" s="74">
        <v>352.9058837890625</v>
      </c>
      <c r="O232" s="75"/>
      <c r="P232" s="76"/>
      <c r="Q232" s="76"/>
      <c r="R232" s="86"/>
      <c r="S232" s="48">
        <v>2</v>
      </c>
      <c r="T232" s="48">
        <v>0</v>
      </c>
      <c r="U232" s="49">
        <v>0</v>
      </c>
      <c r="V232" s="49">
        <v>0.001013</v>
      </c>
      <c r="W232" s="49">
        <v>0.001203</v>
      </c>
      <c r="X232" s="49">
        <v>0.502668</v>
      </c>
      <c r="Y232" s="49">
        <v>0.5</v>
      </c>
      <c r="Z232" s="49">
        <v>0</v>
      </c>
      <c r="AA232" s="71">
        <v>232</v>
      </c>
      <c r="AB232" s="71"/>
      <c r="AC232" s="72"/>
      <c r="AD232" s="78" t="s">
        <v>1902</v>
      </c>
      <c r="AE232" s="78">
        <v>1500</v>
      </c>
      <c r="AF232" s="78">
        <v>3593</v>
      </c>
      <c r="AG232" s="78">
        <v>499</v>
      </c>
      <c r="AH232" s="78">
        <v>16</v>
      </c>
      <c r="AI232" s="78"/>
      <c r="AJ232" s="78" t="s">
        <v>2158</v>
      </c>
      <c r="AK232" s="78" t="s">
        <v>2217</v>
      </c>
      <c r="AL232" s="83" t="s">
        <v>2494</v>
      </c>
      <c r="AM232" s="78"/>
      <c r="AN232" s="80">
        <v>42182.745671296296</v>
      </c>
      <c r="AO232" s="78"/>
      <c r="AP232" s="78" t="b">
        <v>1</v>
      </c>
      <c r="AQ232" s="78" t="b">
        <v>0</v>
      </c>
      <c r="AR232" s="78" t="b">
        <v>1</v>
      </c>
      <c r="AS232" s="78"/>
      <c r="AT232" s="78">
        <v>63</v>
      </c>
      <c r="AU232" s="83" t="s">
        <v>2778</v>
      </c>
      <c r="AV232" s="78" t="b">
        <v>0</v>
      </c>
      <c r="AW232" s="78" t="s">
        <v>2855</v>
      </c>
      <c r="AX232" s="83" t="s">
        <v>3085</v>
      </c>
      <c r="AY232" s="78" t="s">
        <v>65</v>
      </c>
      <c r="AZ232" s="78" t="str">
        <f>REPLACE(INDEX(GroupVertices[Group],MATCH(Vertices[[#This Row],[Vertex]],GroupVertices[Vertex],0)),1,1,"")</f>
        <v>5</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493</v>
      </c>
      <c r="B233" s="65"/>
      <c r="C233" s="65" t="s">
        <v>64</v>
      </c>
      <c r="D233" s="66">
        <v>162.28583280706937</v>
      </c>
      <c r="E233" s="68"/>
      <c r="F233" s="100" t="s">
        <v>2844</v>
      </c>
      <c r="G233" s="65"/>
      <c r="H233" s="69" t="s">
        <v>493</v>
      </c>
      <c r="I233" s="70"/>
      <c r="J233" s="70"/>
      <c r="K233" s="69" t="s">
        <v>3377</v>
      </c>
      <c r="L233" s="73">
        <v>1</v>
      </c>
      <c r="M233" s="74">
        <v>8862.01171875</v>
      </c>
      <c r="N233" s="74">
        <v>2149.329833984375</v>
      </c>
      <c r="O233" s="75"/>
      <c r="P233" s="76"/>
      <c r="Q233" s="76"/>
      <c r="R233" s="86"/>
      <c r="S233" s="48">
        <v>2</v>
      </c>
      <c r="T233" s="48">
        <v>0</v>
      </c>
      <c r="U233" s="49">
        <v>0</v>
      </c>
      <c r="V233" s="49">
        <v>0.001013</v>
      </c>
      <c r="W233" s="49">
        <v>0.001203</v>
      </c>
      <c r="X233" s="49">
        <v>0.502668</v>
      </c>
      <c r="Y233" s="49">
        <v>0.5</v>
      </c>
      <c r="Z233" s="49">
        <v>0</v>
      </c>
      <c r="AA233" s="71">
        <v>233</v>
      </c>
      <c r="AB233" s="71"/>
      <c r="AC233" s="72"/>
      <c r="AD233" s="78" t="s">
        <v>1903</v>
      </c>
      <c r="AE233" s="78">
        <v>1042</v>
      </c>
      <c r="AF233" s="78">
        <v>680</v>
      </c>
      <c r="AG233" s="78">
        <v>2176</v>
      </c>
      <c r="AH233" s="78">
        <v>7368</v>
      </c>
      <c r="AI233" s="78"/>
      <c r="AJ233" s="78" t="s">
        <v>2159</v>
      </c>
      <c r="AK233" s="78" t="s">
        <v>2347</v>
      </c>
      <c r="AL233" s="83" t="s">
        <v>2495</v>
      </c>
      <c r="AM233" s="78"/>
      <c r="AN233" s="80">
        <v>42646.71337962963</v>
      </c>
      <c r="AO233" s="83" t="s">
        <v>2723</v>
      </c>
      <c r="AP233" s="78" t="b">
        <v>1</v>
      </c>
      <c r="AQ233" s="78" t="b">
        <v>0</v>
      </c>
      <c r="AR233" s="78" t="b">
        <v>0</v>
      </c>
      <c r="AS233" s="78"/>
      <c r="AT233" s="78">
        <v>18</v>
      </c>
      <c r="AU233" s="78"/>
      <c r="AV233" s="78" t="b">
        <v>0</v>
      </c>
      <c r="AW233" s="78" t="s">
        <v>2855</v>
      </c>
      <c r="AX233" s="83" t="s">
        <v>3086</v>
      </c>
      <c r="AY233" s="78" t="s">
        <v>65</v>
      </c>
      <c r="AZ233" s="78" t="str">
        <f>REPLACE(INDEX(GroupVertices[Group],MATCH(Vertices[[#This Row],[Vertex]],GroupVertices[Vertex],0)),1,1,"")</f>
        <v>5</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494</v>
      </c>
      <c r="B234" s="65"/>
      <c r="C234" s="65" t="s">
        <v>64</v>
      </c>
      <c r="D234" s="66">
        <v>163.7255054014997</v>
      </c>
      <c r="E234" s="68"/>
      <c r="F234" s="100" t="s">
        <v>2845</v>
      </c>
      <c r="G234" s="65"/>
      <c r="H234" s="69" t="s">
        <v>494</v>
      </c>
      <c r="I234" s="70"/>
      <c r="J234" s="70"/>
      <c r="K234" s="69" t="s">
        <v>3378</v>
      </c>
      <c r="L234" s="73">
        <v>1</v>
      </c>
      <c r="M234" s="74">
        <v>8817.482421875</v>
      </c>
      <c r="N234" s="74">
        <v>1242.392822265625</v>
      </c>
      <c r="O234" s="75"/>
      <c r="P234" s="76"/>
      <c r="Q234" s="76"/>
      <c r="R234" s="86"/>
      <c r="S234" s="48">
        <v>2</v>
      </c>
      <c r="T234" s="48">
        <v>0</v>
      </c>
      <c r="U234" s="49">
        <v>0</v>
      </c>
      <c r="V234" s="49">
        <v>0.001013</v>
      </c>
      <c r="W234" s="49">
        <v>0.001203</v>
      </c>
      <c r="X234" s="49">
        <v>0.502668</v>
      </c>
      <c r="Y234" s="49">
        <v>0.5</v>
      </c>
      <c r="Z234" s="49">
        <v>0</v>
      </c>
      <c r="AA234" s="71">
        <v>234</v>
      </c>
      <c r="AB234" s="71"/>
      <c r="AC234" s="72"/>
      <c r="AD234" s="78" t="s">
        <v>1904</v>
      </c>
      <c r="AE234" s="78">
        <v>2231</v>
      </c>
      <c r="AF234" s="78">
        <v>4105</v>
      </c>
      <c r="AG234" s="78">
        <v>10701</v>
      </c>
      <c r="AH234" s="78">
        <v>37510</v>
      </c>
      <c r="AI234" s="78"/>
      <c r="AJ234" s="78" t="s">
        <v>2160</v>
      </c>
      <c r="AK234" s="78" t="s">
        <v>2348</v>
      </c>
      <c r="AL234" s="83" t="s">
        <v>2496</v>
      </c>
      <c r="AM234" s="78"/>
      <c r="AN234" s="80">
        <v>39453.19295138889</v>
      </c>
      <c r="AO234" s="83" t="s">
        <v>2724</v>
      </c>
      <c r="AP234" s="78" t="b">
        <v>0</v>
      </c>
      <c r="AQ234" s="78" t="b">
        <v>0</v>
      </c>
      <c r="AR234" s="78" t="b">
        <v>1</v>
      </c>
      <c r="AS234" s="78"/>
      <c r="AT234" s="78">
        <v>109</v>
      </c>
      <c r="AU234" s="83" t="s">
        <v>2779</v>
      </c>
      <c r="AV234" s="78" t="b">
        <v>1</v>
      </c>
      <c r="AW234" s="78" t="s">
        <v>2855</v>
      </c>
      <c r="AX234" s="83" t="s">
        <v>3087</v>
      </c>
      <c r="AY234" s="78" t="s">
        <v>65</v>
      </c>
      <c r="AZ234" s="78" t="str">
        <f>REPLACE(INDEX(GroupVertices[Group],MATCH(Vertices[[#This Row],[Vertex]],GroupVertices[Vertex],0)),1,1,"")</f>
        <v>5</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495</v>
      </c>
      <c r="B235" s="65"/>
      <c r="C235" s="65" t="s">
        <v>64</v>
      </c>
      <c r="D235" s="66">
        <v>164.53676616274072</v>
      </c>
      <c r="E235" s="68"/>
      <c r="F235" s="100" t="s">
        <v>2846</v>
      </c>
      <c r="G235" s="65"/>
      <c r="H235" s="69" t="s">
        <v>495</v>
      </c>
      <c r="I235" s="70"/>
      <c r="J235" s="70"/>
      <c r="K235" s="69" t="s">
        <v>3379</v>
      </c>
      <c r="L235" s="73">
        <v>1</v>
      </c>
      <c r="M235" s="74">
        <v>8580.5849609375</v>
      </c>
      <c r="N235" s="74">
        <v>625.03662109375</v>
      </c>
      <c r="O235" s="75"/>
      <c r="P235" s="76"/>
      <c r="Q235" s="76"/>
      <c r="R235" s="86"/>
      <c r="S235" s="48">
        <v>2</v>
      </c>
      <c r="T235" s="48">
        <v>0</v>
      </c>
      <c r="U235" s="49">
        <v>0</v>
      </c>
      <c r="V235" s="49">
        <v>0.001013</v>
      </c>
      <c r="W235" s="49">
        <v>0.001203</v>
      </c>
      <c r="X235" s="49">
        <v>0.502668</v>
      </c>
      <c r="Y235" s="49">
        <v>0.5</v>
      </c>
      <c r="Z235" s="49">
        <v>0</v>
      </c>
      <c r="AA235" s="71">
        <v>235</v>
      </c>
      <c r="AB235" s="71"/>
      <c r="AC235" s="72"/>
      <c r="AD235" s="78" t="s">
        <v>1905</v>
      </c>
      <c r="AE235" s="78">
        <v>3933</v>
      </c>
      <c r="AF235" s="78">
        <v>6035</v>
      </c>
      <c r="AG235" s="78">
        <v>12304</v>
      </c>
      <c r="AH235" s="78">
        <v>16006</v>
      </c>
      <c r="AI235" s="78"/>
      <c r="AJ235" s="78" t="s">
        <v>2161</v>
      </c>
      <c r="AK235" s="78" t="s">
        <v>2349</v>
      </c>
      <c r="AL235" s="83" t="s">
        <v>2497</v>
      </c>
      <c r="AM235" s="78"/>
      <c r="AN235" s="80">
        <v>39852.855092592596</v>
      </c>
      <c r="AO235" s="83" t="s">
        <v>2725</v>
      </c>
      <c r="AP235" s="78" t="b">
        <v>0</v>
      </c>
      <c r="AQ235" s="78" t="b">
        <v>0</v>
      </c>
      <c r="AR235" s="78" t="b">
        <v>1</v>
      </c>
      <c r="AS235" s="78"/>
      <c r="AT235" s="78">
        <v>267</v>
      </c>
      <c r="AU235" s="83" t="s">
        <v>2783</v>
      </c>
      <c r="AV235" s="78" t="b">
        <v>0</v>
      </c>
      <c r="AW235" s="78" t="s">
        <v>2855</v>
      </c>
      <c r="AX235" s="83" t="s">
        <v>3088</v>
      </c>
      <c r="AY235" s="78" t="s">
        <v>65</v>
      </c>
      <c r="AZ235" s="78" t="str">
        <f>REPLACE(INDEX(GroupVertices[Group],MATCH(Vertices[[#This Row],[Vertex]],GroupVertices[Vertex],0)),1,1,"")</f>
        <v>5</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496</v>
      </c>
      <c r="B236" s="65"/>
      <c r="C236" s="65" t="s">
        <v>64</v>
      </c>
      <c r="D236" s="66">
        <v>162.14585880007806</v>
      </c>
      <c r="E236" s="68"/>
      <c r="F236" s="100" t="s">
        <v>2847</v>
      </c>
      <c r="G236" s="65"/>
      <c r="H236" s="69" t="s">
        <v>496</v>
      </c>
      <c r="I236" s="70"/>
      <c r="J236" s="70"/>
      <c r="K236" s="69" t="s">
        <v>3380</v>
      </c>
      <c r="L236" s="73">
        <v>1</v>
      </c>
      <c r="M236" s="74">
        <v>8367.9140625</v>
      </c>
      <c r="N236" s="74">
        <v>481.93927001953125</v>
      </c>
      <c r="O236" s="75"/>
      <c r="P236" s="76"/>
      <c r="Q236" s="76"/>
      <c r="R236" s="86"/>
      <c r="S236" s="48">
        <v>2</v>
      </c>
      <c r="T236" s="48">
        <v>0</v>
      </c>
      <c r="U236" s="49">
        <v>0</v>
      </c>
      <c r="V236" s="49">
        <v>0.001013</v>
      </c>
      <c r="W236" s="49">
        <v>0.001203</v>
      </c>
      <c r="X236" s="49">
        <v>0.502668</v>
      </c>
      <c r="Y236" s="49">
        <v>0.5</v>
      </c>
      <c r="Z236" s="49">
        <v>0</v>
      </c>
      <c r="AA236" s="71">
        <v>236</v>
      </c>
      <c r="AB236" s="71"/>
      <c r="AC236" s="72"/>
      <c r="AD236" s="78" t="s">
        <v>1906</v>
      </c>
      <c r="AE236" s="78">
        <v>475</v>
      </c>
      <c r="AF236" s="78">
        <v>347</v>
      </c>
      <c r="AG236" s="78">
        <v>300</v>
      </c>
      <c r="AH236" s="78">
        <v>1179</v>
      </c>
      <c r="AI236" s="78"/>
      <c r="AJ236" s="78" t="s">
        <v>2162</v>
      </c>
      <c r="AK236" s="78" t="s">
        <v>2241</v>
      </c>
      <c r="AL236" s="83" t="s">
        <v>2498</v>
      </c>
      <c r="AM236" s="78"/>
      <c r="AN236" s="80">
        <v>43399.476747685185</v>
      </c>
      <c r="AO236" s="83" t="s">
        <v>2726</v>
      </c>
      <c r="AP236" s="78" t="b">
        <v>0</v>
      </c>
      <c r="AQ236" s="78" t="b">
        <v>0</v>
      </c>
      <c r="AR236" s="78" t="b">
        <v>0</v>
      </c>
      <c r="AS236" s="78"/>
      <c r="AT236" s="78">
        <v>6</v>
      </c>
      <c r="AU236" s="83" t="s">
        <v>2778</v>
      </c>
      <c r="AV236" s="78" t="b">
        <v>0</v>
      </c>
      <c r="AW236" s="78" t="s">
        <v>2855</v>
      </c>
      <c r="AX236" s="83" t="s">
        <v>3089</v>
      </c>
      <c r="AY236" s="78" t="s">
        <v>65</v>
      </c>
      <c r="AZ236" s="78" t="str">
        <f>REPLACE(INDEX(GroupVertices[Group],MATCH(Vertices[[#This Row],[Vertex]],GroupVertices[Vertex],0)),1,1,"")</f>
        <v>5</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497</v>
      </c>
      <c r="B237" s="65"/>
      <c r="C237" s="65" t="s">
        <v>64</v>
      </c>
      <c r="D237" s="66">
        <v>162.60235060666238</v>
      </c>
      <c r="E237" s="68"/>
      <c r="F237" s="100" t="s">
        <v>2848</v>
      </c>
      <c r="G237" s="65"/>
      <c r="H237" s="69" t="s">
        <v>497</v>
      </c>
      <c r="I237" s="70"/>
      <c r="J237" s="70"/>
      <c r="K237" s="69" t="s">
        <v>3381</v>
      </c>
      <c r="L237" s="73">
        <v>1</v>
      </c>
      <c r="M237" s="74">
        <v>8850.4169921875</v>
      </c>
      <c r="N237" s="74">
        <v>1705.9990234375</v>
      </c>
      <c r="O237" s="75"/>
      <c r="P237" s="76"/>
      <c r="Q237" s="76"/>
      <c r="R237" s="86"/>
      <c r="S237" s="48">
        <v>2</v>
      </c>
      <c r="T237" s="48">
        <v>0</v>
      </c>
      <c r="U237" s="49">
        <v>0</v>
      </c>
      <c r="V237" s="49">
        <v>0.001013</v>
      </c>
      <c r="W237" s="49">
        <v>0.001203</v>
      </c>
      <c r="X237" s="49">
        <v>0.502668</v>
      </c>
      <c r="Y237" s="49">
        <v>0.5</v>
      </c>
      <c r="Z237" s="49">
        <v>0</v>
      </c>
      <c r="AA237" s="71">
        <v>237</v>
      </c>
      <c r="AB237" s="71"/>
      <c r="AC237" s="72"/>
      <c r="AD237" s="78" t="s">
        <v>1907</v>
      </c>
      <c r="AE237" s="78">
        <v>420</v>
      </c>
      <c r="AF237" s="78">
        <v>1433</v>
      </c>
      <c r="AG237" s="78">
        <v>15136</v>
      </c>
      <c r="AH237" s="78">
        <v>10017</v>
      </c>
      <c r="AI237" s="78"/>
      <c r="AJ237" s="78" t="s">
        <v>2163</v>
      </c>
      <c r="AK237" s="78" t="s">
        <v>2350</v>
      </c>
      <c r="AL237" s="83" t="s">
        <v>2499</v>
      </c>
      <c r="AM237" s="78"/>
      <c r="AN237" s="80">
        <v>40803.53234953704</v>
      </c>
      <c r="AO237" s="83" t="s">
        <v>2727</v>
      </c>
      <c r="AP237" s="78" t="b">
        <v>0</v>
      </c>
      <c r="AQ237" s="78" t="b">
        <v>0</v>
      </c>
      <c r="AR237" s="78" t="b">
        <v>1</v>
      </c>
      <c r="AS237" s="78"/>
      <c r="AT237" s="78">
        <v>76</v>
      </c>
      <c r="AU237" s="83" t="s">
        <v>2778</v>
      </c>
      <c r="AV237" s="78" t="b">
        <v>1</v>
      </c>
      <c r="AW237" s="78" t="s">
        <v>2855</v>
      </c>
      <c r="AX237" s="83" t="s">
        <v>3090</v>
      </c>
      <c r="AY237" s="78" t="s">
        <v>65</v>
      </c>
      <c r="AZ237" s="78" t="str">
        <f>REPLACE(INDEX(GroupVertices[Group],MATCH(Vertices[[#This Row],[Vertex]],GroupVertices[Vertex],0)),1,1,"")</f>
        <v>5</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396</v>
      </c>
      <c r="B238" s="65"/>
      <c r="C238" s="65" t="s">
        <v>64</v>
      </c>
      <c r="D238" s="66">
        <v>162.01429164035346</v>
      </c>
      <c r="E238" s="68"/>
      <c r="F238" s="100" t="s">
        <v>917</v>
      </c>
      <c r="G238" s="65"/>
      <c r="H238" s="69" t="s">
        <v>396</v>
      </c>
      <c r="I238" s="70"/>
      <c r="J238" s="70"/>
      <c r="K238" s="69" t="s">
        <v>3382</v>
      </c>
      <c r="L238" s="73">
        <v>315.0659650235924</v>
      </c>
      <c r="M238" s="74">
        <v>8623.26171875</v>
      </c>
      <c r="N238" s="74">
        <v>1067.479248046875</v>
      </c>
      <c r="O238" s="75"/>
      <c r="P238" s="76"/>
      <c r="Q238" s="76"/>
      <c r="R238" s="86"/>
      <c r="S238" s="48">
        <v>1</v>
      </c>
      <c r="T238" s="48">
        <v>10</v>
      </c>
      <c r="U238" s="49">
        <v>1669.761111</v>
      </c>
      <c r="V238" s="49">
        <v>0.001397</v>
      </c>
      <c r="W238" s="49">
        <v>0.008139</v>
      </c>
      <c r="X238" s="49">
        <v>2.325464</v>
      </c>
      <c r="Y238" s="49">
        <v>0.16363636363636364</v>
      </c>
      <c r="Z238" s="49">
        <v>0</v>
      </c>
      <c r="AA238" s="71">
        <v>238</v>
      </c>
      <c r="AB238" s="71"/>
      <c r="AC238" s="72"/>
      <c r="AD238" s="78" t="s">
        <v>1908</v>
      </c>
      <c r="AE238" s="78">
        <v>196</v>
      </c>
      <c r="AF238" s="78">
        <v>34</v>
      </c>
      <c r="AG238" s="78">
        <v>137</v>
      </c>
      <c r="AH238" s="78">
        <v>748</v>
      </c>
      <c r="AI238" s="78"/>
      <c r="AJ238" s="78" t="s">
        <v>2164</v>
      </c>
      <c r="AK238" s="78" t="s">
        <v>2247</v>
      </c>
      <c r="AL238" s="78"/>
      <c r="AM238" s="78"/>
      <c r="AN238" s="80">
        <v>40829.33079861111</v>
      </c>
      <c r="AO238" s="83" t="s">
        <v>2728</v>
      </c>
      <c r="AP238" s="78" t="b">
        <v>1</v>
      </c>
      <c r="AQ238" s="78" t="b">
        <v>0</v>
      </c>
      <c r="AR238" s="78" t="b">
        <v>1</v>
      </c>
      <c r="AS238" s="78"/>
      <c r="AT238" s="78">
        <v>0</v>
      </c>
      <c r="AU238" s="83" t="s">
        <v>2778</v>
      </c>
      <c r="AV238" s="78" t="b">
        <v>0</v>
      </c>
      <c r="AW238" s="78" t="s">
        <v>2855</v>
      </c>
      <c r="AX238" s="83" t="s">
        <v>3091</v>
      </c>
      <c r="AY238" s="78" t="s">
        <v>66</v>
      </c>
      <c r="AZ238" s="78" t="str">
        <f>REPLACE(INDEX(GroupVertices[Group],MATCH(Vertices[[#This Row],[Vertex]],GroupVertices[Vertex],0)),1,1,"")</f>
        <v>5</v>
      </c>
      <c r="BA238" s="48" t="s">
        <v>3773</v>
      </c>
      <c r="BB238" s="48" t="s">
        <v>3773</v>
      </c>
      <c r="BC238" s="48" t="s">
        <v>703</v>
      </c>
      <c r="BD238" s="48" t="s">
        <v>703</v>
      </c>
      <c r="BE238" s="48"/>
      <c r="BF238" s="48"/>
      <c r="BG238" s="116" t="s">
        <v>3875</v>
      </c>
      <c r="BH238" s="116" t="s">
        <v>3908</v>
      </c>
      <c r="BI238" s="116" t="s">
        <v>4003</v>
      </c>
      <c r="BJ238" s="116" t="s">
        <v>4030</v>
      </c>
      <c r="BK238" s="116">
        <v>5</v>
      </c>
      <c r="BL238" s="120">
        <v>3.787878787878788</v>
      </c>
      <c r="BM238" s="116">
        <v>2</v>
      </c>
      <c r="BN238" s="120">
        <v>1.5151515151515151</v>
      </c>
      <c r="BO238" s="116">
        <v>0</v>
      </c>
      <c r="BP238" s="120">
        <v>0</v>
      </c>
      <c r="BQ238" s="116">
        <v>125</v>
      </c>
      <c r="BR238" s="120">
        <v>94.6969696969697</v>
      </c>
      <c r="BS238" s="116">
        <v>132</v>
      </c>
      <c r="BT238" s="2"/>
      <c r="BU238" s="3"/>
      <c r="BV238" s="3"/>
      <c r="BW238" s="3"/>
      <c r="BX238" s="3"/>
    </row>
    <row r="239" spans="1:76" ht="15">
      <c r="A239" s="64" t="s">
        <v>498</v>
      </c>
      <c r="B239" s="65"/>
      <c r="C239" s="65" t="s">
        <v>64</v>
      </c>
      <c r="D239" s="66">
        <v>389.664569803668</v>
      </c>
      <c r="E239" s="68"/>
      <c r="F239" s="100" t="s">
        <v>2849</v>
      </c>
      <c r="G239" s="65"/>
      <c r="H239" s="69" t="s">
        <v>498</v>
      </c>
      <c r="I239" s="70"/>
      <c r="J239" s="70"/>
      <c r="K239" s="69" t="s">
        <v>3383</v>
      </c>
      <c r="L239" s="73">
        <v>1</v>
      </c>
      <c r="M239" s="74">
        <v>6138.01806640625</v>
      </c>
      <c r="N239" s="74">
        <v>1207.318359375</v>
      </c>
      <c r="O239" s="75"/>
      <c r="P239" s="76"/>
      <c r="Q239" s="76"/>
      <c r="R239" s="86"/>
      <c r="S239" s="48">
        <v>2</v>
      </c>
      <c r="T239" s="48">
        <v>0</v>
      </c>
      <c r="U239" s="49">
        <v>0</v>
      </c>
      <c r="V239" s="49">
        <v>0.001043</v>
      </c>
      <c r="W239" s="49">
        <v>0.002189</v>
      </c>
      <c r="X239" s="49">
        <v>0.497109</v>
      </c>
      <c r="Y239" s="49">
        <v>1</v>
      </c>
      <c r="Z239" s="49">
        <v>0</v>
      </c>
      <c r="AA239" s="71">
        <v>239</v>
      </c>
      <c r="AB239" s="71"/>
      <c r="AC239" s="72"/>
      <c r="AD239" s="78" t="s">
        <v>1909</v>
      </c>
      <c r="AE239" s="78">
        <v>1304</v>
      </c>
      <c r="AF239" s="78">
        <v>541617</v>
      </c>
      <c r="AG239" s="78">
        <v>5026</v>
      </c>
      <c r="AH239" s="78">
        <v>1668</v>
      </c>
      <c r="AI239" s="78"/>
      <c r="AJ239" s="78" t="s">
        <v>2165</v>
      </c>
      <c r="AK239" s="78" t="s">
        <v>2351</v>
      </c>
      <c r="AL239" s="83" t="s">
        <v>2500</v>
      </c>
      <c r="AM239" s="78"/>
      <c r="AN239" s="80">
        <v>39982.75971064815</v>
      </c>
      <c r="AO239" s="83" t="s">
        <v>2729</v>
      </c>
      <c r="AP239" s="78" t="b">
        <v>0</v>
      </c>
      <c r="AQ239" s="78" t="b">
        <v>0</v>
      </c>
      <c r="AR239" s="78" t="b">
        <v>0</v>
      </c>
      <c r="AS239" s="78"/>
      <c r="AT239" s="78">
        <v>4351</v>
      </c>
      <c r="AU239" s="83" t="s">
        <v>2778</v>
      </c>
      <c r="AV239" s="78" t="b">
        <v>1</v>
      </c>
      <c r="AW239" s="78" t="s">
        <v>2855</v>
      </c>
      <c r="AX239" s="83" t="s">
        <v>3092</v>
      </c>
      <c r="AY239" s="78" t="s">
        <v>65</v>
      </c>
      <c r="AZ239" s="78" t="str">
        <f>REPLACE(INDEX(GroupVertices[Group],MATCH(Vertices[[#This Row],[Vertex]],GroupVertices[Vertex],0)),1,1,"")</f>
        <v>3</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390</v>
      </c>
      <c r="B240" s="65"/>
      <c r="C240" s="65" t="s">
        <v>64</v>
      </c>
      <c r="D240" s="66">
        <v>162.26775808544588</v>
      </c>
      <c r="E240" s="68"/>
      <c r="F240" s="100" t="s">
        <v>911</v>
      </c>
      <c r="G240" s="65"/>
      <c r="H240" s="69" t="s">
        <v>390</v>
      </c>
      <c r="I240" s="70"/>
      <c r="J240" s="70"/>
      <c r="K240" s="69" t="s">
        <v>3384</v>
      </c>
      <c r="L240" s="73">
        <v>1.3009445726860913</v>
      </c>
      <c r="M240" s="74">
        <v>6356.5263671875</v>
      </c>
      <c r="N240" s="74">
        <v>1418.1083984375</v>
      </c>
      <c r="O240" s="75"/>
      <c r="P240" s="76"/>
      <c r="Q240" s="76"/>
      <c r="R240" s="86"/>
      <c r="S240" s="48">
        <v>2</v>
      </c>
      <c r="T240" s="48">
        <v>4</v>
      </c>
      <c r="U240" s="49">
        <v>1.6</v>
      </c>
      <c r="V240" s="49">
        <v>0.001346</v>
      </c>
      <c r="W240" s="49">
        <v>0.006391</v>
      </c>
      <c r="X240" s="49">
        <v>1.053886</v>
      </c>
      <c r="Y240" s="49">
        <v>0.5</v>
      </c>
      <c r="Z240" s="49">
        <v>0.2</v>
      </c>
      <c r="AA240" s="71">
        <v>240</v>
      </c>
      <c r="AB240" s="71"/>
      <c r="AC240" s="72"/>
      <c r="AD240" s="78" t="s">
        <v>1910</v>
      </c>
      <c r="AE240" s="78">
        <v>288</v>
      </c>
      <c r="AF240" s="78">
        <v>637</v>
      </c>
      <c r="AG240" s="78">
        <v>3046</v>
      </c>
      <c r="AH240" s="78">
        <v>3487</v>
      </c>
      <c r="AI240" s="78"/>
      <c r="AJ240" s="78" t="s">
        <v>2166</v>
      </c>
      <c r="AK240" s="78" t="s">
        <v>2242</v>
      </c>
      <c r="AL240" s="83" t="s">
        <v>2501</v>
      </c>
      <c r="AM240" s="78"/>
      <c r="AN240" s="80">
        <v>41183.917604166665</v>
      </c>
      <c r="AO240" s="83" t="s">
        <v>2730</v>
      </c>
      <c r="AP240" s="78" t="b">
        <v>0</v>
      </c>
      <c r="AQ240" s="78" t="b">
        <v>0</v>
      </c>
      <c r="AR240" s="78" t="b">
        <v>1</v>
      </c>
      <c r="AS240" s="78"/>
      <c r="AT240" s="78">
        <v>5</v>
      </c>
      <c r="AU240" s="83" t="s">
        <v>2778</v>
      </c>
      <c r="AV240" s="78" t="b">
        <v>0</v>
      </c>
      <c r="AW240" s="78" t="s">
        <v>2855</v>
      </c>
      <c r="AX240" s="83" t="s">
        <v>3093</v>
      </c>
      <c r="AY240" s="78" t="s">
        <v>66</v>
      </c>
      <c r="AZ240" s="78" t="str">
        <f>REPLACE(INDEX(GroupVertices[Group],MATCH(Vertices[[#This Row],[Vertex]],GroupVertices[Vertex],0)),1,1,"")</f>
        <v>3</v>
      </c>
      <c r="BA240" s="48" t="s">
        <v>689</v>
      </c>
      <c r="BB240" s="48" t="s">
        <v>689</v>
      </c>
      <c r="BC240" s="48" t="s">
        <v>703</v>
      </c>
      <c r="BD240" s="48" t="s">
        <v>703</v>
      </c>
      <c r="BE240" s="48"/>
      <c r="BF240" s="48"/>
      <c r="BG240" s="116" t="s">
        <v>3876</v>
      </c>
      <c r="BH240" s="116" t="s">
        <v>3876</v>
      </c>
      <c r="BI240" s="116" t="s">
        <v>4004</v>
      </c>
      <c r="BJ240" s="116" t="s">
        <v>4004</v>
      </c>
      <c r="BK240" s="116">
        <v>0</v>
      </c>
      <c r="BL240" s="120">
        <v>0</v>
      </c>
      <c r="BM240" s="116">
        <v>0</v>
      </c>
      <c r="BN240" s="120">
        <v>0</v>
      </c>
      <c r="BO240" s="116">
        <v>0</v>
      </c>
      <c r="BP240" s="120">
        <v>0</v>
      </c>
      <c r="BQ240" s="116">
        <v>14</v>
      </c>
      <c r="BR240" s="120">
        <v>100</v>
      </c>
      <c r="BS240" s="116">
        <v>14</v>
      </c>
      <c r="BT240" s="2"/>
      <c r="BU240" s="3"/>
      <c r="BV240" s="3"/>
      <c r="BW240" s="3"/>
      <c r="BX240" s="3"/>
    </row>
    <row r="241" spans="1:76" ht="15">
      <c r="A241" s="64" t="s">
        <v>499</v>
      </c>
      <c r="B241" s="65"/>
      <c r="C241" s="65" t="s">
        <v>64</v>
      </c>
      <c r="D241" s="66">
        <v>223.59696992345053</v>
      </c>
      <c r="E241" s="68"/>
      <c r="F241" s="100" t="s">
        <v>2850</v>
      </c>
      <c r="G241" s="65"/>
      <c r="H241" s="69" t="s">
        <v>499</v>
      </c>
      <c r="I241" s="70"/>
      <c r="J241" s="70"/>
      <c r="K241" s="69" t="s">
        <v>3385</v>
      </c>
      <c r="L241" s="73">
        <v>1</v>
      </c>
      <c r="M241" s="74">
        <v>6970.8740234375</v>
      </c>
      <c r="N241" s="74">
        <v>2824.03466796875</v>
      </c>
      <c r="O241" s="75"/>
      <c r="P241" s="76"/>
      <c r="Q241" s="76"/>
      <c r="R241" s="86"/>
      <c r="S241" s="48">
        <v>1</v>
      </c>
      <c r="T241" s="48">
        <v>0</v>
      </c>
      <c r="U241" s="49">
        <v>0</v>
      </c>
      <c r="V241" s="49">
        <v>0.001</v>
      </c>
      <c r="W241" s="49">
        <v>0.000938</v>
      </c>
      <c r="X241" s="49">
        <v>0.321867</v>
      </c>
      <c r="Y241" s="49">
        <v>0</v>
      </c>
      <c r="Z241" s="49">
        <v>0</v>
      </c>
      <c r="AA241" s="71">
        <v>241</v>
      </c>
      <c r="AB241" s="71"/>
      <c r="AC241" s="72"/>
      <c r="AD241" s="78" t="s">
        <v>1911</v>
      </c>
      <c r="AE241" s="78">
        <v>796</v>
      </c>
      <c r="AF241" s="78">
        <v>146540</v>
      </c>
      <c r="AG241" s="78">
        <v>1073</v>
      </c>
      <c r="AH241" s="78">
        <v>256</v>
      </c>
      <c r="AI241" s="78"/>
      <c r="AJ241" s="78" t="s">
        <v>2167</v>
      </c>
      <c r="AK241" s="78" t="s">
        <v>2339</v>
      </c>
      <c r="AL241" s="83" t="s">
        <v>2502</v>
      </c>
      <c r="AM241" s="78"/>
      <c r="AN241" s="80">
        <v>40102.05354166667</v>
      </c>
      <c r="AO241" s="83" t="s">
        <v>2731</v>
      </c>
      <c r="AP241" s="78" t="b">
        <v>0</v>
      </c>
      <c r="AQ241" s="78" t="b">
        <v>0</v>
      </c>
      <c r="AR241" s="78" t="b">
        <v>1</v>
      </c>
      <c r="AS241" s="78"/>
      <c r="AT241" s="78">
        <v>920</v>
      </c>
      <c r="AU241" s="83" t="s">
        <v>2778</v>
      </c>
      <c r="AV241" s="78" t="b">
        <v>1</v>
      </c>
      <c r="AW241" s="78" t="s">
        <v>2855</v>
      </c>
      <c r="AX241" s="83" t="s">
        <v>3094</v>
      </c>
      <c r="AY241" s="78" t="s">
        <v>65</v>
      </c>
      <c r="AZ241" s="78" t="str">
        <f>REPLACE(INDEX(GroupVertices[Group],MATCH(Vertices[[#This Row],[Vertex]],GroupVertices[Vertex],0)),1,1,"")</f>
        <v>3</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500</v>
      </c>
      <c r="B242" s="65"/>
      <c r="C242" s="65" t="s">
        <v>64</v>
      </c>
      <c r="D242" s="66">
        <v>162</v>
      </c>
      <c r="E242" s="68"/>
      <c r="F242" s="100" t="s">
        <v>763</v>
      </c>
      <c r="G242" s="65"/>
      <c r="H242" s="69" t="s">
        <v>500</v>
      </c>
      <c r="I242" s="70"/>
      <c r="J242" s="70"/>
      <c r="K242" s="69" t="s">
        <v>3386</v>
      </c>
      <c r="L242" s="73">
        <v>1</v>
      </c>
      <c r="M242" s="74">
        <v>7256.61669921875</v>
      </c>
      <c r="N242" s="74">
        <v>4481.90478515625</v>
      </c>
      <c r="O242" s="75"/>
      <c r="P242" s="76"/>
      <c r="Q242" s="76"/>
      <c r="R242" s="86"/>
      <c r="S242" s="48">
        <v>3</v>
      </c>
      <c r="T242" s="48">
        <v>0</v>
      </c>
      <c r="U242" s="49">
        <v>0</v>
      </c>
      <c r="V242" s="49">
        <v>0.001015</v>
      </c>
      <c r="W242" s="49">
        <v>0.00173</v>
      </c>
      <c r="X242" s="49">
        <v>0.674925</v>
      </c>
      <c r="Y242" s="49">
        <v>1</v>
      </c>
      <c r="Z242" s="49">
        <v>0</v>
      </c>
      <c r="AA242" s="71">
        <v>242</v>
      </c>
      <c r="AB242" s="71"/>
      <c r="AC242" s="72"/>
      <c r="AD242" s="78" t="s">
        <v>1912</v>
      </c>
      <c r="AE242" s="78">
        <v>0</v>
      </c>
      <c r="AF242" s="78">
        <v>0</v>
      </c>
      <c r="AG242" s="78">
        <v>0</v>
      </c>
      <c r="AH242" s="78">
        <v>0</v>
      </c>
      <c r="AI242" s="78"/>
      <c r="AJ242" s="78"/>
      <c r="AK242" s="78"/>
      <c r="AL242" s="78"/>
      <c r="AM242" s="78"/>
      <c r="AN242" s="80">
        <v>40563.5024537037</v>
      </c>
      <c r="AO242" s="78"/>
      <c r="AP242" s="78" t="b">
        <v>1</v>
      </c>
      <c r="AQ242" s="78" t="b">
        <v>1</v>
      </c>
      <c r="AR242" s="78" t="b">
        <v>0</v>
      </c>
      <c r="AS242" s="78"/>
      <c r="AT242" s="78">
        <v>0</v>
      </c>
      <c r="AU242" s="83" t="s">
        <v>2778</v>
      </c>
      <c r="AV242" s="78" t="b">
        <v>0</v>
      </c>
      <c r="AW242" s="78" t="s">
        <v>2855</v>
      </c>
      <c r="AX242" s="83" t="s">
        <v>3095</v>
      </c>
      <c r="AY242" s="78" t="s">
        <v>65</v>
      </c>
      <c r="AZ242" s="78" t="str">
        <f>REPLACE(INDEX(GroupVertices[Group],MATCH(Vertices[[#This Row],[Vertex]],GroupVertices[Vertex],0)),1,1,"")</f>
        <v>5</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397</v>
      </c>
      <c r="B243" s="65"/>
      <c r="C243" s="65" t="s">
        <v>64</v>
      </c>
      <c r="D243" s="66">
        <v>256.73297876769465</v>
      </c>
      <c r="E243" s="68"/>
      <c r="F243" s="100" t="s">
        <v>2851</v>
      </c>
      <c r="G243" s="65"/>
      <c r="H243" s="69" t="s">
        <v>397</v>
      </c>
      <c r="I243" s="70"/>
      <c r="J243" s="70"/>
      <c r="K243" s="69" t="s">
        <v>3387</v>
      </c>
      <c r="L243" s="73">
        <v>1</v>
      </c>
      <c r="M243" s="74">
        <v>7944.611328125</v>
      </c>
      <c r="N243" s="74">
        <v>6852.5400390625</v>
      </c>
      <c r="O243" s="75"/>
      <c r="P243" s="76"/>
      <c r="Q243" s="76"/>
      <c r="R243" s="86"/>
      <c r="S243" s="48">
        <v>1</v>
      </c>
      <c r="T243" s="48">
        <v>1</v>
      </c>
      <c r="U243" s="49">
        <v>0</v>
      </c>
      <c r="V243" s="49">
        <v>0.001321</v>
      </c>
      <c r="W243" s="49">
        <v>0.003553</v>
      </c>
      <c r="X243" s="49">
        <v>0.611851</v>
      </c>
      <c r="Y243" s="49">
        <v>0.5</v>
      </c>
      <c r="Z243" s="49">
        <v>0</v>
      </c>
      <c r="AA243" s="71">
        <v>243</v>
      </c>
      <c r="AB243" s="71"/>
      <c r="AC243" s="72"/>
      <c r="AD243" s="78" t="s">
        <v>1913</v>
      </c>
      <c r="AE243" s="78">
        <v>594</v>
      </c>
      <c r="AF243" s="78">
        <v>225371</v>
      </c>
      <c r="AG243" s="78">
        <v>24348</v>
      </c>
      <c r="AH243" s="78">
        <v>9556</v>
      </c>
      <c r="AI243" s="78"/>
      <c r="AJ243" s="78" t="s">
        <v>2168</v>
      </c>
      <c r="AK243" s="78"/>
      <c r="AL243" s="83" t="s">
        <v>2503</v>
      </c>
      <c r="AM243" s="78"/>
      <c r="AN243" s="80">
        <v>42275.79133101852</v>
      </c>
      <c r="AO243" s="83" t="s">
        <v>2732</v>
      </c>
      <c r="AP243" s="78" t="b">
        <v>1</v>
      </c>
      <c r="AQ243" s="78" t="b">
        <v>0</v>
      </c>
      <c r="AR243" s="78" t="b">
        <v>1</v>
      </c>
      <c r="AS243" s="78"/>
      <c r="AT243" s="78">
        <v>1187</v>
      </c>
      <c r="AU243" s="83" t="s">
        <v>2778</v>
      </c>
      <c r="AV243" s="78" t="b">
        <v>1</v>
      </c>
      <c r="AW243" s="78" t="s">
        <v>2855</v>
      </c>
      <c r="AX243" s="83" t="s">
        <v>3096</v>
      </c>
      <c r="AY243" s="78" t="s">
        <v>66</v>
      </c>
      <c r="AZ243" s="78" t="str">
        <f>REPLACE(INDEX(GroupVertices[Group],MATCH(Vertices[[#This Row],[Vertex]],GroupVertices[Vertex],0)),1,1,"")</f>
        <v>4</v>
      </c>
      <c r="BA243" s="48"/>
      <c r="BB243" s="48"/>
      <c r="BC243" s="48"/>
      <c r="BD243" s="48"/>
      <c r="BE243" s="48"/>
      <c r="BF243" s="48"/>
      <c r="BG243" s="116" t="s">
        <v>3877</v>
      </c>
      <c r="BH243" s="116" t="s">
        <v>3877</v>
      </c>
      <c r="BI243" s="116" t="s">
        <v>4005</v>
      </c>
      <c r="BJ243" s="116" t="s">
        <v>4005</v>
      </c>
      <c r="BK243" s="116">
        <v>0</v>
      </c>
      <c r="BL243" s="120">
        <v>0</v>
      </c>
      <c r="BM243" s="116">
        <v>0</v>
      </c>
      <c r="BN243" s="120">
        <v>0</v>
      </c>
      <c r="BO243" s="116">
        <v>0</v>
      </c>
      <c r="BP243" s="120">
        <v>0</v>
      </c>
      <c r="BQ243" s="116">
        <v>7</v>
      </c>
      <c r="BR243" s="120">
        <v>100</v>
      </c>
      <c r="BS243" s="116">
        <v>7</v>
      </c>
      <c r="BT243" s="2"/>
      <c r="BU243" s="3"/>
      <c r="BV243" s="3"/>
      <c r="BW243" s="3"/>
      <c r="BX243" s="3"/>
    </row>
    <row r="244" spans="1:76" ht="15">
      <c r="A244" s="64" t="s">
        <v>398</v>
      </c>
      <c r="B244" s="65"/>
      <c r="C244" s="65" t="s">
        <v>64</v>
      </c>
      <c r="D244" s="66">
        <v>162.08953292339086</v>
      </c>
      <c r="E244" s="68"/>
      <c r="F244" s="100" t="s">
        <v>2852</v>
      </c>
      <c r="G244" s="65"/>
      <c r="H244" s="69" t="s">
        <v>398</v>
      </c>
      <c r="I244" s="70"/>
      <c r="J244" s="70"/>
      <c r="K244" s="69" t="s">
        <v>3388</v>
      </c>
      <c r="L244" s="73">
        <v>1</v>
      </c>
      <c r="M244" s="74">
        <v>7946.16552734375</v>
      </c>
      <c r="N244" s="74">
        <v>6566.08935546875</v>
      </c>
      <c r="O244" s="75"/>
      <c r="P244" s="76"/>
      <c r="Q244" s="76"/>
      <c r="R244" s="86"/>
      <c r="S244" s="48">
        <v>0</v>
      </c>
      <c r="T244" s="48">
        <v>2</v>
      </c>
      <c r="U244" s="49">
        <v>0</v>
      </c>
      <c r="V244" s="49">
        <v>0.001321</v>
      </c>
      <c r="W244" s="49">
        <v>0.003553</v>
      </c>
      <c r="X244" s="49">
        <v>0.611851</v>
      </c>
      <c r="Y244" s="49">
        <v>0.5</v>
      </c>
      <c r="Z244" s="49">
        <v>0</v>
      </c>
      <c r="AA244" s="71">
        <v>244</v>
      </c>
      <c r="AB244" s="71"/>
      <c r="AC244" s="72"/>
      <c r="AD244" s="78" t="s">
        <v>1914</v>
      </c>
      <c r="AE244" s="78">
        <v>277</v>
      </c>
      <c r="AF244" s="78">
        <v>213</v>
      </c>
      <c r="AG244" s="78">
        <v>1863</v>
      </c>
      <c r="AH244" s="78">
        <v>9542</v>
      </c>
      <c r="AI244" s="78"/>
      <c r="AJ244" s="78" t="s">
        <v>2169</v>
      </c>
      <c r="AK244" s="78" t="s">
        <v>2352</v>
      </c>
      <c r="AL244" s="78"/>
      <c r="AM244" s="78"/>
      <c r="AN244" s="80">
        <v>42007.080358796295</v>
      </c>
      <c r="AO244" s="83" t="s">
        <v>2733</v>
      </c>
      <c r="AP244" s="78" t="b">
        <v>0</v>
      </c>
      <c r="AQ244" s="78" t="b">
        <v>0</v>
      </c>
      <c r="AR244" s="78" t="b">
        <v>0</v>
      </c>
      <c r="AS244" s="78"/>
      <c r="AT244" s="78">
        <v>1</v>
      </c>
      <c r="AU244" s="83" t="s">
        <v>2778</v>
      </c>
      <c r="AV244" s="78" t="b">
        <v>0</v>
      </c>
      <c r="AW244" s="78" t="s">
        <v>2855</v>
      </c>
      <c r="AX244" s="83" t="s">
        <v>3097</v>
      </c>
      <c r="AY244" s="78" t="s">
        <v>66</v>
      </c>
      <c r="AZ244" s="78" t="str">
        <f>REPLACE(INDEX(GroupVertices[Group],MATCH(Vertices[[#This Row],[Vertex]],GroupVertices[Vertex],0)),1,1,"")</f>
        <v>4</v>
      </c>
      <c r="BA244" s="48"/>
      <c r="BB244" s="48"/>
      <c r="BC244" s="48"/>
      <c r="BD244" s="48"/>
      <c r="BE244" s="48"/>
      <c r="BF244" s="48"/>
      <c r="BG244" s="116" t="s">
        <v>3878</v>
      </c>
      <c r="BH244" s="116" t="s">
        <v>3878</v>
      </c>
      <c r="BI244" s="116" t="s">
        <v>4006</v>
      </c>
      <c r="BJ244" s="116" t="s">
        <v>4006</v>
      </c>
      <c r="BK244" s="116">
        <v>0</v>
      </c>
      <c r="BL244" s="120">
        <v>0</v>
      </c>
      <c r="BM244" s="116">
        <v>0</v>
      </c>
      <c r="BN244" s="120">
        <v>0</v>
      </c>
      <c r="BO244" s="116">
        <v>0</v>
      </c>
      <c r="BP244" s="120">
        <v>0</v>
      </c>
      <c r="BQ244" s="116">
        <v>9</v>
      </c>
      <c r="BR244" s="120">
        <v>100</v>
      </c>
      <c r="BS244" s="116">
        <v>9</v>
      </c>
      <c r="BT244" s="2"/>
      <c r="BU244" s="3"/>
      <c r="BV244" s="3"/>
      <c r="BW244" s="3"/>
      <c r="BX244" s="3"/>
    </row>
    <row r="245" spans="1:76" ht="15">
      <c r="A245" s="64" t="s">
        <v>399</v>
      </c>
      <c r="B245" s="65"/>
      <c r="C245" s="65" t="s">
        <v>64</v>
      </c>
      <c r="D245" s="66">
        <v>162.0021017118167</v>
      </c>
      <c r="E245" s="68"/>
      <c r="F245" s="100" t="s">
        <v>918</v>
      </c>
      <c r="G245" s="65"/>
      <c r="H245" s="69" t="s">
        <v>399</v>
      </c>
      <c r="I245" s="70"/>
      <c r="J245" s="70"/>
      <c r="K245" s="69" t="s">
        <v>3389</v>
      </c>
      <c r="L245" s="73">
        <v>1</v>
      </c>
      <c r="M245" s="74">
        <v>217.72695922851562</v>
      </c>
      <c r="N245" s="74">
        <v>5558.53076171875</v>
      </c>
      <c r="O245" s="75"/>
      <c r="P245" s="76"/>
      <c r="Q245" s="76"/>
      <c r="R245" s="86"/>
      <c r="S245" s="48">
        <v>0</v>
      </c>
      <c r="T245" s="48">
        <v>1</v>
      </c>
      <c r="U245" s="49">
        <v>0</v>
      </c>
      <c r="V245" s="49">
        <v>0.001248</v>
      </c>
      <c r="W245" s="49">
        <v>0.002131</v>
      </c>
      <c r="X245" s="49">
        <v>0.460133</v>
      </c>
      <c r="Y245" s="49">
        <v>0</v>
      </c>
      <c r="Z245" s="49">
        <v>0</v>
      </c>
      <c r="AA245" s="71">
        <v>245</v>
      </c>
      <c r="AB245" s="71"/>
      <c r="AC245" s="72"/>
      <c r="AD245" s="78" t="s">
        <v>15</v>
      </c>
      <c r="AE245" s="78">
        <v>15</v>
      </c>
      <c r="AF245" s="78">
        <v>5</v>
      </c>
      <c r="AG245" s="78">
        <v>203</v>
      </c>
      <c r="AH245" s="78">
        <v>1043</v>
      </c>
      <c r="AI245" s="78"/>
      <c r="AJ245" s="78" t="s">
        <v>2170</v>
      </c>
      <c r="AK245" s="78"/>
      <c r="AL245" s="78"/>
      <c r="AM245" s="78"/>
      <c r="AN245" s="80">
        <v>43646.20681712963</v>
      </c>
      <c r="AO245" s="78"/>
      <c r="AP245" s="78" t="b">
        <v>1</v>
      </c>
      <c r="AQ245" s="78" t="b">
        <v>0</v>
      </c>
      <c r="AR245" s="78" t="b">
        <v>0</v>
      </c>
      <c r="AS245" s="78"/>
      <c r="AT245" s="78">
        <v>0</v>
      </c>
      <c r="AU245" s="78"/>
      <c r="AV245" s="78" t="b">
        <v>0</v>
      </c>
      <c r="AW245" s="78" t="s">
        <v>2855</v>
      </c>
      <c r="AX245" s="83" t="s">
        <v>3098</v>
      </c>
      <c r="AY245" s="78" t="s">
        <v>66</v>
      </c>
      <c r="AZ245" s="78" t="str">
        <f>REPLACE(INDEX(GroupVertices[Group],MATCH(Vertices[[#This Row],[Vertex]],GroupVertices[Vertex],0)),1,1,"")</f>
        <v>1</v>
      </c>
      <c r="BA245" s="48"/>
      <c r="BB245" s="48"/>
      <c r="BC245" s="48"/>
      <c r="BD245" s="48"/>
      <c r="BE245" s="48"/>
      <c r="BF245" s="48"/>
      <c r="BG245" s="116" t="s">
        <v>3812</v>
      </c>
      <c r="BH245" s="116" t="s">
        <v>3812</v>
      </c>
      <c r="BI245" s="116" t="s">
        <v>3938</v>
      </c>
      <c r="BJ245" s="116" t="s">
        <v>3938</v>
      </c>
      <c r="BK245" s="116">
        <v>1</v>
      </c>
      <c r="BL245" s="120">
        <v>4</v>
      </c>
      <c r="BM245" s="116">
        <v>1</v>
      </c>
      <c r="BN245" s="120">
        <v>4</v>
      </c>
      <c r="BO245" s="116">
        <v>0</v>
      </c>
      <c r="BP245" s="120">
        <v>0</v>
      </c>
      <c r="BQ245" s="116">
        <v>23</v>
      </c>
      <c r="BR245" s="120">
        <v>92</v>
      </c>
      <c r="BS245" s="116">
        <v>25</v>
      </c>
      <c r="BT245" s="2"/>
      <c r="BU245" s="3"/>
      <c r="BV245" s="3"/>
      <c r="BW245" s="3"/>
      <c r="BX245" s="3"/>
    </row>
    <row r="246" spans="1:76" ht="15">
      <c r="A246" s="64" t="s">
        <v>400</v>
      </c>
      <c r="B246" s="65"/>
      <c r="C246" s="65" t="s">
        <v>64</v>
      </c>
      <c r="D246" s="66">
        <v>166.85411361181934</v>
      </c>
      <c r="E246" s="68"/>
      <c r="F246" s="100" t="s">
        <v>919</v>
      </c>
      <c r="G246" s="65"/>
      <c r="H246" s="69" t="s">
        <v>400</v>
      </c>
      <c r="I246" s="70"/>
      <c r="J246" s="70"/>
      <c r="K246" s="69" t="s">
        <v>3390</v>
      </c>
      <c r="L246" s="73">
        <v>1</v>
      </c>
      <c r="M246" s="74">
        <v>4642.62353515625</v>
      </c>
      <c r="N246" s="74">
        <v>8865.4736328125</v>
      </c>
      <c r="O246" s="75"/>
      <c r="P246" s="76"/>
      <c r="Q246" s="76"/>
      <c r="R246" s="86"/>
      <c r="S246" s="48">
        <v>0</v>
      </c>
      <c r="T246" s="48">
        <v>1</v>
      </c>
      <c r="U246" s="49">
        <v>0</v>
      </c>
      <c r="V246" s="49">
        <v>0.001175</v>
      </c>
      <c r="W246" s="49">
        <v>0.001556</v>
      </c>
      <c r="X246" s="49">
        <v>0.421465</v>
      </c>
      <c r="Y246" s="49">
        <v>0</v>
      </c>
      <c r="Z246" s="49">
        <v>0</v>
      </c>
      <c r="AA246" s="71">
        <v>246</v>
      </c>
      <c r="AB246" s="71"/>
      <c r="AC246" s="72"/>
      <c r="AD246" s="78" t="s">
        <v>1915</v>
      </c>
      <c r="AE246" s="78">
        <v>11381</v>
      </c>
      <c r="AF246" s="78">
        <v>11548</v>
      </c>
      <c r="AG246" s="78">
        <v>428043</v>
      </c>
      <c r="AH246" s="78">
        <v>201930</v>
      </c>
      <c r="AI246" s="78"/>
      <c r="AJ246" s="78" t="s">
        <v>2171</v>
      </c>
      <c r="AK246" s="78" t="s">
        <v>2353</v>
      </c>
      <c r="AL246" s="78"/>
      <c r="AM246" s="78"/>
      <c r="AN246" s="80">
        <v>41122.695381944446</v>
      </c>
      <c r="AO246" s="83" t="s">
        <v>2734</v>
      </c>
      <c r="AP246" s="78" t="b">
        <v>1</v>
      </c>
      <c r="AQ246" s="78" t="b">
        <v>0</v>
      </c>
      <c r="AR246" s="78" t="b">
        <v>1</v>
      </c>
      <c r="AS246" s="78"/>
      <c r="AT246" s="78">
        <v>1361</v>
      </c>
      <c r="AU246" s="83" t="s">
        <v>2778</v>
      </c>
      <c r="AV246" s="78" t="b">
        <v>0</v>
      </c>
      <c r="AW246" s="78" t="s">
        <v>2855</v>
      </c>
      <c r="AX246" s="83" t="s">
        <v>3099</v>
      </c>
      <c r="AY246" s="78" t="s">
        <v>66</v>
      </c>
      <c r="AZ246" s="78" t="str">
        <f>REPLACE(INDEX(GroupVertices[Group],MATCH(Vertices[[#This Row],[Vertex]],GroupVertices[Vertex],0)),1,1,"")</f>
        <v>2</v>
      </c>
      <c r="BA246" s="48"/>
      <c r="BB246" s="48"/>
      <c r="BC246" s="48"/>
      <c r="BD246" s="48"/>
      <c r="BE246" s="48"/>
      <c r="BF246" s="48"/>
      <c r="BG246" s="116" t="s">
        <v>3879</v>
      </c>
      <c r="BH246" s="116" t="s">
        <v>3879</v>
      </c>
      <c r="BI246" s="116" t="s">
        <v>4007</v>
      </c>
      <c r="BJ246" s="116" t="s">
        <v>4007</v>
      </c>
      <c r="BK246" s="116">
        <v>0</v>
      </c>
      <c r="BL246" s="120">
        <v>0</v>
      </c>
      <c r="BM246" s="116">
        <v>1</v>
      </c>
      <c r="BN246" s="120">
        <v>4.166666666666667</v>
      </c>
      <c r="BO246" s="116">
        <v>0</v>
      </c>
      <c r="BP246" s="120">
        <v>0</v>
      </c>
      <c r="BQ246" s="116">
        <v>23</v>
      </c>
      <c r="BR246" s="120">
        <v>95.83333333333333</v>
      </c>
      <c r="BS246" s="116">
        <v>24</v>
      </c>
      <c r="BT246" s="2"/>
      <c r="BU246" s="3"/>
      <c r="BV246" s="3"/>
      <c r="BW246" s="3"/>
      <c r="BX246" s="3"/>
    </row>
    <row r="247" spans="1:76" ht="15">
      <c r="A247" s="64" t="s">
        <v>401</v>
      </c>
      <c r="B247" s="65"/>
      <c r="C247" s="65" t="s">
        <v>64</v>
      </c>
      <c r="D247" s="66">
        <v>163.36989576211633</v>
      </c>
      <c r="E247" s="68"/>
      <c r="F247" s="100" t="s">
        <v>920</v>
      </c>
      <c r="G247" s="65"/>
      <c r="H247" s="69" t="s">
        <v>401</v>
      </c>
      <c r="I247" s="70"/>
      <c r="J247" s="70"/>
      <c r="K247" s="69" t="s">
        <v>3391</v>
      </c>
      <c r="L247" s="73">
        <v>1</v>
      </c>
      <c r="M247" s="74">
        <v>5182.52880859375</v>
      </c>
      <c r="N247" s="74">
        <v>4964.20947265625</v>
      </c>
      <c r="O247" s="75"/>
      <c r="P247" s="76"/>
      <c r="Q247" s="76"/>
      <c r="R247" s="86"/>
      <c r="S247" s="48">
        <v>0</v>
      </c>
      <c r="T247" s="48">
        <v>1</v>
      </c>
      <c r="U247" s="49">
        <v>0</v>
      </c>
      <c r="V247" s="49">
        <v>0.001175</v>
      </c>
      <c r="W247" s="49">
        <v>0.001556</v>
      </c>
      <c r="X247" s="49">
        <v>0.421465</v>
      </c>
      <c r="Y247" s="49">
        <v>0</v>
      </c>
      <c r="Z247" s="49">
        <v>0</v>
      </c>
      <c r="AA247" s="71">
        <v>247</v>
      </c>
      <c r="AB247" s="71"/>
      <c r="AC247" s="72"/>
      <c r="AD247" s="78" t="s">
        <v>1916</v>
      </c>
      <c r="AE247" s="78">
        <v>385</v>
      </c>
      <c r="AF247" s="78">
        <v>3259</v>
      </c>
      <c r="AG247" s="78">
        <v>2152</v>
      </c>
      <c r="AH247" s="78">
        <v>54</v>
      </c>
      <c r="AI247" s="78"/>
      <c r="AJ247" s="78"/>
      <c r="AK247" s="78" t="s">
        <v>2354</v>
      </c>
      <c r="AL247" s="78"/>
      <c r="AM247" s="78"/>
      <c r="AN247" s="80">
        <v>40693.5828587963</v>
      </c>
      <c r="AO247" s="83" t="s">
        <v>2735</v>
      </c>
      <c r="AP247" s="78" t="b">
        <v>0</v>
      </c>
      <c r="AQ247" s="78" t="b">
        <v>0</v>
      </c>
      <c r="AR247" s="78" t="b">
        <v>0</v>
      </c>
      <c r="AS247" s="78"/>
      <c r="AT247" s="78">
        <v>93</v>
      </c>
      <c r="AU247" s="83" t="s">
        <v>2778</v>
      </c>
      <c r="AV247" s="78" t="b">
        <v>0</v>
      </c>
      <c r="AW247" s="78" t="s">
        <v>2855</v>
      </c>
      <c r="AX247" s="83" t="s">
        <v>3100</v>
      </c>
      <c r="AY247" s="78" t="s">
        <v>66</v>
      </c>
      <c r="AZ247" s="78" t="str">
        <f>REPLACE(INDEX(GroupVertices[Group],MATCH(Vertices[[#This Row],[Vertex]],GroupVertices[Vertex],0)),1,1,"")</f>
        <v>2</v>
      </c>
      <c r="BA247" s="48"/>
      <c r="BB247" s="48"/>
      <c r="BC247" s="48"/>
      <c r="BD247" s="48"/>
      <c r="BE247" s="48"/>
      <c r="BF247" s="48"/>
      <c r="BG247" s="116" t="s">
        <v>3879</v>
      </c>
      <c r="BH247" s="116" t="s">
        <v>3879</v>
      </c>
      <c r="BI247" s="116" t="s">
        <v>4007</v>
      </c>
      <c r="BJ247" s="116" t="s">
        <v>4007</v>
      </c>
      <c r="BK247" s="116">
        <v>0</v>
      </c>
      <c r="BL247" s="120">
        <v>0</v>
      </c>
      <c r="BM247" s="116">
        <v>1</v>
      </c>
      <c r="BN247" s="120">
        <v>4.166666666666667</v>
      </c>
      <c r="BO247" s="116">
        <v>0</v>
      </c>
      <c r="BP247" s="120">
        <v>0</v>
      </c>
      <c r="BQ247" s="116">
        <v>23</v>
      </c>
      <c r="BR247" s="120">
        <v>95.83333333333333</v>
      </c>
      <c r="BS247" s="116">
        <v>24</v>
      </c>
      <c r="BT247" s="2"/>
      <c r="BU247" s="3"/>
      <c r="BV247" s="3"/>
      <c r="BW247" s="3"/>
      <c r="BX247" s="3"/>
    </row>
    <row r="248" spans="1:76" ht="15">
      <c r="A248" s="64" t="s">
        <v>402</v>
      </c>
      <c r="B248" s="65"/>
      <c r="C248" s="65" t="s">
        <v>64</v>
      </c>
      <c r="D248" s="66">
        <v>162.0945770317509</v>
      </c>
      <c r="E248" s="68"/>
      <c r="F248" s="100" t="s">
        <v>921</v>
      </c>
      <c r="G248" s="65"/>
      <c r="H248" s="69" t="s">
        <v>402</v>
      </c>
      <c r="I248" s="70"/>
      <c r="J248" s="70"/>
      <c r="K248" s="69" t="s">
        <v>3392</v>
      </c>
      <c r="L248" s="73">
        <v>1</v>
      </c>
      <c r="M248" s="74">
        <v>4674.615234375</v>
      </c>
      <c r="N248" s="74">
        <v>9608.5634765625</v>
      </c>
      <c r="O248" s="75"/>
      <c r="P248" s="76"/>
      <c r="Q248" s="76"/>
      <c r="R248" s="86"/>
      <c r="S248" s="48">
        <v>0</v>
      </c>
      <c r="T248" s="48">
        <v>1</v>
      </c>
      <c r="U248" s="49">
        <v>0</v>
      </c>
      <c r="V248" s="49">
        <v>0.001175</v>
      </c>
      <c r="W248" s="49">
        <v>0.001556</v>
      </c>
      <c r="X248" s="49">
        <v>0.421465</v>
      </c>
      <c r="Y248" s="49">
        <v>0</v>
      </c>
      <c r="Z248" s="49">
        <v>0</v>
      </c>
      <c r="AA248" s="71">
        <v>248</v>
      </c>
      <c r="AB248" s="71"/>
      <c r="AC248" s="72"/>
      <c r="AD248" s="78" t="s">
        <v>1917</v>
      </c>
      <c r="AE248" s="78">
        <v>97</v>
      </c>
      <c r="AF248" s="78">
        <v>225</v>
      </c>
      <c r="AG248" s="78">
        <v>68580</v>
      </c>
      <c r="AH248" s="78">
        <v>92504</v>
      </c>
      <c r="AI248" s="78"/>
      <c r="AJ248" s="78" t="s">
        <v>2172</v>
      </c>
      <c r="AK248" s="78" t="s">
        <v>2355</v>
      </c>
      <c r="AL248" s="78"/>
      <c r="AM248" s="78"/>
      <c r="AN248" s="80">
        <v>40227.200370370374</v>
      </c>
      <c r="AO248" s="83" t="s">
        <v>2736</v>
      </c>
      <c r="AP248" s="78" t="b">
        <v>0</v>
      </c>
      <c r="AQ248" s="78" t="b">
        <v>0</v>
      </c>
      <c r="AR248" s="78" t="b">
        <v>0</v>
      </c>
      <c r="AS248" s="78"/>
      <c r="AT248" s="78">
        <v>31</v>
      </c>
      <c r="AU248" s="83" t="s">
        <v>2778</v>
      </c>
      <c r="AV248" s="78" t="b">
        <v>0</v>
      </c>
      <c r="AW248" s="78" t="s">
        <v>2855</v>
      </c>
      <c r="AX248" s="83" t="s">
        <v>3101</v>
      </c>
      <c r="AY248" s="78" t="s">
        <v>66</v>
      </c>
      <c r="AZ248" s="78" t="str">
        <f>REPLACE(INDEX(GroupVertices[Group],MATCH(Vertices[[#This Row],[Vertex]],GroupVertices[Vertex],0)),1,1,"")</f>
        <v>2</v>
      </c>
      <c r="BA248" s="48"/>
      <c r="BB248" s="48"/>
      <c r="BC248" s="48"/>
      <c r="BD248" s="48"/>
      <c r="BE248" s="48"/>
      <c r="BF248" s="48"/>
      <c r="BG248" s="116" t="s">
        <v>3879</v>
      </c>
      <c r="BH248" s="116" t="s">
        <v>3879</v>
      </c>
      <c r="BI248" s="116" t="s">
        <v>4007</v>
      </c>
      <c r="BJ248" s="116" t="s">
        <v>4007</v>
      </c>
      <c r="BK248" s="116">
        <v>0</v>
      </c>
      <c r="BL248" s="120">
        <v>0</v>
      </c>
      <c r="BM248" s="116">
        <v>1</v>
      </c>
      <c r="BN248" s="120">
        <v>4.166666666666667</v>
      </c>
      <c r="BO248" s="116">
        <v>0</v>
      </c>
      <c r="BP248" s="120">
        <v>0</v>
      </c>
      <c r="BQ248" s="116">
        <v>23</v>
      </c>
      <c r="BR248" s="120">
        <v>95.83333333333333</v>
      </c>
      <c r="BS248" s="116">
        <v>24</v>
      </c>
      <c r="BT248" s="2"/>
      <c r="BU248" s="3"/>
      <c r="BV248" s="3"/>
      <c r="BW248" s="3"/>
      <c r="BX248" s="3"/>
    </row>
    <row r="249" spans="1:76" ht="15">
      <c r="A249" s="64" t="s">
        <v>403</v>
      </c>
      <c r="B249" s="65"/>
      <c r="C249" s="65" t="s">
        <v>64</v>
      </c>
      <c r="D249" s="66">
        <v>162.13703161044796</v>
      </c>
      <c r="E249" s="68"/>
      <c r="F249" s="100" t="s">
        <v>922</v>
      </c>
      <c r="G249" s="65"/>
      <c r="H249" s="69" t="s">
        <v>403</v>
      </c>
      <c r="I249" s="70"/>
      <c r="J249" s="70"/>
      <c r="K249" s="69" t="s">
        <v>3393</v>
      </c>
      <c r="L249" s="73">
        <v>1</v>
      </c>
      <c r="M249" s="74">
        <v>6971.36279296875</v>
      </c>
      <c r="N249" s="74">
        <v>7467.70654296875</v>
      </c>
      <c r="O249" s="75"/>
      <c r="P249" s="76"/>
      <c r="Q249" s="76"/>
      <c r="R249" s="86"/>
      <c r="S249" s="48">
        <v>0</v>
      </c>
      <c r="T249" s="48">
        <v>1</v>
      </c>
      <c r="U249" s="49">
        <v>0</v>
      </c>
      <c r="V249" s="49">
        <v>0.001175</v>
      </c>
      <c r="W249" s="49">
        <v>0.001556</v>
      </c>
      <c r="X249" s="49">
        <v>0.421465</v>
      </c>
      <c r="Y249" s="49">
        <v>0</v>
      </c>
      <c r="Z249" s="49">
        <v>0</v>
      </c>
      <c r="AA249" s="71">
        <v>249</v>
      </c>
      <c r="AB249" s="71"/>
      <c r="AC249" s="72"/>
      <c r="AD249" s="78" t="s">
        <v>1918</v>
      </c>
      <c r="AE249" s="78">
        <v>535</v>
      </c>
      <c r="AF249" s="78">
        <v>326</v>
      </c>
      <c r="AG249" s="78">
        <v>4809</v>
      </c>
      <c r="AH249" s="78">
        <v>12866</v>
      </c>
      <c r="AI249" s="78"/>
      <c r="AJ249" s="78" t="s">
        <v>2173</v>
      </c>
      <c r="AK249" s="78"/>
      <c r="AL249" s="78"/>
      <c r="AM249" s="78"/>
      <c r="AN249" s="80">
        <v>40202.725648148145</v>
      </c>
      <c r="AO249" s="83" t="s">
        <v>2737</v>
      </c>
      <c r="AP249" s="78" t="b">
        <v>0</v>
      </c>
      <c r="AQ249" s="78" t="b">
        <v>0</v>
      </c>
      <c r="AR249" s="78" t="b">
        <v>1</v>
      </c>
      <c r="AS249" s="78"/>
      <c r="AT249" s="78">
        <v>3</v>
      </c>
      <c r="AU249" s="83" t="s">
        <v>2778</v>
      </c>
      <c r="AV249" s="78" t="b">
        <v>0</v>
      </c>
      <c r="AW249" s="78" t="s">
        <v>2855</v>
      </c>
      <c r="AX249" s="83" t="s">
        <v>3102</v>
      </c>
      <c r="AY249" s="78" t="s">
        <v>66</v>
      </c>
      <c r="AZ249" s="78" t="str">
        <f>REPLACE(INDEX(GroupVertices[Group],MATCH(Vertices[[#This Row],[Vertex]],GroupVertices[Vertex],0)),1,1,"")</f>
        <v>2</v>
      </c>
      <c r="BA249" s="48"/>
      <c r="BB249" s="48"/>
      <c r="BC249" s="48"/>
      <c r="BD249" s="48"/>
      <c r="BE249" s="48"/>
      <c r="BF249" s="48"/>
      <c r="BG249" s="116" t="s">
        <v>3879</v>
      </c>
      <c r="BH249" s="116" t="s">
        <v>3879</v>
      </c>
      <c r="BI249" s="116" t="s">
        <v>4007</v>
      </c>
      <c r="BJ249" s="116" t="s">
        <v>4007</v>
      </c>
      <c r="BK249" s="116">
        <v>0</v>
      </c>
      <c r="BL249" s="120">
        <v>0</v>
      </c>
      <c r="BM249" s="116">
        <v>1</v>
      </c>
      <c r="BN249" s="120">
        <v>4.166666666666667</v>
      </c>
      <c r="BO249" s="116">
        <v>0</v>
      </c>
      <c r="BP249" s="120">
        <v>0</v>
      </c>
      <c r="BQ249" s="116">
        <v>23</v>
      </c>
      <c r="BR249" s="120">
        <v>95.83333333333333</v>
      </c>
      <c r="BS249" s="116">
        <v>24</v>
      </c>
      <c r="BT249" s="2"/>
      <c r="BU249" s="3"/>
      <c r="BV249" s="3"/>
      <c r="BW249" s="3"/>
      <c r="BX249" s="3"/>
    </row>
    <row r="250" spans="1:76" ht="15">
      <c r="A250" s="64" t="s">
        <v>404</v>
      </c>
      <c r="B250" s="65"/>
      <c r="C250" s="65" t="s">
        <v>64</v>
      </c>
      <c r="D250" s="66">
        <v>162.02059677580354</v>
      </c>
      <c r="E250" s="68"/>
      <c r="F250" s="100" t="s">
        <v>923</v>
      </c>
      <c r="G250" s="65"/>
      <c r="H250" s="69" t="s">
        <v>404</v>
      </c>
      <c r="I250" s="70"/>
      <c r="J250" s="70"/>
      <c r="K250" s="69" t="s">
        <v>3394</v>
      </c>
      <c r="L250" s="73">
        <v>1</v>
      </c>
      <c r="M250" s="74">
        <v>6667.255859375</v>
      </c>
      <c r="N250" s="74">
        <v>6560.0068359375</v>
      </c>
      <c r="O250" s="75"/>
      <c r="P250" s="76"/>
      <c r="Q250" s="76"/>
      <c r="R250" s="86"/>
      <c r="S250" s="48">
        <v>0</v>
      </c>
      <c r="T250" s="48">
        <v>1</v>
      </c>
      <c r="U250" s="49">
        <v>0</v>
      </c>
      <c r="V250" s="49">
        <v>0.001175</v>
      </c>
      <c r="W250" s="49">
        <v>0.001556</v>
      </c>
      <c r="X250" s="49">
        <v>0.421465</v>
      </c>
      <c r="Y250" s="49">
        <v>0</v>
      </c>
      <c r="Z250" s="49">
        <v>0</v>
      </c>
      <c r="AA250" s="71">
        <v>250</v>
      </c>
      <c r="AB250" s="71"/>
      <c r="AC250" s="72"/>
      <c r="AD250" s="78" t="s">
        <v>1919</v>
      </c>
      <c r="AE250" s="78">
        <v>204</v>
      </c>
      <c r="AF250" s="78">
        <v>49</v>
      </c>
      <c r="AG250" s="78">
        <v>218</v>
      </c>
      <c r="AH250" s="78">
        <v>272</v>
      </c>
      <c r="AI250" s="78"/>
      <c r="AJ250" s="78" t="s">
        <v>2174</v>
      </c>
      <c r="AK250" s="78" t="s">
        <v>2356</v>
      </c>
      <c r="AL250" s="83" t="s">
        <v>2504</v>
      </c>
      <c r="AM250" s="78"/>
      <c r="AN250" s="80">
        <v>41073.67946759259</v>
      </c>
      <c r="AO250" s="83" t="s">
        <v>2738</v>
      </c>
      <c r="AP250" s="78" t="b">
        <v>0</v>
      </c>
      <c r="AQ250" s="78" t="b">
        <v>0</v>
      </c>
      <c r="AR250" s="78" t="b">
        <v>0</v>
      </c>
      <c r="AS250" s="78"/>
      <c r="AT250" s="78">
        <v>0</v>
      </c>
      <c r="AU250" s="83" t="s">
        <v>2778</v>
      </c>
      <c r="AV250" s="78" t="b">
        <v>0</v>
      </c>
      <c r="AW250" s="78" t="s">
        <v>2855</v>
      </c>
      <c r="AX250" s="83" t="s">
        <v>3103</v>
      </c>
      <c r="AY250" s="78" t="s">
        <v>66</v>
      </c>
      <c r="AZ250" s="78" t="str">
        <f>REPLACE(INDEX(GroupVertices[Group],MATCH(Vertices[[#This Row],[Vertex]],GroupVertices[Vertex],0)),1,1,"")</f>
        <v>2</v>
      </c>
      <c r="BA250" s="48"/>
      <c r="BB250" s="48"/>
      <c r="BC250" s="48"/>
      <c r="BD250" s="48"/>
      <c r="BE250" s="48"/>
      <c r="BF250" s="48"/>
      <c r="BG250" s="116" t="s">
        <v>3879</v>
      </c>
      <c r="BH250" s="116" t="s">
        <v>3879</v>
      </c>
      <c r="BI250" s="116" t="s">
        <v>4007</v>
      </c>
      <c r="BJ250" s="116" t="s">
        <v>4007</v>
      </c>
      <c r="BK250" s="116">
        <v>0</v>
      </c>
      <c r="BL250" s="120">
        <v>0</v>
      </c>
      <c r="BM250" s="116">
        <v>1</v>
      </c>
      <c r="BN250" s="120">
        <v>4.166666666666667</v>
      </c>
      <c r="BO250" s="116">
        <v>0</v>
      </c>
      <c r="BP250" s="120">
        <v>0</v>
      </c>
      <c r="BQ250" s="116">
        <v>23</v>
      </c>
      <c r="BR250" s="120">
        <v>95.83333333333333</v>
      </c>
      <c r="BS250" s="116">
        <v>24</v>
      </c>
      <c r="BT250" s="2"/>
      <c r="BU250" s="3"/>
      <c r="BV250" s="3"/>
      <c r="BW250" s="3"/>
      <c r="BX250" s="3"/>
    </row>
    <row r="251" spans="1:76" ht="15">
      <c r="A251" s="64" t="s">
        <v>405</v>
      </c>
      <c r="B251" s="65"/>
      <c r="C251" s="65" t="s">
        <v>64</v>
      </c>
      <c r="D251" s="66">
        <v>163.72718677095304</v>
      </c>
      <c r="E251" s="68"/>
      <c r="F251" s="100" t="s">
        <v>924</v>
      </c>
      <c r="G251" s="65"/>
      <c r="H251" s="69" t="s">
        <v>405</v>
      </c>
      <c r="I251" s="70"/>
      <c r="J251" s="70"/>
      <c r="K251" s="69" t="s">
        <v>3395</v>
      </c>
      <c r="L251" s="73">
        <v>1</v>
      </c>
      <c r="M251" s="74">
        <v>4196.50146484375</v>
      </c>
      <c r="N251" s="74">
        <v>8764.123046875</v>
      </c>
      <c r="O251" s="75"/>
      <c r="P251" s="76"/>
      <c r="Q251" s="76"/>
      <c r="R251" s="86"/>
      <c r="S251" s="48">
        <v>0</v>
      </c>
      <c r="T251" s="48">
        <v>2</v>
      </c>
      <c r="U251" s="49">
        <v>0</v>
      </c>
      <c r="V251" s="49">
        <v>0.001314</v>
      </c>
      <c r="W251" s="49">
        <v>0.003688</v>
      </c>
      <c r="X251" s="49">
        <v>0.731597</v>
      </c>
      <c r="Y251" s="49">
        <v>1</v>
      </c>
      <c r="Z251" s="49">
        <v>0</v>
      </c>
      <c r="AA251" s="71">
        <v>251</v>
      </c>
      <c r="AB251" s="71"/>
      <c r="AC251" s="72"/>
      <c r="AD251" s="78" t="s">
        <v>1920</v>
      </c>
      <c r="AE251" s="78">
        <v>515</v>
      </c>
      <c r="AF251" s="78">
        <v>4109</v>
      </c>
      <c r="AG251" s="78">
        <v>5108</v>
      </c>
      <c r="AH251" s="78">
        <v>7170</v>
      </c>
      <c r="AI251" s="78"/>
      <c r="AJ251" s="78" t="s">
        <v>2175</v>
      </c>
      <c r="AK251" s="78" t="s">
        <v>2357</v>
      </c>
      <c r="AL251" s="78"/>
      <c r="AM251" s="78"/>
      <c r="AN251" s="80">
        <v>43245.828148148146</v>
      </c>
      <c r="AO251" s="83" t="s">
        <v>2739</v>
      </c>
      <c r="AP251" s="78" t="b">
        <v>1</v>
      </c>
      <c r="AQ251" s="78" t="b">
        <v>0</v>
      </c>
      <c r="AR251" s="78" t="b">
        <v>0</v>
      </c>
      <c r="AS251" s="78"/>
      <c r="AT251" s="78">
        <v>21</v>
      </c>
      <c r="AU251" s="78"/>
      <c r="AV251" s="78" t="b">
        <v>0</v>
      </c>
      <c r="AW251" s="78" t="s">
        <v>2855</v>
      </c>
      <c r="AX251" s="83" t="s">
        <v>3104</v>
      </c>
      <c r="AY251" s="78" t="s">
        <v>66</v>
      </c>
      <c r="AZ251" s="78" t="str">
        <f>REPLACE(INDEX(GroupVertices[Group],MATCH(Vertices[[#This Row],[Vertex]],GroupVertices[Vertex],0)),1,1,"")</f>
        <v>2</v>
      </c>
      <c r="BA251" s="48"/>
      <c r="BB251" s="48"/>
      <c r="BC251" s="48"/>
      <c r="BD251" s="48"/>
      <c r="BE251" s="48"/>
      <c r="BF251" s="48"/>
      <c r="BG251" s="116" t="s">
        <v>3880</v>
      </c>
      <c r="BH251" s="116" t="s">
        <v>3909</v>
      </c>
      <c r="BI251" s="116" t="s">
        <v>4008</v>
      </c>
      <c r="BJ251" s="116" t="s">
        <v>4007</v>
      </c>
      <c r="BK251" s="116">
        <v>1</v>
      </c>
      <c r="BL251" s="120">
        <v>1.3157894736842106</v>
      </c>
      <c r="BM251" s="116">
        <v>3</v>
      </c>
      <c r="BN251" s="120">
        <v>3.9473684210526314</v>
      </c>
      <c r="BO251" s="116">
        <v>0</v>
      </c>
      <c r="BP251" s="120">
        <v>0</v>
      </c>
      <c r="BQ251" s="116">
        <v>72</v>
      </c>
      <c r="BR251" s="120">
        <v>94.73684210526316</v>
      </c>
      <c r="BS251" s="116">
        <v>76</v>
      </c>
      <c r="BT251" s="2"/>
      <c r="BU251" s="3"/>
      <c r="BV251" s="3"/>
      <c r="BW251" s="3"/>
      <c r="BX251" s="3"/>
    </row>
    <row r="252" spans="1:76" ht="15">
      <c r="A252" s="64" t="s">
        <v>406</v>
      </c>
      <c r="B252" s="65"/>
      <c r="C252" s="65" t="s">
        <v>64</v>
      </c>
      <c r="D252" s="66">
        <v>162.03446807379365</v>
      </c>
      <c r="E252" s="68"/>
      <c r="F252" s="100" t="s">
        <v>925</v>
      </c>
      <c r="G252" s="65"/>
      <c r="H252" s="69" t="s">
        <v>406</v>
      </c>
      <c r="I252" s="70"/>
      <c r="J252" s="70"/>
      <c r="K252" s="69" t="s">
        <v>3396</v>
      </c>
      <c r="L252" s="73">
        <v>1</v>
      </c>
      <c r="M252" s="74">
        <v>4964.4833984375</v>
      </c>
      <c r="N252" s="74">
        <v>9539.076171875</v>
      </c>
      <c r="O252" s="75"/>
      <c r="P252" s="76"/>
      <c r="Q252" s="76"/>
      <c r="R252" s="86"/>
      <c r="S252" s="48">
        <v>0</v>
      </c>
      <c r="T252" s="48">
        <v>1</v>
      </c>
      <c r="U252" s="49">
        <v>0</v>
      </c>
      <c r="V252" s="49">
        <v>0.001175</v>
      </c>
      <c r="W252" s="49">
        <v>0.001556</v>
      </c>
      <c r="X252" s="49">
        <v>0.421465</v>
      </c>
      <c r="Y252" s="49">
        <v>0</v>
      </c>
      <c r="Z252" s="49">
        <v>0</v>
      </c>
      <c r="AA252" s="71">
        <v>252</v>
      </c>
      <c r="AB252" s="71"/>
      <c r="AC252" s="72"/>
      <c r="AD252" s="78" t="s">
        <v>1921</v>
      </c>
      <c r="AE252" s="78">
        <v>217</v>
      </c>
      <c r="AF252" s="78">
        <v>82</v>
      </c>
      <c r="AG252" s="78">
        <v>2033</v>
      </c>
      <c r="AH252" s="78">
        <v>3245</v>
      </c>
      <c r="AI252" s="78"/>
      <c r="AJ252" s="78" t="s">
        <v>2176</v>
      </c>
      <c r="AK252" s="78" t="s">
        <v>2358</v>
      </c>
      <c r="AL252" s="83" t="s">
        <v>2505</v>
      </c>
      <c r="AM252" s="78"/>
      <c r="AN252" s="80">
        <v>43219.238171296296</v>
      </c>
      <c r="AO252" s="83" t="s">
        <v>2740</v>
      </c>
      <c r="AP252" s="78" t="b">
        <v>1</v>
      </c>
      <c r="AQ252" s="78" t="b">
        <v>0</v>
      </c>
      <c r="AR252" s="78" t="b">
        <v>0</v>
      </c>
      <c r="AS252" s="78"/>
      <c r="AT252" s="78">
        <v>1</v>
      </c>
      <c r="AU252" s="78"/>
      <c r="AV252" s="78" t="b">
        <v>0</v>
      </c>
      <c r="AW252" s="78" t="s">
        <v>2855</v>
      </c>
      <c r="AX252" s="83" t="s">
        <v>3105</v>
      </c>
      <c r="AY252" s="78" t="s">
        <v>66</v>
      </c>
      <c r="AZ252" s="78" t="str">
        <f>REPLACE(INDEX(GroupVertices[Group],MATCH(Vertices[[#This Row],[Vertex]],GroupVertices[Vertex],0)),1,1,"")</f>
        <v>2</v>
      </c>
      <c r="BA252" s="48"/>
      <c r="BB252" s="48"/>
      <c r="BC252" s="48"/>
      <c r="BD252" s="48"/>
      <c r="BE252" s="48"/>
      <c r="BF252" s="48"/>
      <c r="BG252" s="116" t="s">
        <v>3879</v>
      </c>
      <c r="BH252" s="116" t="s">
        <v>3879</v>
      </c>
      <c r="BI252" s="116" t="s">
        <v>4007</v>
      </c>
      <c r="BJ252" s="116" t="s">
        <v>4007</v>
      </c>
      <c r="BK252" s="116">
        <v>0</v>
      </c>
      <c r="BL252" s="120">
        <v>0</v>
      </c>
      <c r="BM252" s="116">
        <v>1</v>
      </c>
      <c r="BN252" s="120">
        <v>4.166666666666667</v>
      </c>
      <c r="BO252" s="116">
        <v>0</v>
      </c>
      <c r="BP252" s="120">
        <v>0</v>
      </c>
      <c r="BQ252" s="116">
        <v>23</v>
      </c>
      <c r="BR252" s="120">
        <v>95.83333333333333</v>
      </c>
      <c r="BS252" s="116">
        <v>24</v>
      </c>
      <c r="BT252" s="2"/>
      <c r="BU252" s="3"/>
      <c r="BV252" s="3"/>
      <c r="BW252" s="3"/>
      <c r="BX252" s="3"/>
    </row>
    <row r="253" spans="1:76" ht="15">
      <c r="A253" s="64" t="s">
        <v>407</v>
      </c>
      <c r="B253" s="65"/>
      <c r="C253" s="65" t="s">
        <v>64</v>
      </c>
      <c r="D253" s="66">
        <v>162.00966787435675</v>
      </c>
      <c r="E253" s="68"/>
      <c r="F253" s="100" t="s">
        <v>926</v>
      </c>
      <c r="G253" s="65"/>
      <c r="H253" s="69" t="s">
        <v>407</v>
      </c>
      <c r="I253" s="70"/>
      <c r="J253" s="70"/>
      <c r="K253" s="69" t="s">
        <v>3397</v>
      </c>
      <c r="L253" s="73">
        <v>1</v>
      </c>
      <c r="M253" s="74">
        <v>5583.349609375</v>
      </c>
      <c r="N253" s="74">
        <v>9475.0087890625</v>
      </c>
      <c r="O253" s="75"/>
      <c r="P253" s="76"/>
      <c r="Q253" s="76"/>
      <c r="R253" s="86"/>
      <c r="S253" s="48">
        <v>0</v>
      </c>
      <c r="T253" s="48">
        <v>1</v>
      </c>
      <c r="U253" s="49">
        <v>0</v>
      </c>
      <c r="V253" s="49">
        <v>0.001175</v>
      </c>
      <c r="W253" s="49">
        <v>0.001556</v>
      </c>
      <c r="X253" s="49">
        <v>0.421465</v>
      </c>
      <c r="Y253" s="49">
        <v>0</v>
      </c>
      <c r="Z253" s="49">
        <v>0</v>
      </c>
      <c r="AA253" s="71">
        <v>253</v>
      </c>
      <c r="AB253" s="71"/>
      <c r="AC253" s="72"/>
      <c r="AD253" s="78" t="s">
        <v>1922</v>
      </c>
      <c r="AE253" s="78">
        <v>337</v>
      </c>
      <c r="AF253" s="78">
        <v>23</v>
      </c>
      <c r="AG253" s="78">
        <v>1191</v>
      </c>
      <c r="AH253" s="78">
        <v>2792</v>
      </c>
      <c r="AI253" s="78"/>
      <c r="AJ253" s="78" t="s">
        <v>2177</v>
      </c>
      <c r="AK253" s="78" t="s">
        <v>2231</v>
      </c>
      <c r="AL253" s="78"/>
      <c r="AM253" s="78"/>
      <c r="AN253" s="80">
        <v>42922.177939814814</v>
      </c>
      <c r="AO253" s="83" t="s">
        <v>2741</v>
      </c>
      <c r="AP253" s="78" t="b">
        <v>1</v>
      </c>
      <c r="AQ253" s="78" t="b">
        <v>0</v>
      </c>
      <c r="AR253" s="78" t="b">
        <v>1</v>
      </c>
      <c r="AS253" s="78"/>
      <c r="AT253" s="78">
        <v>0</v>
      </c>
      <c r="AU253" s="78"/>
      <c r="AV253" s="78" t="b">
        <v>0</v>
      </c>
      <c r="AW253" s="78" t="s">
        <v>2855</v>
      </c>
      <c r="AX253" s="83" t="s">
        <v>3106</v>
      </c>
      <c r="AY253" s="78" t="s">
        <v>66</v>
      </c>
      <c r="AZ253" s="78" t="str">
        <f>REPLACE(INDEX(GroupVertices[Group],MATCH(Vertices[[#This Row],[Vertex]],GroupVertices[Vertex],0)),1,1,"")</f>
        <v>2</v>
      </c>
      <c r="BA253" s="48"/>
      <c r="BB253" s="48"/>
      <c r="BC253" s="48"/>
      <c r="BD253" s="48"/>
      <c r="BE253" s="48"/>
      <c r="BF253" s="48"/>
      <c r="BG253" s="116" t="s">
        <v>3879</v>
      </c>
      <c r="BH253" s="116" t="s">
        <v>3879</v>
      </c>
      <c r="BI253" s="116" t="s">
        <v>4007</v>
      </c>
      <c r="BJ253" s="116" t="s">
        <v>4007</v>
      </c>
      <c r="BK253" s="116">
        <v>0</v>
      </c>
      <c r="BL253" s="120">
        <v>0</v>
      </c>
      <c r="BM253" s="116">
        <v>1</v>
      </c>
      <c r="BN253" s="120">
        <v>4.166666666666667</v>
      </c>
      <c r="BO253" s="116">
        <v>0</v>
      </c>
      <c r="BP253" s="120">
        <v>0</v>
      </c>
      <c r="BQ253" s="116">
        <v>23</v>
      </c>
      <c r="BR253" s="120">
        <v>95.83333333333333</v>
      </c>
      <c r="BS253" s="116">
        <v>24</v>
      </c>
      <c r="BT253" s="2"/>
      <c r="BU253" s="3"/>
      <c r="BV253" s="3"/>
      <c r="BW253" s="3"/>
      <c r="BX253" s="3"/>
    </row>
    <row r="254" spans="1:76" ht="15">
      <c r="A254" s="64" t="s">
        <v>408</v>
      </c>
      <c r="B254" s="65"/>
      <c r="C254" s="65" t="s">
        <v>64</v>
      </c>
      <c r="D254" s="66">
        <v>162.37536573046023</v>
      </c>
      <c r="E254" s="68"/>
      <c r="F254" s="100" t="s">
        <v>927</v>
      </c>
      <c r="G254" s="65"/>
      <c r="H254" s="69" t="s">
        <v>408</v>
      </c>
      <c r="I254" s="70"/>
      <c r="J254" s="70"/>
      <c r="K254" s="69" t="s">
        <v>3398</v>
      </c>
      <c r="L254" s="73">
        <v>1</v>
      </c>
      <c r="M254" s="74">
        <v>3423.827880859375</v>
      </c>
      <c r="N254" s="74">
        <v>6255.509765625</v>
      </c>
      <c r="O254" s="75"/>
      <c r="P254" s="76"/>
      <c r="Q254" s="76"/>
      <c r="R254" s="86"/>
      <c r="S254" s="48">
        <v>0</v>
      </c>
      <c r="T254" s="48">
        <v>1</v>
      </c>
      <c r="U254" s="49">
        <v>0</v>
      </c>
      <c r="V254" s="49">
        <v>0.001175</v>
      </c>
      <c r="W254" s="49">
        <v>0.001556</v>
      </c>
      <c r="X254" s="49">
        <v>0.421465</v>
      </c>
      <c r="Y254" s="49">
        <v>0</v>
      </c>
      <c r="Z254" s="49">
        <v>0</v>
      </c>
      <c r="AA254" s="71">
        <v>254</v>
      </c>
      <c r="AB254" s="71"/>
      <c r="AC254" s="72"/>
      <c r="AD254" s="78" t="s">
        <v>1923</v>
      </c>
      <c r="AE254" s="78">
        <v>2466</v>
      </c>
      <c r="AF254" s="78">
        <v>893</v>
      </c>
      <c r="AG254" s="78">
        <v>19753</v>
      </c>
      <c r="AH254" s="78">
        <v>3346</v>
      </c>
      <c r="AI254" s="78"/>
      <c r="AJ254" s="78" t="s">
        <v>2178</v>
      </c>
      <c r="AK254" s="78" t="s">
        <v>2359</v>
      </c>
      <c r="AL254" s="83" t="s">
        <v>2506</v>
      </c>
      <c r="AM254" s="78"/>
      <c r="AN254" s="80">
        <v>40521.09305555555</v>
      </c>
      <c r="AO254" s="83" t="s">
        <v>2742</v>
      </c>
      <c r="AP254" s="78" t="b">
        <v>0</v>
      </c>
      <c r="AQ254" s="78" t="b">
        <v>0</v>
      </c>
      <c r="AR254" s="78" t="b">
        <v>1</v>
      </c>
      <c r="AS254" s="78"/>
      <c r="AT254" s="78">
        <v>16</v>
      </c>
      <c r="AU254" s="83" t="s">
        <v>2778</v>
      </c>
      <c r="AV254" s="78" t="b">
        <v>0</v>
      </c>
      <c r="AW254" s="78" t="s">
        <v>2855</v>
      </c>
      <c r="AX254" s="83" t="s">
        <v>3107</v>
      </c>
      <c r="AY254" s="78" t="s">
        <v>66</v>
      </c>
      <c r="AZ254" s="78" t="str">
        <f>REPLACE(INDEX(GroupVertices[Group],MATCH(Vertices[[#This Row],[Vertex]],GroupVertices[Vertex],0)),1,1,"")</f>
        <v>2</v>
      </c>
      <c r="BA254" s="48"/>
      <c r="BB254" s="48"/>
      <c r="BC254" s="48"/>
      <c r="BD254" s="48"/>
      <c r="BE254" s="48"/>
      <c r="BF254" s="48"/>
      <c r="BG254" s="116" t="s">
        <v>3879</v>
      </c>
      <c r="BH254" s="116" t="s">
        <v>3879</v>
      </c>
      <c r="BI254" s="116" t="s">
        <v>4007</v>
      </c>
      <c r="BJ254" s="116" t="s">
        <v>4007</v>
      </c>
      <c r="BK254" s="116">
        <v>0</v>
      </c>
      <c r="BL254" s="120">
        <v>0</v>
      </c>
      <c r="BM254" s="116">
        <v>1</v>
      </c>
      <c r="BN254" s="120">
        <v>4.166666666666667</v>
      </c>
      <c r="BO254" s="116">
        <v>0</v>
      </c>
      <c r="BP254" s="120">
        <v>0</v>
      </c>
      <c r="BQ254" s="116">
        <v>23</v>
      </c>
      <c r="BR254" s="120">
        <v>95.83333333333333</v>
      </c>
      <c r="BS254" s="116">
        <v>24</v>
      </c>
      <c r="BT254" s="2"/>
      <c r="BU254" s="3"/>
      <c r="BV254" s="3"/>
      <c r="BW254" s="3"/>
      <c r="BX254" s="3"/>
    </row>
    <row r="255" spans="1:76" ht="15">
      <c r="A255" s="64" t="s">
        <v>409</v>
      </c>
      <c r="B255" s="65"/>
      <c r="C255" s="65" t="s">
        <v>64</v>
      </c>
      <c r="D255" s="66">
        <v>162.03194601961363</v>
      </c>
      <c r="E255" s="68"/>
      <c r="F255" s="100" t="s">
        <v>928</v>
      </c>
      <c r="G255" s="65"/>
      <c r="H255" s="69" t="s">
        <v>409</v>
      </c>
      <c r="I255" s="70"/>
      <c r="J255" s="70"/>
      <c r="K255" s="69" t="s">
        <v>3399</v>
      </c>
      <c r="L255" s="73">
        <v>1</v>
      </c>
      <c r="M255" s="74">
        <v>3759.008544921875</v>
      </c>
      <c r="N255" s="74">
        <v>8902.333984375</v>
      </c>
      <c r="O255" s="75"/>
      <c r="P255" s="76"/>
      <c r="Q255" s="76"/>
      <c r="R255" s="86"/>
      <c r="S255" s="48">
        <v>0</v>
      </c>
      <c r="T255" s="48">
        <v>3</v>
      </c>
      <c r="U255" s="49">
        <v>0</v>
      </c>
      <c r="V255" s="49">
        <v>0.001592</v>
      </c>
      <c r="W255" s="49">
        <v>0.006985</v>
      </c>
      <c r="X255" s="49">
        <v>0.933412</v>
      </c>
      <c r="Y255" s="49">
        <v>0.6666666666666666</v>
      </c>
      <c r="Z255" s="49">
        <v>0</v>
      </c>
      <c r="AA255" s="71">
        <v>255</v>
      </c>
      <c r="AB255" s="71"/>
      <c r="AC255" s="72"/>
      <c r="AD255" s="78" t="s">
        <v>1924</v>
      </c>
      <c r="AE255" s="78">
        <v>68</v>
      </c>
      <c r="AF255" s="78">
        <v>76</v>
      </c>
      <c r="AG255" s="78">
        <v>5055</v>
      </c>
      <c r="AH255" s="78">
        <v>2578</v>
      </c>
      <c r="AI255" s="78"/>
      <c r="AJ255" s="78" t="s">
        <v>2179</v>
      </c>
      <c r="AK255" s="78" t="s">
        <v>2360</v>
      </c>
      <c r="AL255" s="78"/>
      <c r="AM255" s="78"/>
      <c r="AN255" s="80">
        <v>39887.732615740744</v>
      </c>
      <c r="AO255" s="78"/>
      <c r="AP255" s="78" t="b">
        <v>1</v>
      </c>
      <c r="AQ255" s="78" t="b">
        <v>0</v>
      </c>
      <c r="AR255" s="78" t="b">
        <v>0</v>
      </c>
      <c r="AS255" s="78"/>
      <c r="AT255" s="78">
        <v>11</v>
      </c>
      <c r="AU255" s="83" t="s">
        <v>2778</v>
      </c>
      <c r="AV255" s="78" t="b">
        <v>0</v>
      </c>
      <c r="AW255" s="78" t="s">
        <v>2855</v>
      </c>
      <c r="AX255" s="83" t="s">
        <v>3108</v>
      </c>
      <c r="AY255" s="78" t="s">
        <v>66</v>
      </c>
      <c r="AZ255" s="78" t="str">
        <f>REPLACE(INDEX(GroupVertices[Group],MATCH(Vertices[[#This Row],[Vertex]],GroupVertices[Vertex],0)),1,1,"")</f>
        <v>2</v>
      </c>
      <c r="BA255" s="48" t="s">
        <v>701</v>
      </c>
      <c r="BB255" s="48" t="s">
        <v>701</v>
      </c>
      <c r="BC255" s="48" t="s">
        <v>703</v>
      </c>
      <c r="BD255" s="48" t="s">
        <v>703</v>
      </c>
      <c r="BE255" s="48"/>
      <c r="BF255" s="48"/>
      <c r="BG255" s="116" t="s">
        <v>3881</v>
      </c>
      <c r="BH255" s="116" t="s">
        <v>3881</v>
      </c>
      <c r="BI255" s="116" t="s">
        <v>4009</v>
      </c>
      <c r="BJ255" s="116" t="s">
        <v>4009</v>
      </c>
      <c r="BK255" s="116">
        <v>0</v>
      </c>
      <c r="BL255" s="120">
        <v>0</v>
      </c>
      <c r="BM255" s="116">
        <v>0</v>
      </c>
      <c r="BN255" s="120">
        <v>0</v>
      </c>
      <c r="BO255" s="116">
        <v>0</v>
      </c>
      <c r="BP255" s="120">
        <v>0</v>
      </c>
      <c r="BQ255" s="116">
        <v>17</v>
      </c>
      <c r="BR255" s="120">
        <v>100</v>
      </c>
      <c r="BS255" s="116">
        <v>17</v>
      </c>
      <c r="BT255" s="2"/>
      <c r="BU255" s="3"/>
      <c r="BV255" s="3"/>
      <c r="BW255" s="3"/>
      <c r="BX255" s="3"/>
    </row>
    <row r="256" spans="1:76" ht="15">
      <c r="A256" s="64" t="s">
        <v>410</v>
      </c>
      <c r="B256" s="65"/>
      <c r="C256" s="65" t="s">
        <v>64</v>
      </c>
      <c r="D256" s="66">
        <v>162.07398025594736</v>
      </c>
      <c r="E256" s="68"/>
      <c r="F256" s="100" t="s">
        <v>929</v>
      </c>
      <c r="G256" s="65"/>
      <c r="H256" s="69" t="s">
        <v>410</v>
      </c>
      <c r="I256" s="70"/>
      <c r="J256" s="70"/>
      <c r="K256" s="69" t="s">
        <v>3400</v>
      </c>
      <c r="L256" s="73">
        <v>1</v>
      </c>
      <c r="M256" s="74">
        <v>6493.11962890625</v>
      </c>
      <c r="N256" s="74">
        <v>8825.1328125</v>
      </c>
      <c r="O256" s="75"/>
      <c r="P256" s="76"/>
      <c r="Q256" s="76"/>
      <c r="R256" s="86"/>
      <c r="S256" s="48">
        <v>0</v>
      </c>
      <c r="T256" s="48">
        <v>3</v>
      </c>
      <c r="U256" s="49">
        <v>0</v>
      </c>
      <c r="V256" s="49">
        <v>0.001592</v>
      </c>
      <c r="W256" s="49">
        <v>0.006985</v>
      </c>
      <c r="X256" s="49">
        <v>0.933412</v>
      </c>
      <c r="Y256" s="49">
        <v>0.6666666666666666</v>
      </c>
      <c r="Z256" s="49">
        <v>0</v>
      </c>
      <c r="AA256" s="71">
        <v>256</v>
      </c>
      <c r="AB256" s="71"/>
      <c r="AC256" s="72"/>
      <c r="AD256" s="78" t="s">
        <v>1925</v>
      </c>
      <c r="AE256" s="78">
        <v>867</v>
      </c>
      <c r="AF256" s="78">
        <v>176</v>
      </c>
      <c r="AG256" s="78">
        <v>1156</v>
      </c>
      <c r="AH256" s="78">
        <v>4193</v>
      </c>
      <c r="AI256" s="78"/>
      <c r="AJ256" s="78" t="s">
        <v>2180</v>
      </c>
      <c r="AK256" s="78" t="s">
        <v>2316</v>
      </c>
      <c r="AL256" s="83" t="s">
        <v>2507</v>
      </c>
      <c r="AM256" s="78"/>
      <c r="AN256" s="80">
        <v>42493.91987268518</v>
      </c>
      <c r="AO256" s="83" t="s">
        <v>2743</v>
      </c>
      <c r="AP256" s="78" t="b">
        <v>0</v>
      </c>
      <c r="AQ256" s="78" t="b">
        <v>0</v>
      </c>
      <c r="AR256" s="78" t="b">
        <v>1</v>
      </c>
      <c r="AS256" s="78"/>
      <c r="AT256" s="78">
        <v>4</v>
      </c>
      <c r="AU256" s="83" t="s">
        <v>2778</v>
      </c>
      <c r="AV256" s="78" t="b">
        <v>0</v>
      </c>
      <c r="AW256" s="78" t="s">
        <v>2855</v>
      </c>
      <c r="AX256" s="83" t="s">
        <v>3109</v>
      </c>
      <c r="AY256" s="78" t="s">
        <v>66</v>
      </c>
      <c r="AZ256" s="78" t="str">
        <f>REPLACE(INDEX(GroupVertices[Group],MATCH(Vertices[[#This Row],[Vertex]],GroupVertices[Vertex],0)),1,1,"")</f>
        <v>2</v>
      </c>
      <c r="BA256" s="48"/>
      <c r="BB256" s="48"/>
      <c r="BC256" s="48"/>
      <c r="BD256" s="48"/>
      <c r="BE256" s="48"/>
      <c r="BF256" s="48"/>
      <c r="BG256" s="116" t="s">
        <v>3882</v>
      </c>
      <c r="BH256" s="116" t="s">
        <v>3882</v>
      </c>
      <c r="BI256" s="116" t="s">
        <v>4010</v>
      </c>
      <c r="BJ256" s="116" t="s">
        <v>4010</v>
      </c>
      <c r="BK256" s="116">
        <v>1</v>
      </c>
      <c r="BL256" s="120">
        <v>11.11111111111111</v>
      </c>
      <c r="BM256" s="116">
        <v>0</v>
      </c>
      <c r="BN256" s="120">
        <v>0</v>
      </c>
      <c r="BO256" s="116">
        <v>0</v>
      </c>
      <c r="BP256" s="120">
        <v>0</v>
      </c>
      <c r="BQ256" s="116">
        <v>8</v>
      </c>
      <c r="BR256" s="120">
        <v>88.88888888888889</v>
      </c>
      <c r="BS256" s="116">
        <v>9</v>
      </c>
      <c r="BT256" s="2"/>
      <c r="BU256" s="3"/>
      <c r="BV256" s="3"/>
      <c r="BW256" s="3"/>
      <c r="BX256" s="3"/>
    </row>
    <row r="257" spans="1:76" ht="15">
      <c r="A257" s="64" t="s">
        <v>411</v>
      </c>
      <c r="B257" s="65"/>
      <c r="C257" s="65" t="s">
        <v>64</v>
      </c>
      <c r="D257" s="66">
        <v>183.063355826833</v>
      </c>
      <c r="E257" s="68"/>
      <c r="F257" s="100" t="s">
        <v>930</v>
      </c>
      <c r="G257" s="65"/>
      <c r="H257" s="69" t="s">
        <v>411</v>
      </c>
      <c r="I257" s="70"/>
      <c r="J257" s="70"/>
      <c r="K257" s="69" t="s">
        <v>3401</v>
      </c>
      <c r="L257" s="73">
        <v>1</v>
      </c>
      <c r="M257" s="74">
        <v>3657.60791015625</v>
      </c>
      <c r="N257" s="74">
        <v>5808.1064453125</v>
      </c>
      <c r="O257" s="75"/>
      <c r="P257" s="76"/>
      <c r="Q257" s="76"/>
      <c r="R257" s="86"/>
      <c r="S257" s="48">
        <v>0</v>
      </c>
      <c r="T257" s="48">
        <v>1</v>
      </c>
      <c r="U257" s="49">
        <v>0</v>
      </c>
      <c r="V257" s="49">
        <v>0.001175</v>
      </c>
      <c r="W257" s="49">
        <v>0.001556</v>
      </c>
      <c r="X257" s="49">
        <v>0.421465</v>
      </c>
      <c r="Y257" s="49">
        <v>0</v>
      </c>
      <c r="Z257" s="49">
        <v>0</v>
      </c>
      <c r="AA257" s="71">
        <v>257</v>
      </c>
      <c r="AB257" s="71"/>
      <c r="AC257" s="72"/>
      <c r="AD257" s="78" t="s">
        <v>1926</v>
      </c>
      <c r="AE257" s="78">
        <v>2433</v>
      </c>
      <c r="AF257" s="78">
        <v>50110</v>
      </c>
      <c r="AG257" s="78">
        <v>191223</v>
      </c>
      <c r="AH257" s="78">
        <v>47488</v>
      </c>
      <c r="AI257" s="78"/>
      <c r="AJ257" s="78" t="s">
        <v>2181</v>
      </c>
      <c r="AK257" s="78" t="s">
        <v>2361</v>
      </c>
      <c r="AL257" s="83" t="s">
        <v>2508</v>
      </c>
      <c r="AM257" s="78"/>
      <c r="AN257" s="80">
        <v>40127.43844907408</v>
      </c>
      <c r="AO257" s="83" t="s">
        <v>2744</v>
      </c>
      <c r="AP257" s="78" t="b">
        <v>0</v>
      </c>
      <c r="AQ257" s="78" t="b">
        <v>0</v>
      </c>
      <c r="AR257" s="78" t="b">
        <v>1</v>
      </c>
      <c r="AS257" s="78"/>
      <c r="AT257" s="78">
        <v>496</v>
      </c>
      <c r="AU257" s="83" t="s">
        <v>2778</v>
      </c>
      <c r="AV257" s="78" t="b">
        <v>0</v>
      </c>
      <c r="AW257" s="78" t="s">
        <v>2855</v>
      </c>
      <c r="AX257" s="83" t="s">
        <v>3110</v>
      </c>
      <c r="AY257" s="78" t="s">
        <v>66</v>
      </c>
      <c r="AZ257" s="78" t="str">
        <f>REPLACE(INDEX(GroupVertices[Group],MATCH(Vertices[[#This Row],[Vertex]],GroupVertices[Vertex],0)),1,1,"")</f>
        <v>2</v>
      </c>
      <c r="BA257" s="48"/>
      <c r="BB257" s="48"/>
      <c r="BC257" s="48"/>
      <c r="BD257" s="48"/>
      <c r="BE257" s="48"/>
      <c r="BF257" s="48"/>
      <c r="BG257" s="116" t="s">
        <v>3879</v>
      </c>
      <c r="BH257" s="116" t="s">
        <v>3879</v>
      </c>
      <c r="BI257" s="116" t="s">
        <v>4007</v>
      </c>
      <c r="BJ257" s="116" t="s">
        <v>4007</v>
      </c>
      <c r="BK257" s="116">
        <v>0</v>
      </c>
      <c r="BL257" s="120">
        <v>0</v>
      </c>
      <c r="BM257" s="116">
        <v>1</v>
      </c>
      <c r="BN257" s="120">
        <v>4.166666666666667</v>
      </c>
      <c r="BO257" s="116">
        <v>0</v>
      </c>
      <c r="BP257" s="120">
        <v>0</v>
      </c>
      <c r="BQ257" s="116">
        <v>23</v>
      </c>
      <c r="BR257" s="120">
        <v>95.83333333333333</v>
      </c>
      <c r="BS257" s="116">
        <v>24</v>
      </c>
      <c r="BT257" s="2"/>
      <c r="BU257" s="3"/>
      <c r="BV257" s="3"/>
      <c r="BW257" s="3"/>
      <c r="BX257" s="3"/>
    </row>
    <row r="258" spans="1:76" ht="15">
      <c r="A258" s="64" t="s">
        <v>412</v>
      </c>
      <c r="B258" s="65"/>
      <c r="C258" s="65" t="s">
        <v>64</v>
      </c>
      <c r="D258" s="66">
        <v>162.48675645674462</v>
      </c>
      <c r="E258" s="68"/>
      <c r="F258" s="100" t="s">
        <v>931</v>
      </c>
      <c r="G258" s="65"/>
      <c r="H258" s="69" t="s">
        <v>412</v>
      </c>
      <c r="I258" s="70"/>
      <c r="J258" s="70"/>
      <c r="K258" s="69" t="s">
        <v>3402</v>
      </c>
      <c r="L258" s="73">
        <v>1</v>
      </c>
      <c r="M258" s="74">
        <v>3962.421630859375</v>
      </c>
      <c r="N258" s="74">
        <v>6254.376953125</v>
      </c>
      <c r="O258" s="75"/>
      <c r="P258" s="76"/>
      <c r="Q258" s="76"/>
      <c r="R258" s="86"/>
      <c r="S258" s="48">
        <v>0</v>
      </c>
      <c r="T258" s="48">
        <v>1</v>
      </c>
      <c r="U258" s="49">
        <v>0</v>
      </c>
      <c r="V258" s="49">
        <v>0.001175</v>
      </c>
      <c r="W258" s="49">
        <v>0.001556</v>
      </c>
      <c r="X258" s="49">
        <v>0.421465</v>
      </c>
      <c r="Y258" s="49">
        <v>0</v>
      </c>
      <c r="Z258" s="49">
        <v>0</v>
      </c>
      <c r="AA258" s="71">
        <v>258</v>
      </c>
      <c r="AB258" s="71"/>
      <c r="AC258" s="72"/>
      <c r="AD258" s="78" t="s">
        <v>1927</v>
      </c>
      <c r="AE258" s="78">
        <v>940</v>
      </c>
      <c r="AF258" s="78">
        <v>1158</v>
      </c>
      <c r="AG258" s="78">
        <v>239244</v>
      </c>
      <c r="AH258" s="78">
        <v>1473</v>
      </c>
      <c r="AI258" s="78"/>
      <c r="AJ258" s="78" t="s">
        <v>2182</v>
      </c>
      <c r="AK258" s="78" t="s">
        <v>2362</v>
      </c>
      <c r="AL258" s="83" t="s">
        <v>2509</v>
      </c>
      <c r="AM258" s="78"/>
      <c r="AN258" s="80">
        <v>40639.09778935185</v>
      </c>
      <c r="AO258" s="78"/>
      <c r="AP258" s="78" t="b">
        <v>0</v>
      </c>
      <c r="AQ258" s="78" t="b">
        <v>0</v>
      </c>
      <c r="AR258" s="78" t="b">
        <v>1</v>
      </c>
      <c r="AS258" s="78"/>
      <c r="AT258" s="78">
        <v>245</v>
      </c>
      <c r="AU258" s="83" t="s">
        <v>2794</v>
      </c>
      <c r="AV258" s="78" t="b">
        <v>0</v>
      </c>
      <c r="AW258" s="78" t="s">
        <v>2855</v>
      </c>
      <c r="AX258" s="83" t="s">
        <v>3111</v>
      </c>
      <c r="AY258" s="78" t="s">
        <v>66</v>
      </c>
      <c r="AZ258" s="78" t="str">
        <f>REPLACE(INDEX(GroupVertices[Group],MATCH(Vertices[[#This Row],[Vertex]],GroupVertices[Vertex],0)),1,1,"")</f>
        <v>2</v>
      </c>
      <c r="BA258" s="48"/>
      <c r="BB258" s="48"/>
      <c r="BC258" s="48"/>
      <c r="BD258" s="48"/>
      <c r="BE258" s="48"/>
      <c r="BF258" s="48"/>
      <c r="BG258" s="116" t="s">
        <v>3879</v>
      </c>
      <c r="BH258" s="116" t="s">
        <v>3879</v>
      </c>
      <c r="BI258" s="116" t="s">
        <v>4007</v>
      </c>
      <c r="BJ258" s="116" t="s">
        <v>4007</v>
      </c>
      <c r="BK258" s="116">
        <v>0</v>
      </c>
      <c r="BL258" s="120">
        <v>0</v>
      </c>
      <c r="BM258" s="116">
        <v>1</v>
      </c>
      <c r="BN258" s="120">
        <v>4.166666666666667</v>
      </c>
      <c r="BO258" s="116">
        <v>0</v>
      </c>
      <c r="BP258" s="120">
        <v>0</v>
      </c>
      <c r="BQ258" s="116">
        <v>23</v>
      </c>
      <c r="BR258" s="120">
        <v>95.83333333333333</v>
      </c>
      <c r="BS258" s="116">
        <v>24</v>
      </c>
      <c r="BT258" s="2"/>
      <c r="BU258" s="3"/>
      <c r="BV258" s="3"/>
      <c r="BW258" s="3"/>
      <c r="BX258" s="3"/>
    </row>
    <row r="259" spans="1:76" ht="15">
      <c r="A259" s="64" t="s">
        <v>413</v>
      </c>
      <c r="B259" s="65"/>
      <c r="C259" s="65" t="s">
        <v>64</v>
      </c>
      <c r="D259" s="66">
        <v>162.18957440586513</v>
      </c>
      <c r="E259" s="68"/>
      <c r="F259" s="100" t="s">
        <v>932</v>
      </c>
      <c r="G259" s="65"/>
      <c r="H259" s="69" t="s">
        <v>413</v>
      </c>
      <c r="I259" s="70"/>
      <c r="J259" s="70"/>
      <c r="K259" s="69" t="s">
        <v>3403</v>
      </c>
      <c r="L259" s="73">
        <v>1</v>
      </c>
      <c r="M259" s="74">
        <v>3350.24755859375</v>
      </c>
      <c r="N259" s="74">
        <v>7703.9794921875</v>
      </c>
      <c r="O259" s="75"/>
      <c r="P259" s="76"/>
      <c r="Q259" s="76"/>
      <c r="R259" s="86"/>
      <c r="S259" s="48">
        <v>0</v>
      </c>
      <c r="T259" s="48">
        <v>1</v>
      </c>
      <c r="U259" s="49">
        <v>0</v>
      </c>
      <c r="V259" s="49">
        <v>0.001175</v>
      </c>
      <c r="W259" s="49">
        <v>0.001556</v>
      </c>
      <c r="X259" s="49">
        <v>0.421465</v>
      </c>
      <c r="Y259" s="49">
        <v>0</v>
      </c>
      <c r="Z259" s="49">
        <v>0</v>
      </c>
      <c r="AA259" s="71">
        <v>259</v>
      </c>
      <c r="AB259" s="71"/>
      <c r="AC259" s="72"/>
      <c r="AD259" s="78" t="s">
        <v>1928</v>
      </c>
      <c r="AE259" s="78">
        <v>2350</v>
      </c>
      <c r="AF259" s="78">
        <v>451</v>
      </c>
      <c r="AG259" s="78">
        <v>9417</v>
      </c>
      <c r="AH259" s="78">
        <v>11051</v>
      </c>
      <c r="AI259" s="78"/>
      <c r="AJ259" s="78" t="s">
        <v>2183</v>
      </c>
      <c r="AK259" s="78" t="s">
        <v>2363</v>
      </c>
      <c r="AL259" s="78"/>
      <c r="AM259" s="78"/>
      <c r="AN259" s="80">
        <v>40622.74519675926</v>
      </c>
      <c r="AO259" s="83" t="s">
        <v>2745</v>
      </c>
      <c r="AP259" s="78" t="b">
        <v>1</v>
      </c>
      <c r="AQ259" s="78" t="b">
        <v>0</v>
      </c>
      <c r="AR259" s="78" t="b">
        <v>1</v>
      </c>
      <c r="AS259" s="78"/>
      <c r="AT259" s="78">
        <v>3</v>
      </c>
      <c r="AU259" s="83" t="s">
        <v>2778</v>
      </c>
      <c r="AV259" s="78" t="b">
        <v>0</v>
      </c>
      <c r="AW259" s="78" t="s">
        <v>2855</v>
      </c>
      <c r="AX259" s="83" t="s">
        <v>3112</v>
      </c>
      <c r="AY259" s="78" t="s">
        <v>66</v>
      </c>
      <c r="AZ259" s="78" t="str">
        <f>REPLACE(INDEX(GroupVertices[Group],MATCH(Vertices[[#This Row],[Vertex]],GroupVertices[Vertex],0)),1,1,"")</f>
        <v>2</v>
      </c>
      <c r="BA259" s="48"/>
      <c r="BB259" s="48"/>
      <c r="BC259" s="48"/>
      <c r="BD259" s="48"/>
      <c r="BE259" s="48"/>
      <c r="BF259" s="48"/>
      <c r="BG259" s="116" t="s">
        <v>3879</v>
      </c>
      <c r="BH259" s="116" t="s">
        <v>3879</v>
      </c>
      <c r="BI259" s="116" t="s">
        <v>4007</v>
      </c>
      <c r="BJ259" s="116" t="s">
        <v>4007</v>
      </c>
      <c r="BK259" s="116">
        <v>0</v>
      </c>
      <c r="BL259" s="120">
        <v>0</v>
      </c>
      <c r="BM259" s="116">
        <v>1</v>
      </c>
      <c r="BN259" s="120">
        <v>4.166666666666667</v>
      </c>
      <c r="BO259" s="116">
        <v>0</v>
      </c>
      <c r="BP259" s="120">
        <v>0</v>
      </c>
      <c r="BQ259" s="116">
        <v>23</v>
      </c>
      <c r="BR259" s="120">
        <v>95.83333333333333</v>
      </c>
      <c r="BS259" s="116">
        <v>24</v>
      </c>
      <c r="BT259" s="2"/>
      <c r="BU259" s="3"/>
      <c r="BV259" s="3"/>
      <c r="BW259" s="3"/>
      <c r="BX259" s="3"/>
    </row>
    <row r="260" spans="1:76" ht="15">
      <c r="A260" s="64" t="s">
        <v>414</v>
      </c>
      <c r="B260" s="65"/>
      <c r="C260" s="65" t="s">
        <v>64</v>
      </c>
      <c r="D260" s="66">
        <v>162.07608196776405</v>
      </c>
      <c r="E260" s="68"/>
      <c r="F260" s="100" t="s">
        <v>933</v>
      </c>
      <c r="G260" s="65"/>
      <c r="H260" s="69" t="s">
        <v>414</v>
      </c>
      <c r="I260" s="70"/>
      <c r="J260" s="70"/>
      <c r="K260" s="69" t="s">
        <v>3404</v>
      </c>
      <c r="L260" s="73">
        <v>1</v>
      </c>
      <c r="M260" s="74">
        <v>6764.36572265625</v>
      </c>
      <c r="N260" s="74">
        <v>6216.390625</v>
      </c>
      <c r="O260" s="75"/>
      <c r="P260" s="76"/>
      <c r="Q260" s="76"/>
      <c r="R260" s="86"/>
      <c r="S260" s="48">
        <v>0</v>
      </c>
      <c r="T260" s="48">
        <v>1</v>
      </c>
      <c r="U260" s="49">
        <v>0</v>
      </c>
      <c r="V260" s="49">
        <v>0.001175</v>
      </c>
      <c r="W260" s="49">
        <v>0.001556</v>
      </c>
      <c r="X260" s="49">
        <v>0.421465</v>
      </c>
      <c r="Y260" s="49">
        <v>0</v>
      </c>
      <c r="Z260" s="49">
        <v>0</v>
      </c>
      <c r="AA260" s="71">
        <v>260</v>
      </c>
      <c r="AB260" s="71"/>
      <c r="AC260" s="72"/>
      <c r="AD260" s="78" t="s">
        <v>1929</v>
      </c>
      <c r="AE260" s="78">
        <v>755</v>
      </c>
      <c r="AF260" s="78">
        <v>181</v>
      </c>
      <c r="AG260" s="78">
        <v>3913</v>
      </c>
      <c r="AH260" s="78">
        <v>11024</v>
      </c>
      <c r="AI260" s="78"/>
      <c r="AJ260" s="78" t="s">
        <v>2184</v>
      </c>
      <c r="AK260" s="78" t="s">
        <v>2364</v>
      </c>
      <c r="AL260" s="83" t="s">
        <v>2510</v>
      </c>
      <c r="AM260" s="78"/>
      <c r="AN260" s="80">
        <v>42610.73142361111</v>
      </c>
      <c r="AO260" s="83" t="s">
        <v>2746</v>
      </c>
      <c r="AP260" s="78" t="b">
        <v>0</v>
      </c>
      <c r="AQ260" s="78" t="b">
        <v>0</v>
      </c>
      <c r="AR260" s="78" t="b">
        <v>0</v>
      </c>
      <c r="AS260" s="78"/>
      <c r="AT260" s="78">
        <v>9</v>
      </c>
      <c r="AU260" s="83" t="s">
        <v>2778</v>
      </c>
      <c r="AV260" s="78" t="b">
        <v>0</v>
      </c>
      <c r="AW260" s="78" t="s">
        <v>2855</v>
      </c>
      <c r="AX260" s="83" t="s">
        <v>3113</v>
      </c>
      <c r="AY260" s="78" t="s">
        <v>66</v>
      </c>
      <c r="AZ260" s="78" t="str">
        <f>REPLACE(INDEX(GroupVertices[Group],MATCH(Vertices[[#This Row],[Vertex]],GroupVertices[Vertex],0)),1,1,"")</f>
        <v>2</v>
      </c>
      <c r="BA260" s="48"/>
      <c r="BB260" s="48"/>
      <c r="BC260" s="48"/>
      <c r="BD260" s="48"/>
      <c r="BE260" s="48"/>
      <c r="BF260" s="48"/>
      <c r="BG260" s="116" t="s">
        <v>3879</v>
      </c>
      <c r="BH260" s="116" t="s">
        <v>3879</v>
      </c>
      <c r="BI260" s="116" t="s">
        <v>4007</v>
      </c>
      <c r="BJ260" s="116" t="s">
        <v>4007</v>
      </c>
      <c r="BK260" s="116">
        <v>0</v>
      </c>
      <c r="BL260" s="120">
        <v>0</v>
      </c>
      <c r="BM260" s="116">
        <v>1</v>
      </c>
      <c r="BN260" s="120">
        <v>4.166666666666667</v>
      </c>
      <c r="BO260" s="116">
        <v>0</v>
      </c>
      <c r="BP260" s="120">
        <v>0</v>
      </c>
      <c r="BQ260" s="116">
        <v>23</v>
      </c>
      <c r="BR260" s="120">
        <v>95.83333333333333</v>
      </c>
      <c r="BS260" s="116">
        <v>24</v>
      </c>
      <c r="BT260" s="2"/>
      <c r="BU260" s="3"/>
      <c r="BV260" s="3"/>
      <c r="BW260" s="3"/>
      <c r="BX260" s="3"/>
    </row>
    <row r="261" spans="1:76" ht="15">
      <c r="A261" s="64" t="s">
        <v>415</v>
      </c>
      <c r="B261" s="65"/>
      <c r="C261" s="65" t="s">
        <v>64</v>
      </c>
      <c r="D261" s="66">
        <v>162.02564088416358</v>
      </c>
      <c r="E261" s="68"/>
      <c r="F261" s="100" t="s">
        <v>934</v>
      </c>
      <c r="G261" s="65"/>
      <c r="H261" s="69" t="s">
        <v>415</v>
      </c>
      <c r="I261" s="70"/>
      <c r="J261" s="70"/>
      <c r="K261" s="69" t="s">
        <v>3405</v>
      </c>
      <c r="L261" s="73">
        <v>1</v>
      </c>
      <c r="M261" s="74">
        <v>3351.946044921875</v>
      </c>
      <c r="N261" s="74">
        <v>8131.31884765625</v>
      </c>
      <c r="O261" s="75"/>
      <c r="P261" s="76"/>
      <c r="Q261" s="76"/>
      <c r="R261" s="86"/>
      <c r="S261" s="48">
        <v>0</v>
      </c>
      <c r="T261" s="48">
        <v>1</v>
      </c>
      <c r="U261" s="49">
        <v>0</v>
      </c>
      <c r="V261" s="49">
        <v>0.001175</v>
      </c>
      <c r="W261" s="49">
        <v>0.001556</v>
      </c>
      <c r="X261" s="49">
        <v>0.421465</v>
      </c>
      <c r="Y261" s="49">
        <v>0</v>
      </c>
      <c r="Z261" s="49">
        <v>0</v>
      </c>
      <c r="AA261" s="71">
        <v>261</v>
      </c>
      <c r="AB261" s="71"/>
      <c r="AC261" s="72"/>
      <c r="AD261" s="78" t="s">
        <v>1930</v>
      </c>
      <c r="AE261" s="78">
        <v>47</v>
      </c>
      <c r="AF261" s="78">
        <v>61</v>
      </c>
      <c r="AG261" s="78">
        <v>48</v>
      </c>
      <c r="AH261" s="78">
        <v>254</v>
      </c>
      <c r="AI261" s="78"/>
      <c r="AJ261" s="78"/>
      <c r="AK261" s="78" t="s">
        <v>2365</v>
      </c>
      <c r="AL261" s="83" t="s">
        <v>2511</v>
      </c>
      <c r="AM261" s="78"/>
      <c r="AN261" s="80">
        <v>41721.77564814815</v>
      </c>
      <c r="AO261" s="83" t="s">
        <v>2747</v>
      </c>
      <c r="AP261" s="78" t="b">
        <v>1</v>
      </c>
      <c r="AQ261" s="78" t="b">
        <v>0</v>
      </c>
      <c r="AR261" s="78" t="b">
        <v>1</v>
      </c>
      <c r="AS261" s="78"/>
      <c r="AT261" s="78">
        <v>0</v>
      </c>
      <c r="AU261" s="83" t="s">
        <v>2778</v>
      </c>
      <c r="AV261" s="78" t="b">
        <v>0</v>
      </c>
      <c r="AW261" s="78" t="s">
        <v>2855</v>
      </c>
      <c r="AX261" s="83" t="s">
        <v>3114</v>
      </c>
      <c r="AY261" s="78" t="s">
        <v>66</v>
      </c>
      <c r="AZ261" s="78" t="str">
        <f>REPLACE(INDEX(GroupVertices[Group],MATCH(Vertices[[#This Row],[Vertex]],GroupVertices[Vertex],0)),1,1,"")</f>
        <v>2</v>
      </c>
      <c r="BA261" s="48"/>
      <c r="BB261" s="48"/>
      <c r="BC261" s="48"/>
      <c r="BD261" s="48"/>
      <c r="BE261" s="48"/>
      <c r="BF261" s="48"/>
      <c r="BG261" s="116" t="s">
        <v>3879</v>
      </c>
      <c r="BH261" s="116" t="s">
        <v>3879</v>
      </c>
      <c r="BI261" s="116" t="s">
        <v>4007</v>
      </c>
      <c r="BJ261" s="116" t="s">
        <v>4007</v>
      </c>
      <c r="BK261" s="116">
        <v>0</v>
      </c>
      <c r="BL261" s="120">
        <v>0</v>
      </c>
      <c r="BM261" s="116">
        <v>1</v>
      </c>
      <c r="BN261" s="120">
        <v>4.166666666666667</v>
      </c>
      <c r="BO261" s="116">
        <v>0</v>
      </c>
      <c r="BP261" s="120">
        <v>0</v>
      </c>
      <c r="BQ261" s="116">
        <v>23</v>
      </c>
      <c r="BR261" s="120">
        <v>95.83333333333333</v>
      </c>
      <c r="BS261" s="116">
        <v>24</v>
      </c>
      <c r="BT261" s="2"/>
      <c r="BU261" s="3"/>
      <c r="BV261" s="3"/>
      <c r="BW261" s="3"/>
      <c r="BX261" s="3"/>
    </row>
    <row r="262" spans="1:76" ht="15">
      <c r="A262" s="64" t="s">
        <v>416</v>
      </c>
      <c r="B262" s="65"/>
      <c r="C262" s="65" t="s">
        <v>64</v>
      </c>
      <c r="D262" s="66">
        <v>162.1736013960583</v>
      </c>
      <c r="E262" s="68"/>
      <c r="F262" s="100" t="s">
        <v>935</v>
      </c>
      <c r="G262" s="65"/>
      <c r="H262" s="69" t="s">
        <v>416</v>
      </c>
      <c r="I262" s="70"/>
      <c r="J262" s="70"/>
      <c r="K262" s="69" t="s">
        <v>3406</v>
      </c>
      <c r="L262" s="73">
        <v>1</v>
      </c>
      <c r="M262" s="74">
        <v>6426.9453125</v>
      </c>
      <c r="N262" s="74">
        <v>8282.9990234375</v>
      </c>
      <c r="O262" s="75"/>
      <c r="P262" s="76"/>
      <c r="Q262" s="76"/>
      <c r="R262" s="86"/>
      <c r="S262" s="48">
        <v>0</v>
      </c>
      <c r="T262" s="48">
        <v>1</v>
      </c>
      <c r="U262" s="49">
        <v>0</v>
      </c>
      <c r="V262" s="49">
        <v>0.001175</v>
      </c>
      <c r="W262" s="49">
        <v>0.001556</v>
      </c>
      <c r="X262" s="49">
        <v>0.421465</v>
      </c>
      <c r="Y262" s="49">
        <v>0</v>
      </c>
      <c r="Z262" s="49">
        <v>0</v>
      </c>
      <c r="AA262" s="71">
        <v>262</v>
      </c>
      <c r="AB262" s="71"/>
      <c r="AC262" s="72"/>
      <c r="AD262" s="78" t="s">
        <v>1931</v>
      </c>
      <c r="AE262" s="78">
        <v>493</v>
      </c>
      <c r="AF262" s="78">
        <v>413</v>
      </c>
      <c r="AG262" s="78">
        <v>13773</v>
      </c>
      <c r="AH262" s="78">
        <v>3757</v>
      </c>
      <c r="AI262" s="78"/>
      <c r="AJ262" s="78" t="s">
        <v>2185</v>
      </c>
      <c r="AK262" s="78" t="s">
        <v>2366</v>
      </c>
      <c r="AL262" s="83" t="s">
        <v>2512</v>
      </c>
      <c r="AM262" s="78"/>
      <c r="AN262" s="80">
        <v>40458.118738425925</v>
      </c>
      <c r="AO262" s="83" t="s">
        <v>2748</v>
      </c>
      <c r="AP262" s="78" t="b">
        <v>0</v>
      </c>
      <c r="AQ262" s="78" t="b">
        <v>0</v>
      </c>
      <c r="AR262" s="78" t="b">
        <v>1</v>
      </c>
      <c r="AS262" s="78"/>
      <c r="AT262" s="78">
        <v>5</v>
      </c>
      <c r="AU262" s="83" t="s">
        <v>2782</v>
      </c>
      <c r="AV262" s="78" t="b">
        <v>0</v>
      </c>
      <c r="AW262" s="78" t="s">
        <v>2855</v>
      </c>
      <c r="AX262" s="83" t="s">
        <v>3115</v>
      </c>
      <c r="AY262" s="78" t="s">
        <v>66</v>
      </c>
      <c r="AZ262" s="78" t="str">
        <f>REPLACE(INDEX(GroupVertices[Group],MATCH(Vertices[[#This Row],[Vertex]],GroupVertices[Vertex],0)),1,1,"")</f>
        <v>2</v>
      </c>
      <c r="BA262" s="48"/>
      <c r="BB262" s="48"/>
      <c r="BC262" s="48"/>
      <c r="BD262" s="48"/>
      <c r="BE262" s="48"/>
      <c r="BF262" s="48"/>
      <c r="BG262" s="116" t="s">
        <v>3879</v>
      </c>
      <c r="BH262" s="116" t="s">
        <v>3879</v>
      </c>
      <c r="BI262" s="116" t="s">
        <v>4007</v>
      </c>
      <c r="BJ262" s="116" t="s">
        <v>4007</v>
      </c>
      <c r="BK262" s="116">
        <v>0</v>
      </c>
      <c r="BL262" s="120">
        <v>0</v>
      </c>
      <c r="BM262" s="116">
        <v>1</v>
      </c>
      <c r="BN262" s="120">
        <v>4.166666666666667</v>
      </c>
      <c r="BO262" s="116">
        <v>0</v>
      </c>
      <c r="BP262" s="120">
        <v>0</v>
      </c>
      <c r="BQ262" s="116">
        <v>23</v>
      </c>
      <c r="BR262" s="120">
        <v>95.83333333333333</v>
      </c>
      <c r="BS262" s="116">
        <v>24</v>
      </c>
      <c r="BT262" s="2"/>
      <c r="BU262" s="3"/>
      <c r="BV262" s="3"/>
      <c r="BW262" s="3"/>
      <c r="BX262" s="3"/>
    </row>
    <row r="263" spans="1:76" ht="15">
      <c r="A263" s="64" t="s">
        <v>417</v>
      </c>
      <c r="B263" s="65"/>
      <c r="C263" s="65" t="s">
        <v>64</v>
      </c>
      <c r="D263" s="66">
        <v>162.73391776638695</v>
      </c>
      <c r="E263" s="68"/>
      <c r="F263" s="100" t="s">
        <v>936</v>
      </c>
      <c r="G263" s="65"/>
      <c r="H263" s="69" t="s">
        <v>417</v>
      </c>
      <c r="I263" s="70"/>
      <c r="J263" s="70"/>
      <c r="K263" s="69" t="s">
        <v>3407</v>
      </c>
      <c r="L263" s="73">
        <v>1</v>
      </c>
      <c r="M263" s="74">
        <v>6283.14013671875</v>
      </c>
      <c r="N263" s="74">
        <v>6837.92041015625</v>
      </c>
      <c r="O263" s="75"/>
      <c r="P263" s="76"/>
      <c r="Q263" s="76"/>
      <c r="R263" s="86"/>
      <c r="S263" s="48">
        <v>0</v>
      </c>
      <c r="T263" s="48">
        <v>1</v>
      </c>
      <c r="U263" s="49">
        <v>0</v>
      </c>
      <c r="V263" s="49">
        <v>0.001175</v>
      </c>
      <c r="W263" s="49">
        <v>0.001556</v>
      </c>
      <c r="X263" s="49">
        <v>0.421465</v>
      </c>
      <c r="Y263" s="49">
        <v>0</v>
      </c>
      <c r="Z263" s="49">
        <v>0</v>
      </c>
      <c r="AA263" s="71">
        <v>263</v>
      </c>
      <c r="AB263" s="71"/>
      <c r="AC263" s="72"/>
      <c r="AD263" s="78" t="s">
        <v>1932</v>
      </c>
      <c r="AE263" s="78">
        <v>4508</v>
      </c>
      <c r="AF263" s="78">
        <v>1746</v>
      </c>
      <c r="AG263" s="78">
        <v>22555</v>
      </c>
      <c r="AH263" s="78">
        <v>3358</v>
      </c>
      <c r="AI263" s="78"/>
      <c r="AJ263" s="78" t="s">
        <v>2186</v>
      </c>
      <c r="AK263" s="78" t="s">
        <v>2367</v>
      </c>
      <c r="AL263" s="78"/>
      <c r="AM263" s="78"/>
      <c r="AN263" s="80">
        <v>40435.004016203704</v>
      </c>
      <c r="AO263" s="83" t="s">
        <v>2749</v>
      </c>
      <c r="AP263" s="78" t="b">
        <v>0</v>
      </c>
      <c r="AQ263" s="78" t="b">
        <v>0</v>
      </c>
      <c r="AR263" s="78" t="b">
        <v>0</v>
      </c>
      <c r="AS263" s="78"/>
      <c r="AT263" s="78">
        <v>42</v>
      </c>
      <c r="AU263" s="83" t="s">
        <v>2779</v>
      </c>
      <c r="AV263" s="78" t="b">
        <v>0</v>
      </c>
      <c r="AW263" s="78" t="s">
        <v>2855</v>
      </c>
      <c r="AX263" s="83" t="s">
        <v>3116</v>
      </c>
      <c r="AY263" s="78" t="s">
        <v>66</v>
      </c>
      <c r="AZ263" s="78" t="str">
        <f>REPLACE(INDEX(GroupVertices[Group],MATCH(Vertices[[#This Row],[Vertex]],GroupVertices[Vertex],0)),1,1,"")</f>
        <v>2</v>
      </c>
      <c r="BA263" s="48"/>
      <c r="BB263" s="48"/>
      <c r="BC263" s="48"/>
      <c r="BD263" s="48"/>
      <c r="BE263" s="48"/>
      <c r="BF263" s="48"/>
      <c r="BG263" s="116" t="s">
        <v>3879</v>
      </c>
      <c r="BH263" s="116" t="s">
        <v>3879</v>
      </c>
      <c r="BI263" s="116" t="s">
        <v>4007</v>
      </c>
      <c r="BJ263" s="116" t="s">
        <v>4007</v>
      </c>
      <c r="BK263" s="116">
        <v>0</v>
      </c>
      <c r="BL263" s="120">
        <v>0</v>
      </c>
      <c r="BM263" s="116">
        <v>1</v>
      </c>
      <c r="BN263" s="120">
        <v>4.166666666666667</v>
      </c>
      <c r="BO263" s="116">
        <v>0</v>
      </c>
      <c r="BP263" s="120">
        <v>0</v>
      </c>
      <c r="BQ263" s="116">
        <v>23</v>
      </c>
      <c r="BR263" s="120">
        <v>95.83333333333333</v>
      </c>
      <c r="BS263" s="116">
        <v>24</v>
      </c>
      <c r="BT263" s="2"/>
      <c r="BU263" s="3"/>
      <c r="BV263" s="3"/>
      <c r="BW263" s="3"/>
      <c r="BX263" s="3"/>
    </row>
    <row r="264" spans="1:76" ht="15">
      <c r="A264" s="64" t="s">
        <v>418</v>
      </c>
      <c r="B264" s="65"/>
      <c r="C264" s="65" t="s">
        <v>64</v>
      </c>
      <c r="D264" s="66">
        <v>162.10508559083434</v>
      </c>
      <c r="E264" s="68"/>
      <c r="F264" s="100" t="s">
        <v>937</v>
      </c>
      <c r="G264" s="65"/>
      <c r="H264" s="69" t="s">
        <v>418</v>
      </c>
      <c r="I264" s="70"/>
      <c r="J264" s="70"/>
      <c r="K264" s="69" t="s">
        <v>3408</v>
      </c>
      <c r="L264" s="73">
        <v>1</v>
      </c>
      <c r="M264" s="74">
        <v>4866.7861328125</v>
      </c>
      <c r="N264" s="74">
        <v>5631.525390625</v>
      </c>
      <c r="O264" s="75"/>
      <c r="P264" s="76"/>
      <c r="Q264" s="76"/>
      <c r="R264" s="86"/>
      <c r="S264" s="48">
        <v>0</v>
      </c>
      <c r="T264" s="48">
        <v>1</v>
      </c>
      <c r="U264" s="49">
        <v>0</v>
      </c>
      <c r="V264" s="49">
        <v>0.001175</v>
      </c>
      <c r="W264" s="49">
        <v>0.001556</v>
      </c>
      <c r="X264" s="49">
        <v>0.421465</v>
      </c>
      <c r="Y264" s="49">
        <v>0</v>
      </c>
      <c r="Z264" s="49">
        <v>0</v>
      </c>
      <c r="AA264" s="71">
        <v>264</v>
      </c>
      <c r="AB264" s="71"/>
      <c r="AC264" s="72"/>
      <c r="AD264" s="78" t="s">
        <v>1933</v>
      </c>
      <c r="AE264" s="78">
        <v>1766</v>
      </c>
      <c r="AF264" s="78">
        <v>250</v>
      </c>
      <c r="AG264" s="78">
        <v>11405</v>
      </c>
      <c r="AH264" s="78">
        <v>12466</v>
      </c>
      <c r="AI264" s="78"/>
      <c r="AJ264" s="78" t="s">
        <v>2187</v>
      </c>
      <c r="AK264" s="78"/>
      <c r="AL264" s="78"/>
      <c r="AM264" s="78"/>
      <c r="AN264" s="80">
        <v>41306.03579861111</v>
      </c>
      <c r="AO264" s="83" t="s">
        <v>2750</v>
      </c>
      <c r="AP264" s="78" t="b">
        <v>0</v>
      </c>
      <c r="AQ264" s="78" t="b">
        <v>0</v>
      </c>
      <c r="AR264" s="78" t="b">
        <v>0</v>
      </c>
      <c r="AS264" s="78"/>
      <c r="AT264" s="78">
        <v>2</v>
      </c>
      <c r="AU264" s="83" t="s">
        <v>2781</v>
      </c>
      <c r="AV264" s="78" t="b">
        <v>0</v>
      </c>
      <c r="AW264" s="78" t="s">
        <v>2855</v>
      </c>
      <c r="AX264" s="83" t="s">
        <v>3117</v>
      </c>
      <c r="AY264" s="78" t="s">
        <v>66</v>
      </c>
      <c r="AZ264" s="78" t="str">
        <f>REPLACE(INDEX(GroupVertices[Group],MATCH(Vertices[[#This Row],[Vertex]],GroupVertices[Vertex],0)),1,1,"")</f>
        <v>2</v>
      </c>
      <c r="BA264" s="48"/>
      <c r="BB264" s="48"/>
      <c r="BC264" s="48"/>
      <c r="BD264" s="48"/>
      <c r="BE264" s="48"/>
      <c r="BF264" s="48"/>
      <c r="BG264" s="116" t="s">
        <v>3879</v>
      </c>
      <c r="BH264" s="116" t="s">
        <v>3879</v>
      </c>
      <c r="BI264" s="116" t="s">
        <v>4007</v>
      </c>
      <c r="BJ264" s="116" t="s">
        <v>4007</v>
      </c>
      <c r="BK264" s="116">
        <v>0</v>
      </c>
      <c r="BL264" s="120">
        <v>0</v>
      </c>
      <c r="BM264" s="116">
        <v>1</v>
      </c>
      <c r="BN264" s="120">
        <v>4.166666666666667</v>
      </c>
      <c r="BO264" s="116">
        <v>0</v>
      </c>
      <c r="BP264" s="120">
        <v>0</v>
      </c>
      <c r="BQ264" s="116">
        <v>23</v>
      </c>
      <c r="BR264" s="120">
        <v>95.83333333333333</v>
      </c>
      <c r="BS264" s="116">
        <v>24</v>
      </c>
      <c r="BT264" s="2"/>
      <c r="BU264" s="3"/>
      <c r="BV264" s="3"/>
      <c r="BW264" s="3"/>
      <c r="BX264" s="3"/>
    </row>
    <row r="265" spans="1:76" ht="15">
      <c r="A265" s="64" t="s">
        <v>419</v>
      </c>
      <c r="B265" s="65"/>
      <c r="C265" s="65" t="s">
        <v>64</v>
      </c>
      <c r="D265" s="66">
        <v>162.16309283697487</v>
      </c>
      <c r="E265" s="68"/>
      <c r="F265" s="100" t="s">
        <v>938</v>
      </c>
      <c r="G265" s="65"/>
      <c r="H265" s="69" t="s">
        <v>419</v>
      </c>
      <c r="I265" s="70"/>
      <c r="J265" s="70"/>
      <c r="K265" s="69" t="s">
        <v>3409</v>
      </c>
      <c r="L265" s="73">
        <v>1</v>
      </c>
      <c r="M265" s="74">
        <v>5189.03271484375</v>
      </c>
      <c r="N265" s="74">
        <v>8937.3037109375</v>
      </c>
      <c r="O265" s="75"/>
      <c r="P265" s="76"/>
      <c r="Q265" s="76"/>
      <c r="R265" s="86"/>
      <c r="S265" s="48">
        <v>0</v>
      </c>
      <c r="T265" s="48">
        <v>1</v>
      </c>
      <c r="U265" s="49">
        <v>0</v>
      </c>
      <c r="V265" s="49">
        <v>0.001175</v>
      </c>
      <c r="W265" s="49">
        <v>0.001556</v>
      </c>
      <c r="X265" s="49">
        <v>0.421465</v>
      </c>
      <c r="Y265" s="49">
        <v>0</v>
      </c>
      <c r="Z265" s="49">
        <v>0</v>
      </c>
      <c r="AA265" s="71">
        <v>265</v>
      </c>
      <c r="AB265" s="71"/>
      <c r="AC265" s="72"/>
      <c r="AD265" s="78" t="s">
        <v>1934</v>
      </c>
      <c r="AE265" s="78">
        <v>663</v>
      </c>
      <c r="AF265" s="78">
        <v>388</v>
      </c>
      <c r="AG265" s="78">
        <v>14637</v>
      </c>
      <c r="AH265" s="78">
        <v>29669</v>
      </c>
      <c r="AI265" s="78"/>
      <c r="AJ265" s="78" t="s">
        <v>2188</v>
      </c>
      <c r="AK265" s="78" t="s">
        <v>2368</v>
      </c>
      <c r="AL265" s="78"/>
      <c r="AM265" s="78"/>
      <c r="AN265" s="80">
        <v>40819.08215277778</v>
      </c>
      <c r="AO265" s="83" t="s">
        <v>2751</v>
      </c>
      <c r="AP265" s="78" t="b">
        <v>0</v>
      </c>
      <c r="AQ265" s="78" t="b">
        <v>0</v>
      </c>
      <c r="AR265" s="78" t="b">
        <v>1</v>
      </c>
      <c r="AS265" s="78"/>
      <c r="AT265" s="78">
        <v>0</v>
      </c>
      <c r="AU265" s="83" t="s">
        <v>2778</v>
      </c>
      <c r="AV265" s="78" t="b">
        <v>0</v>
      </c>
      <c r="AW265" s="78" t="s">
        <v>2855</v>
      </c>
      <c r="AX265" s="83" t="s">
        <v>3118</v>
      </c>
      <c r="AY265" s="78" t="s">
        <v>66</v>
      </c>
      <c r="AZ265" s="78" t="str">
        <f>REPLACE(INDEX(GroupVertices[Group],MATCH(Vertices[[#This Row],[Vertex]],GroupVertices[Vertex],0)),1,1,"")</f>
        <v>2</v>
      </c>
      <c r="BA265" s="48"/>
      <c r="BB265" s="48"/>
      <c r="BC265" s="48"/>
      <c r="BD265" s="48"/>
      <c r="BE265" s="48"/>
      <c r="BF265" s="48"/>
      <c r="BG265" s="116" t="s">
        <v>3879</v>
      </c>
      <c r="BH265" s="116" t="s">
        <v>3879</v>
      </c>
      <c r="BI265" s="116" t="s">
        <v>4007</v>
      </c>
      <c r="BJ265" s="116" t="s">
        <v>4007</v>
      </c>
      <c r="BK265" s="116">
        <v>0</v>
      </c>
      <c r="BL265" s="120">
        <v>0</v>
      </c>
      <c r="BM265" s="116">
        <v>1</v>
      </c>
      <c r="BN265" s="120">
        <v>4.166666666666667</v>
      </c>
      <c r="BO265" s="116">
        <v>0</v>
      </c>
      <c r="BP265" s="120">
        <v>0</v>
      </c>
      <c r="BQ265" s="116">
        <v>23</v>
      </c>
      <c r="BR265" s="120">
        <v>95.83333333333333</v>
      </c>
      <c r="BS265" s="116">
        <v>24</v>
      </c>
      <c r="BT265" s="2"/>
      <c r="BU265" s="3"/>
      <c r="BV265" s="3"/>
      <c r="BW265" s="3"/>
      <c r="BX265" s="3"/>
    </row>
    <row r="266" spans="1:76" ht="15">
      <c r="A266" s="64" t="s">
        <v>420</v>
      </c>
      <c r="B266" s="65"/>
      <c r="C266" s="65" t="s">
        <v>64</v>
      </c>
      <c r="D266" s="66">
        <v>162.04833937178378</v>
      </c>
      <c r="E266" s="68"/>
      <c r="F266" s="100" t="s">
        <v>939</v>
      </c>
      <c r="G266" s="65"/>
      <c r="H266" s="69" t="s">
        <v>420</v>
      </c>
      <c r="I266" s="70"/>
      <c r="J266" s="70"/>
      <c r="K266" s="69" t="s">
        <v>3410</v>
      </c>
      <c r="L266" s="73">
        <v>1</v>
      </c>
      <c r="M266" s="74">
        <v>4484.86083984375</v>
      </c>
      <c r="N266" s="74">
        <v>5156.306640625</v>
      </c>
      <c r="O266" s="75"/>
      <c r="P266" s="76"/>
      <c r="Q266" s="76"/>
      <c r="R266" s="86"/>
      <c r="S266" s="48">
        <v>0</v>
      </c>
      <c r="T266" s="48">
        <v>2</v>
      </c>
      <c r="U266" s="49">
        <v>0</v>
      </c>
      <c r="V266" s="49">
        <v>0.001314</v>
      </c>
      <c r="W266" s="49">
        <v>0.003688</v>
      </c>
      <c r="X266" s="49">
        <v>0.731597</v>
      </c>
      <c r="Y266" s="49">
        <v>1</v>
      </c>
      <c r="Z266" s="49">
        <v>0</v>
      </c>
      <c r="AA266" s="71">
        <v>266</v>
      </c>
      <c r="AB266" s="71"/>
      <c r="AC266" s="72"/>
      <c r="AD266" s="78" t="s">
        <v>1935</v>
      </c>
      <c r="AE266" s="78">
        <v>77</v>
      </c>
      <c r="AF266" s="78">
        <v>115</v>
      </c>
      <c r="AG266" s="78">
        <v>1555</v>
      </c>
      <c r="AH266" s="78">
        <v>41</v>
      </c>
      <c r="AI266" s="78"/>
      <c r="AJ266" s="78" t="s">
        <v>2189</v>
      </c>
      <c r="AK266" s="78"/>
      <c r="AL266" s="78"/>
      <c r="AM266" s="78"/>
      <c r="AN266" s="80">
        <v>40207.05814814815</v>
      </c>
      <c r="AO266" s="83" t="s">
        <v>2752</v>
      </c>
      <c r="AP266" s="78" t="b">
        <v>0</v>
      </c>
      <c r="AQ266" s="78" t="b">
        <v>0</v>
      </c>
      <c r="AR266" s="78" t="b">
        <v>0</v>
      </c>
      <c r="AS266" s="78"/>
      <c r="AT266" s="78">
        <v>1</v>
      </c>
      <c r="AU266" s="83" t="s">
        <v>2781</v>
      </c>
      <c r="AV266" s="78" t="b">
        <v>0</v>
      </c>
      <c r="AW266" s="78" t="s">
        <v>2855</v>
      </c>
      <c r="AX266" s="83" t="s">
        <v>3119</v>
      </c>
      <c r="AY266" s="78" t="s">
        <v>66</v>
      </c>
      <c r="AZ266" s="78" t="str">
        <f>REPLACE(INDEX(GroupVertices[Group],MATCH(Vertices[[#This Row],[Vertex]],GroupVertices[Vertex],0)),1,1,"")</f>
        <v>2</v>
      </c>
      <c r="BA266" s="48"/>
      <c r="BB266" s="48"/>
      <c r="BC266" s="48"/>
      <c r="BD266" s="48"/>
      <c r="BE266" s="48"/>
      <c r="BF266" s="48"/>
      <c r="BG266" s="116" t="s">
        <v>3883</v>
      </c>
      <c r="BH266" s="116" t="s">
        <v>3910</v>
      </c>
      <c r="BI266" s="116" t="s">
        <v>4007</v>
      </c>
      <c r="BJ266" s="116" t="s">
        <v>4007</v>
      </c>
      <c r="BK266" s="116">
        <v>1</v>
      </c>
      <c r="BL266" s="120">
        <v>2.0408163265306123</v>
      </c>
      <c r="BM266" s="116">
        <v>2</v>
      </c>
      <c r="BN266" s="120">
        <v>4.081632653061225</v>
      </c>
      <c r="BO266" s="116">
        <v>0</v>
      </c>
      <c r="BP266" s="120">
        <v>0</v>
      </c>
      <c r="BQ266" s="116">
        <v>46</v>
      </c>
      <c r="BR266" s="120">
        <v>93.87755102040816</v>
      </c>
      <c r="BS266" s="116">
        <v>49</v>
      </c>
      <c r="BT266" s="2"/>
      <c r="BU266" s="3"/>
      <c r="BV266" s="3"/>
      <c r="BW266" s="3"/>
      <c r="BX266" s="3"/>
    </row>
    <row r="267" spans="1:76" ht="15">
      <c r="A267" s="64" t="s">
        <v>421</v>
      </c>
      <c r="B267" s="65"/>
      <c r="C267" s="65" t="s">
        <v>64</v>
      </c>
      <c r="D267" s="66">
        <v>162.02522054180025</v>
      </c>
      <c r="E267" s="68"/>
      <c r="F267" s="100" t="s">
        <v>940</v>
      </c>
      <c r="G267" s="65"/>
      <c r="H267" s="69" t="s">
        <v>421</v>
      </c>
      <c r="I267" s="70"/>
      <c r="J267" s="70"/>
      <c r="K267" s="69" t="s">
        <v>3411</v>
      </c>
      <c r="L267" s="73">
        <v>1</v>
      </c>
      <c r="M267" s="74">
        <v>3229.046875</v>
      </c>
      <c r="N267" s="74">
        <v>7249.47900390625</v>
      </c>
      <c r="O267" s="75"/>
      <c r="P267" s="76"/>
      <c r="Q267" s="76"/>
      <c r="R267" s="86"/>
      <c r="S267" s="48">
        <v>0</v>
      </c>
      <c r="T267" s="48">
        <v>1</v>
      </c>
      <c r="U267" s="49">
        <v>0</v>
      </c>
      <c r="V267" s="49">
        <v>0.001175</v>
      </c>
      <c r="W267" s="49">
        <v>0.001556</v>
      </c>
      <c r="X267" s="49">
        <v>0.421465</v>
      </c>
      <c r="Y267" s="49">
        <v>0</v>
      </c>
      <c r="Z267" s="49">
        <v>0</v>
      </c>
      <c r="AA267" s="71">
        <v>267</v>
      </c>
      <c r="AB267" s="71"/>
      <c r="AC267" s="72"/>
      <c r="AD267" s="78" t="s">
        <v>1936</v>
      </c>
      <c r="AE267" s="78">
        <v>515</v>
      </c>
      <c r="AF267" s="78">
        <v>60</v>
      </c>
      <c r="AG267" s="78">
        <v>481</v>
      </c>
      <c r="AH267" s="78">
        <v>1535</v>
      </c>
      <c r="AI267" s="78"/>
      <c r="AJ267" s="78" t="s">
        <v>2190</v>
      </c>
      <c r="AK267" s="78" t="s">
        <v>2369</v>
      </c>
      <c r="AL267" s="78"/>
      <c r="AM267" s="78"/>
      <c r="AN267" s="80">
        <v>41068.93193287037</v>
      </c>
      <c r="AO267" s="83" t="s">
        <v>2753</v>
      </c>
      <c r="AP267" s="78" t="b">
        <v>1</v>
      </c>
      <c r="AQ267" s="78" t="b">
        <v>0</v>
      </c>
      <c r="AR267" s="78" t="b">
        <v>0</v>
      </c>
      <c r="AS267" s="78"/>
      <c r="AT267" s="78">
        <v>4</v>
      </c>
      <c r="AU267" s="83" t="s">
        <v>2778</v>
      </c>
      <c r="AV267" s="78" t="b">
        <v>0</v>
      </c>
      <c r="AW267" s="78" t="s">
        <v>2855</v>
      </c>
      <c r="AX267" s="83" t="s">
        <v>3120</v>
      </c>
      <c r="AY267" s="78" t="s">
        <v>66</v>
      </c>
      <c r="AZ267" s="78" t="str">
        <f>REPLACE(INDEX(GroupVertices[Group],MATCH(Vertices[[#This Row],[Vertex]],GroupVertices[Vertex],0)),1,1,"")</f>
        <v>2</v>
      </c>
      <c r="BA267" s="48"/>
      <c r="BB267" s="48"/>
      <c r="BC267" s="48"/>
      <c r="BD267" s="48"/>
      <c r="BE267" s="48"/>
      <c r="BF267" s="48"/>
      <c r="BG267" s="116" t="s">
        <v>3879</v>
      </c>
      <c r="BH267" s="116" t="s">
        <v>3879</v>
      </c>
      <c r="BI267" s="116" t="s">
        <v>4007</v>
      </c>
      <c r="BJ267" s="116" t="s">
        <v>4007</v>
      </c>
      <c r="BK267" s="116">
        <v>0</v>
      </c>
      <c r="BL267" s="120">
        <v>0</v>
      </c>
      <c r="BM267" s="116">
        <v>1</v>
      </c>
      <c r="BN267" s="120">
        <v>4.166666666666667</v>
      </c>
      <c r="BO267" s="116">
        <v>0</v>
      </c>
      <c r="BP267" s="120">
        <v>0</v>
      </c>
      <c r="BQ267" s="116">
        <v>23</v>
      </c>
      <c r="BR267" s="120">
        <v>95.83333333333333</v>
      </c>
      <c r="BS267" s="116">
        <v>24</v>
      </c>
      <c r="BT267" s="2"/>
      <c r="BU267" s="3"/>
      <c r="BV267" s="3"/>
      <c r="BW267" s="3"/>
      <c r="BX267" s="3"/>
    </row>
    <row r="268" spans="1:76" ht="15">
      <c r="A268" s="64" t="s">
        <v>422</v>
      </c>
      <c r="B268" s="65"/>
      <c r="C268" s="65" t="s">
        <v>64</v>
      </c>
      <c r="D268" s="66">
        <v>163.48843230857744</v>
      </c>
      <c r="E268" s="68"/>
      <c r="F268" s="100" t="s">
        <v>941</v>
      </c>
      <c r="G268" s="65"/>
      <c r="H268" s="69" t="s">
        <v>422</v>
      </c>
      <c r="I268" s="70"/>
      <c r="J268" s="70"/>
      <c r="K268" s="69" t="s">
        <v>3412</v>
      </c>
      <c r="L268" s="73">
        <v>1</v>
      </c>
      <c r="M268" s="74">
        <v>4359.5673828125</v>
      </c>
      <c r="N268" s="74">
        <v>9396.904296875</v>
      </c>
      <c r="O268" s="75"/>
      <c r="P268" s="76"/>
      <c r="Q268" s="76"/>
      <c r="R268" s="86"/>
      <c r="S268" s="48">
        <v>0</v>
      </c>
      <c r="T268" s="48">
        <v>1</v>
      </c>
      <c r="U268" s="49">
        <v>0</v>
      </c>
      <c r="V268" s="49">
        <v>0.001175</v>
      </c>
      <c r="W268" s="49">
        <v>0.001556</v>
      </c>
      <c r="X268" s="49">
        <v>0.421465</v>
      </c>
      <c r="Y268" s="49">
        <v>0</v>
      </c>
      <c r="Z268" s="49">
        <v>0</v>
      </c>
      <c r="AA268" s="71">
        <v>268</v>
      </c>
      <c r="AB268" s="71"/>
      <c r="AC268" s="72"/>
      <c r="AD268" s="78" t="s">
        <v>1937</v>
      </c>
      <c r="AE268" s="78">
        <v>992</v>
      </c>
      <c r="AF268" s="78">
        <v>3541</v>
      </c>
      <c r="AG268" s="78">
        <v>25700</v>
      </c>
      <c r="AH268" s="78">
        <v>7645</v>
      </c>
      <c r="AI268" s="78"/>
      <c r="AJ268" s="78" t="s">
        <v>2191</v>
      </c>
      <c r="AK268" s="78" t="s">
        <v>2370</v>
      </c>
      <c r="AL268" s="83" t="s">
        <v>2513</v>
      </c>
      <c r="AM268" s="78"/>
      <c r="AN268" s="80">
        <v>39904.892592592594</v>
      </c>
      <c r="AO268" s="83" t="s">
        <v>2754</v>
      </c>
      <c r="AP268" s="78" t="b">
        <v>0</v>
      </c>
      <c r="AQ268" s="78" t="b">
        <v>0</v>
      </c>
      <c r="AR268" s="78" t="b">
        <v>1</v>
      </c>
      <c r="AS268" s="78"/>
      <c r="AT268" s="78">
        <v>64</v>
      </c>
      <c r="AU268" s="83" t="s">
        <v>2778</v>
      </c>
      <c r="AV268" s="78" t="b">
        <v>0</v>
      </c>
      <c r="AW268" s="78" t="s">
        <v>2855</v>
      </c>
      <c r="AX268" s="83" t="s">
        <v>3121</v>
      </c>
      <c r="AY268" s="78" t="s">
        <v>66</v>
      </c>
      <c r="AZ268" s="78" t="str">
        <f>REPLACE(INDEX(GroupVertices[Group],MATCH(Vertices[[#This Row],[Vertex]],GroupVertices[Vertex],0)),1,1,"")</f>
        <v>2</v>
      </c>
      <c r="BA268" s="48"/>
      <c r="BB268" s="48"/>
      <c r="BC268" s="48"/>
      <c r="BD268" s="48"/>
      <c r="BE268" s="48"/>
      <c r="BF268" s="48"/>
      <c r="BG268" s="116" t="s">
        <v>3879</v>
      </c>
      <c r="BH268" s="116" t="s">
        <v>3879</v>
      </c>
      <c r="BI268" s="116" t="s">
        <v>4007</v>
      </c>
      <c r="BJ268" s="116" t="s">
        <v>4007</v>
      </c>
      <c r="BK268" s="116">
        <v>0</v>
      </c>
      <c r="BL268" s="120">
        <v>0</v>
      </c>
      <c r="BM268" s="116">
        <v>1</v>
      </c>
      <c r="BN268" s="120">
        <v>4.166666666666667</v>
      </c>
      <c r="BO268" s="116">
        <v>0</v>
      </c>
      <c r="BP268" s="120">
        <v>0</v>
      </c>
      <c r="BQ268" s="116">
        <v>23</v>
      </c>
      <c r="BR268" s="120">
        <v>95.83333333333333</v>
      </c>
      <c r="BS268" s="116">
        <v>24</v>
      </c>
      <c r="BT268" s="2"/>
      <c r="BU268" s="3"/>
      <c r="BV268" s="3"/>
      <c r="BW268" s="3"/>
      <c r="BX268" s="3"/>
    </row>
    <row r="269" spans="1:76" ht="15">
      <c r="A269" s="64" t="s">
        <v>423</v>
      </c>
      <c r="B269" s="65"/>
      <c r="C269" s="65" t="s">
        <v>64</v>
      </c>
      <c r="D269" s="66">
        <v>162.03741047033702</v>
      </c>
      <c r="E269" s="68"/>
      <c r="F269" s="100" t="s">
        <v>942</v>
      </c>
      <c r="G269" s="65"/>
      <c r="H269" s="69" t="s">
        <v>423</v>
      </c>
      <c r="I269" s="70"/>
      <c r="J269" s="70"/>
      <c r="K269" s="69" t="s">
        <v>3413</v>
      </c>
      <c r="L269" s="73">
        <v>1</v>
      </c>
      <c r="M269" s="74">
        <v>4064.477294921875</v>
      </c>
      <c r="N269" s="74">
        <v>7419.1630859375</v>
      </c>
      <c r="O269" s="75"/>
      <c r="P269" s="76"/>
      <c r="Q269" s="76"/>
      <c r="R269" s="86"/>
      <c r="S269" s="48">
        <v>0</v>
      </c>
      <c r="T269" s="48">
        <v>1</v>
      </c>
      <c r="U269" s="49">
        <v>0</v>
      </c>
      <c r="V269" s="49">
        <v>0.001175</v>
      </c>
      <c r="W269" s="49">
        <v>0.001556</v>
      </c>
      <c r="X269" s="49">
        <v>0.421465</v>
      </c>
      <c r="Y269" s="49">
        <v>0</v>
      </c>
      <c r="Z269" s="49">
        <v>0</v>
      </c>
      <c r="AA269" s="71">
        <v>269</v>
      </c>
      <c r="AB269" s="71"/>
      <c r="AC269" s="72"/>
      <c r="AD269" s="78" t="s">
        <v>1938</v>
      </c>
      <c r="AE269" s="78">
        <v>401</v>
      </c>
      <c r="AF269" s="78">
        <v>89</v>
      </c>
      <c r="AG269" s="78">
        <v>10963</v>
      </c>
      <c r="AH269" s="78">
        <v>5494</v>
      </c>
      <c r="AI269" s="78"/>
      <c r="AJ269" s="78" t="s">
        <v>2192</v>
      </c>
      <c r="AK269" s="78"/>
      <c r="AL269" s="78"/>
      <c r="AM269" s="78"/>
      <c r="AN269" s="80">
        <v>41344.7403587963</v>
      </c>
      <c r="AO269" s="83" t="s">
        <v>2755</v>
      </c>
      <c r="AP269" s="78" t="b">
        <v>0</v>
      </c>
      <c r="AQ269" s="78" t="b">
        <v>0</v>
      </c>
      <c r="AR269" s="78" t="b">
        <v>0</v>
      </c>
      <c r="AS269" s="78"/>
      <c r="AT269" s="78">
        <v>3</v>
      </c>
      <c r="AU269" s="83" t="s">
        <v>2778</v>
      </c>
      <c r="AV269" s="78" t="b">
        <v>0</v>
      </c>
      <c r="AW269" s="78" t="s">
        <v>2855</v>
      </c>
      <c r="AX269" s="83" t="s">
        <v>3122</v>
      </c>
      <c r="AY269" s="78" t="s">
        <v>66</v>
      </c>
      <c r="AZ269" s="78" t="str">
        <f>REPLACE(INDEX(GroupVertices[Group],MATCH(Vertices[[#This Row],[Vertex]],GroupVertices[Vertex],0)),1,1,"")</f>
        <v>2</v>
      </c>
      <c r="BA269" s="48"/>
      <c r="BB269" s="48"/>
      <c r="BC269" s="48"/>
      <c r="BD269" s="48"/>
      <c r="BE269" s="48"/>
      <c r="BF269" s="48"/>
      <c r="BG269" s="116" t="s">
        <v>3879</v>
      </c>
      <c r="BH269" s="116" t="s">
        <v>3879</v>
      </c>
      <c r="BI269" s="116" t="s">
        <v>4007</v>
      </c>
      <c r="BJ269" s="116" t="s">
        <v>4007</v>
      </c>
      <c r="BK269" s="116">
        <v>0</v>
      </c>
      <c r="BL269" s="120">
        <v>0</v>
      </c>
      <c r="BM269" s="116">
        <v>1</v>
      </c>
      <c r="BN269" s="120">
        <v>4.166666666666667</v>
      </c>
      <c r="BO269" s="116">
        <v>0</v>
      </c>
      <c r="BP269" s="120">
        <v>0</v>
      </c>
      <c r="BQ269" s="116">
        <v>23</v>
      </c>
      <c r="BR269" s="120">
        <v>95.83333333333333</v>
      </c>
      <c r="BS269" s="116">
        <v>24</v>
      </c>
      <c r="BT269" s="2"/>
      <c r="BU269" s="3"/>
      <c r="BV269" s="3"/>
      <c r="BW269" s="3"/>
      <c r="BX269" s="3"/>
    </row>
    <row r="270" spans="1:76" ht="15">
      <c r="A270" s="64" t="s">
        <v>424</v>
      </c>
      <c r="B270" s="65"/>
      <c r="C270" s="65" t="s">
        <v>64</v>
      </c>
      <c r="D270" s="66">
        <v>167.42409785650474</v>
      </c>
      <c r="E270" s="68"/>
      <c r="F270" s="100" t="s">
        <v>943</v>
      </c>
      <c r="G270" s="65"/>
      <c r="H270" s="69" t="s">
        <v>424</v>
      </c>
      <c r="I270" s="70"/>
      <c r="J270" s="70"/>
      <c r="K270" s="69" t="s">
        <v>3414</v>
      </c>
      <c r="L270" s="73">
        <v>1</v>
      </c>
      <c r="M270" s="74">
        <v>5322.94580078125</v>
      </c>
      <c r="N270" s="74">
        <v>5444.9248046875</v>
      </c>
      <c r="O270" s="75"/>
      <c r="P270" s="76"/>
      <c r="Q270" s="76"/>
      <c r="R270" s="86"/>
      <c r="S270" s="48">
        <v>1</v>
      </c>
      <c r="T270" s="48">
        <v>1</v>
      </c>
      <c r="U270" s="49">
        <v>0</v>
      </c>
      <c r="V270" s="49">
        <v>0.001176</v>
      </c>
      <c r="W270" s="49">
        <v>0.001916</v>
      </c>
      <c r="X270" s="49">
        <v>0.679936</v>
      </c>
      <c r="Y270" s="49">
        <v>0.5</v>
      </c>
      <c r="Z270" s="49">
        <v>0</v>
      </c>
      <c r="AA270" s="71">
        <v>270</v>
      </c>
      <c r="AB270" s="71"/>
      <c r="AC270" s="72"/>
      <c r="AD270" s="78" t="s">
        <v>1939</v>
      </c>
      <c r="AE270" s="78">
        <v>1709</v>
      </c>
      <c r="AF270" s="78">
        <v>12904</v>
      </c>
      <c r="AG270" s="78">
        <v>10374</v>
      </c>
      <c r="AH270" s="78">
        <v>5837</v>
      </c>
      <c r="AI270" s="78"/>
      <c r="AJ270" s="78" t="s">
        <v>2193</v>
      </c>
      <c r="AK270" s="78" t="s">
        <v>2331</v>
      </c>
      <c r="AL270" s="83" t="s">
        <v>2514</v>
      </c>
      <c r="AM270" s="78"/>
      <c r="AN270" s="80">
        <v>39840.78900462963</v>
      </c>
      <c r="AO270" s="83" t="s">
        <v>2756</v>
      </c>
      <c r="AP270" s="78" t="b">
        <v>0</v>
      </c>
      <c r="AQ270" s="78" t="b">
        <v>0</v>
      </c>
      <c r="AR270" s="78" t="b">
        <v>1</v>
      </c>
      <c r="AS270" s="78"/>
      <c r="AT270" s="78">
        <v>191</v>
      </c>
      <c r="AU270" s="83" t="s">
        <v>2778</v>
      </c>
      <c r="AV270" s="78" t="b">
        <v>1</v>
      </c>
      <c r="AW270" s="78" t="s">
        <v>2855</v>
      </c>
      <c r="AX270" s="83" t="s">
        <v>3123</v>
      </c>
      <c r="AY270" s="78" t="s">
        <v>66</v>
      </c>
      <c r="AZ270" s="78" t="str">
        <f>REPLACE(INDEX(GroupVertices[Group],MATCH(Vertices[[#This Row],[Vertex]],GroupVertices[Vertex],0)),1,1,"")</f>
        <v>2</v>
      </c>
      <c r="BA270" s="48"/>
      <c r="BB270" s="48"/>
      <c r="BC270" s="48"/>
      <c r="BD270" s="48"/>
      <c r="BE270" s="48"/>
      <c r="BF270" s="48"/>
      <c r="BG270" s="116" t="s">
        <v>3879</v>
      </c>
      <c r="BH270" s="116" t="s">
        <v>3879</v>
      </c>
      <c r="BI270" s="116" t="s">
        <v>4007</v>
      </c>
      <c r="BJ270" s="116" t="s">
        <v>4007</v>
      </c>
      <c r="BK270" s="116">
        <v>0</v>
      </c>
      <c r="BL270" s="120">
        <v>0</v>
      </c>
      <c r="BM270" s="116">
        <v>1</v>
      </c>
      <c r="BN270" s="120">
        <v>4.166666666666667</v>
      </c>
      <c r="BO270" s="116">
        <v>0</v>
      </c>
      <c r="BP270" s="120">
        <v>0</v>
      </c>
      <c r="BQ270" s="116">
        <v>23</v>
      </c>
      <c r="BR270" s="120">
        <v>95.83333333333333</v>
      </c>
      <c r="BS270" s="116">
        <v>24</v>
      </c>
      <c r="BT270" s="2"/>
      <c r="BU270" s="3"/>
      <c r="BV270" s="3"/>
      <c r="BW270" s="3"/>
      <c r="BX270" s="3"/>
    </row>
    <row r="271" spans="1:76" ht="15">
      <c r="A271" s="64" t="s">
        <v>425</v>
      </c>
      <c r="B271" s="65"/>
      <c r="C271" s="65" t="s">
        <v>64</v>
      </c>
      <c r="D271" s="66">
        <v>162.2345510387422</v>
      </c>
      <c r="E271" s="68"/>
      <c r="F271" s="100" t="s">
        <v>944</v>
      </c>
      <c r="G271" s="65"/>
      <c r="H271" s="69" t="s">
        <v>425</v>
      </c>
      <c r="I271" s="70"/>
      <c r="J271" s="70"/>
      <c r="K271" s="69" t="s">
        <v>3415</v>
      </c>
      <c r="L271" s="73">
        <v>26.016017604531328</v>
      </c>
      <c r="M271" s="74">
        <v>5288.150390625</v>
      </c>
      <c r="N271" s="74">
        <v>6095.77587890625</v>
      </c>
      <c r="O271" s="75"/>
      <c r="P271" s="76"/>
      <c r="Q271" s="76"/>
      <c r="R271" s="86"/>
      <c r="S271" s="48">
        <v>0</v>
      </c>
      <c r="T271" s="48">
        <v>3</v>
      </c>
      <c r="U271" s="49">
        <v>133</v>
      </c>
      <c r="V271" s="49">
        <v>0.001395</v>
      </c>
      <c r="W271" s="49">
        <v>0.004992</v>
      </c>
      <c r="X271" s="49">
        <v>0.912252</v>
      </c>
      <c r="Y271" s="49">
        <v>0.3333333333333333</v>
      </c>
      <c r="Z271" s="49">
        <v>0</v>
      </c>
      <c r="AA271" s="71">
        <v>271</v>
      </c>
      <c r="AB271" s="71"/>
      <c r="AC271" s="72"/>
      <c r="AD271" s="78" t="s">
        <v>1940</v>
      </c>
      <c r="AE271" s="78">
        <v>218</v>
      </c>
      <c r="AF271" s="78">
        <v>558</v>
      </c>
      <c r="AG271" s="78">
        <v>8091</v>
      </c>
      <c r="AH271" s="78">
        <v>1032</v>
      </c>
      <c r="AI271" s="78"/>
      <c r="AJ271" s="78" t="s">
        <v>2194</v>
      </c>
      <c r="AK271" s="78" t="s">
        <v>2371</v>
      </c>
      <c r="AL271" s="83" t="s">
        <v>2515</v>
      </c>
      <c r="AM271" s="78"/>
      <c r="AN271" s="80">
        <v>41368.294490740744</v>
      </c>
      <c r="AO271" s="78"/>
      <c r="AP271" s="78" t="b">
        <v>1</v>
      </c>
      <c r="AQ271" s="78" t="b">
        <v>0</v>
      </c>
      <c r="AR271" s="78" t="b">
        <v>0</v>
      </c>
      <c r="AS271" s="78"/>
      <c r="AT271" s="78">
        <v>60</v>
      </c>
      <c r="AU271" s="83" t="s">
        <v>2778</v>
      </c>
      <c r="AV271" s="78" t="b">
        <v>0</v>
      </c>
      <c r="AW271" s="78" t="s">
        <v>2855</v>
      </c>
      <c r="AX271" s="83" t="s">
        <v>3124</v>
      </c>
      <c r="AY271" s="78" t="s">
        <v>66</v>
      </c>
      <c r="AZ271" s="78" t="str">
        <f>REPLACE(INDEX(GroupVertices[Group],MATCH(Vertices[[#This Row],[Vertex]],GroupVertices[Vertex],0)),1,1,"")</f>
        <v>2</v>
      </c>
      <c r="BA271" s="48"/>
      <c r="BB271" s="48"/>
      <c r="BC271" s="48"/>
      <c r="BD271" s="48"/>
      <c r="BE271" s="48"/>
      <c r="BF271" s="48"/>
      <c r="BG271" s="116" t="s">
        <v>3884</v>
      </c>
      <c r="BH271" s="116" t="s">
        <v>3884</v>
      </c>
      <c r="BI271" s="116" t="s">
        <v>4011</v>
      </c>
      <c r="BJ271" s="116" t="s">
        <v>4011</v>
      </c>
      <c r="BK271" s="116">
        <v>1</v>
      </c>
      <c r="BL271" s="120">
        <v>5.882352941176471</v>
      </c>
      <c r="BM271" s="116">
        <v>0</v>
      </c>
      <c r="BN271" s="120">
        <v>0</v>
      </c>
      <c r="BO271" s="116">
        <v>0</v>
      </c>
      <c r="BP271" s="120">
        <v>0</v>
      </c>
      <c r="BQ271" s="116">
        <v>16</v>
      </c>
      <c r="BR271" s="120">
        <v>94.11764705882354</v>
      </c>
      <c r="BS271" s="116">
        <v>17</v>
      </c>
      <c r="BT271" s="2"/>
      <c r="BU271" s="3"/>
      <c r="BV271" s="3"/>
      <c r="BW271" s="3"/>
      <c r="BX271" s="3"/>
    </row>
    <row r="272" spans="1:76" ht="15">
      <c r="A272" s="64" t="s">
        <v>426</v>
      </c>
      <c r="B272" s="65"/>
      <c r="C272" s="65" t="s">
        <v>64</v>
      </c>
      <c r="D272" s="66">
        <v>162.04875971414714</v>
      </c>
      <c r="E272" s="68"/>
      <c r="F272" s="100" t="s">
        <v>945</v>
      </c>
      <c r="G272" s="65"/>
      <c r="H272" s="69" t="s">
        <v>426</v>
      </c>
      <c r="I272" s="70"/>
      <c r="J272" s="70"/>
      <c r="K272" s="69" t="s">
        <v>3416</v>
      </c>
      <c r="L272" s="73">
        <v>1</v>
      </c>
      <c r="M272" s="74">
        <v>6041.880859375</v>
      </c>
      <c r="N272" s="74">
        <v>5275.18505859375</v>
      </c>
      <c r="O272" s="75"/>
      <c r="P272" s="76"/>
      <c r="Q272" s="76"/>
      <c r="R272" s="86"/>
      <c r="S272" s="48">
        <v>0</v>
      </c>
      <c r="T272" s="48">
        <v>1</v>
      </c>
      <c r="U272" s="49">
        <v>0</v>
      </c>
      <c r="V272" s="49">
        <v>0.001175</v>
      </c>
      <c r="W272" s="49">
        <v>0.001556</v>
      </c>
      <c r="X272" s="49">
        <v>0.421465</v>
      </c>
      <c r="Y272" s="49">
        <v>0</v>
      </c>
      <c r="Z272" s="49">
        <v>0</v>
      </c>
      <c r="AA272" s="71">
        <v>272</v>
      </c>
      <c r="AB272" s="71"/>
      <c r="AC272" s="72"/>
      <c r="AD272" s="78" t="s">
        <v>1941</v>
      </c>
      <c r="AE272" s="78">
        <v>250</v>
      </c>
      <c r="AF272" s="78">
        <v>116</v>
      </c>
      <c r="AG272" s="78">
        <v>3981</v>
      </c>
      <c r="AH272" s="78">
        <v>9510</v>
      </c>
      <c r="AI272" s="78"/>
      <c r="AJ272" s="78" t="s">
        <v>2195</v>
      </c>
      <c r="AK272" s="78" t="s">
        <v>2372</v>
      </c>
      <c r="AL272" s="78"/>
      <c r="AM272" s="78"/>
      <c r="AN272" s="80">
        <v>42138.34045138889</v>
      </c>
      <c r="AO272" s="83" t="s">
        <v>2757</v>
      </c>
      <c r="AP272" s="78" t="b">
        <v>0</v>
      </c>
      <c r="AQ272" s="78" t="b">
        <v>0</v>
      </c>
      <c r="AR272" s="78" t="b">
        <v>1</v>
      </c>
      <c r="AS272" s="78"/>
      <c r="AT272" s="78">
        <v>3</v>
      </c>
      <c r="AU272" s="83" t="s">
        <v>2778</v>
      </c>
      <c r="AV272" s="78" t="b">
        <v>0</v>
      </c>
      <c r="AW272" s="78" t="s">
        <v>2855</v>
      </c>
      <c r="AX272" s="83" t="s">
        <v>3125</v>
      </c>
      <c r="AY272" s="78" t="s">
        <v>66</v>
      </c>
      <c r="AZ272" s="78" t="str">
        <f>REPLACE(INDEX(GroupVertices[Group],MATCH(Vertices[[#This Row],[Vertex]],GroupVertices[Vertex],0)),1,1,"")</f>
        <v>2</v>
      </c>
      <c r="BA272" s="48"/>
      <c r="BB272" s="48"/>
      <c r="BC272" s="48"/>
      <c r="BD272" s="48"/>
      <c r="BE272" s="48"/>
      <c r="BF272" s="48"/>
      <c r="BG272" s="116" t="s">
        <v>3879</v>
      </c>
      <c r="BH272" s="116" t="s">
        <v>3879</v>
      </c>
      <c r="BI272" s="116" t="s">
        <v>4007</v>
      </c>
      <c r="BJ272" s="116" t="s">
        <v>4007</v>
      </c>
      <c r="BK272" s="116">
        <v>0</v>
      </c>
      <c r="BL272" s="120">
        <v>0</v>
      </c>
      <c r="BM272" s="116">
        <v>1</v>
      </c>
      <c r="BN272" s="120">
        <v>4.166666666666667</v>
      </c>
      <c r="BO272" s="116">
        <v>0</v>
      </c>
      <c r="BP272" s="120">
        <v>0</v>
      </c>
      <c r="BQ272" s="116">
        <v>23</v>
      </c>
      <c r="BR272" s="120">
        <v>95.83333333333333</v>
      </c>
      <c r="BS272" s="116">
        <v>24</v>
      </c>
      <c r="BT272" s="2"/>
      <c r="BU272" s="3"/>
      <c r="BV272" s="3"/>
      <c r="BW272" s="3"/>
      <c r="BX272" s="3"/>
    </row>
    <row r="273" spans="1:76" ht="15">
      <c r="A273" s="64" t="s">
        <v>427</v>
      </c>
      <c r="B273" s="65"/>
      <c r="C273" s="65" t="s">
        <v>64</v>
      </c>
      <c r="D273" s="66">
        <v>162.05800724614056</v>
      </c>
      <c r="E273" s="68"/>
      <c r="F273" s="100" t="s">
        <v>946</v>
      </c>
      <c r="G273" s="65"/>
      <c r="H273" s="69" t="s">
        <v>427</v>
      </c>
      <c r="I273" s="70"/>
      <c r="J273" s="70"/>
      <c r="K273" s="69" t="s">
        <v>3417</v>
      </c>
      <c r="L273" s="73">
        <v>1</v>
      </c>
      <c r="M273" s="74">
        <v>5701.658203125</v>
      </c>
      <c r="N273" s="74">
        <v>8918.1455078125</v>
      </c>
      <c r="O273" s="75"/>
      <c r="P273" s="76"/>
      <c r="Q273" s="76"/>
      <c r="R273" s="86"/>
      <c r="S273" s="48">
        <v>0</v>
      </c>
      <c r="T273" s="48">
        <v>1</v>
      </c>
      <c r="U273" s="49">
        <v>0</v>
      </c>
      <c r="V273" s="49">
        <v>0.001175</v>
      </c>
      <c r="W273" s="49">
        <v>0.001556</v>
      </c>
      <c r="X273" s="49">
        <v>0.421465</v>
      </c>
      <c r="Y273" s="49">
        <v>0</v>
      </c>
      <c r="Z273" s="49">
        <v>0</v>
      </c>
      <c r="AA273" s="71">
        <v>273</v>
      </c>
      <c r="AB273" s="71"/>
      <c r="AC273" s="72"/>
      <c r="AD273" s="78" t="s">
        <v>1942</v>
      </c>
      <c r="AE273" s="78">
        <v>250</v>
      </c>
      <c r="AF273" s="78">
        <v>138</v>
      </c>
      <c r="AG273" s="78">
        <v>10500</v>
      </c>
      <c r="AH273" s="78">
        <v>5596</v>
      </c>
      <c r="AI273" s="78"/>
      <c r="AJ273" s="78" t="s">
        <v>2196</v>
      </c>
      <c r="AK273" s="78"/>
      <c r="AL273" s="78"/>
      <c r="AM273" s="78"/>
      <c r="AN273" s="80">
        <v>40662.69409722222</v>
      </c>
      <c r="AO273" s="83" t="s">
        <v>2758</v>
      </c>
      <c r="AP273" s="78" t="b">
        <v>0</v>
      </c>
      <c r="AQ273" s="78" t="b">
        <v>0</v>
      </c>
      <c r="AR273" s="78" t="b">
        <v>0</v>
      </c>
      <c r="AS273" s="78"/>
      <c r="AT273" s="78">
        <v>1</v>
      </c>
      <c r="AU273" s="83" t="s">
        <v>2784</v>
      </c>
      <c r="AV273" s="78" t="b">
        <v>0</v>
      </c>
      <c r="AW273" s="78" t="s">
        <v>2855</v>
      </c>
      <c r="AX273" s="83" t="s">
        <v>3126</v>
      </c>
      <c r="AY273" s="78" t="s">
        <v>66</v>
      </c>
      <c r="AZ273" s="78" t="str">
        <f>REPLACE(INDEX(GroupVertices[Group],MATCH(Vertices[[#This Row],[Vertex]],GroupVertices[Vertex],0)),1,1,"")</f>
        <v>2</v>
      </c>
      <c r="BA273" s="48"/>
      <c r="BB273" s="48"/>
      <c r="BC273" s="48"/>
      <c r="BD273" s="48"/>
      <c r="BE273" s="48"/>
      <c r="BF273" s="48"/>
      <c r="BG273" s="116" t="s">
        <v>3885</v>
      </c>
      <c r="BH273" s="116" t="s">
        <v>3911</v>
      </c>
      <c r="BI273" s="116" t="s">
        <v>4012</v>
      </c>
      <c r="BJ273" s="116" t="s">
        <v>4012</v>
      </c>
      <c r="BK273" s="116">
        <v>0</v>
      </c>
      <c r="BL273" s="120">
        <v>0</v>
      </c>
      <c r="BM273" s="116">
        <v>2</v>
      </c>
      <c r="BN273" s="120">
        <v>3.9215686274509802</v>
      </c>
      <c r="BO273" s="116">
        <v>0</v>
      </c>
      <c r="BP273" s="120">
        <v>0</v>
      </c>
      <c r="BQ273" s="116">
        <v>49</v>
      </c>
      <c r="BR273" s="120">
        <v>96.07843137254902</v>
      </c>
      <c r="BS273" s="116">
        <v>51</v>
      </c>
      <c r="BT273" s="2"/>
      <c r="BU273" s="3"/>
      <c r="BV273" s="3"/>
      <c r="BW273" s="3"/>
      <c r="BX273" s="3"/>
    </row>
    <row r="274" spans="1:76" ht="15">
      <c r="A274" s="64" t="s">
        <v>428</v>
      </c>
      <c r="B274" s="65"/>
      <c r="C274" s="65" t="s">
        <v>64</v>
      </c>
      <c r="D274" s="66">
        <v>162.05128176832716</v>
      </c>
      <c r="E274" s="68"/>
      <c r="F274" s="100" t="s">
        <v>947</v>
      </c>
      <c r="G274" s="65"/>
      <c r="H274" s="69" t="s">
        <v>428</v>
      </c>
      <c r="I274" s="70"/>
      <c r="J274" s="70"/>
      <c r="K274" s="69" t="s">
        <v>3418</v>
      </c>
      <c r="L274" s="73">
        <v>1</v>
      </c>
      <c r="M274" s="74">
        <v>4731.81298828125</v>
      </c>
      <c r="N274" s="74">
        <v>7798.82373046875</v>
      </c>
      <c r="O274" s="75"/>
      <c r="P274" s="76"/>
      <c r="Q274" s="76"/>
      <c r="R274" s="86"/>
      <c r="S274" s="48">
        <v>0</v>
      </c>
      <c r="T274" s="48">
        <v>1</v>
      </c>
      <c r="U274" s="49">
        <v>0</v>
      </c>
      <c r="V274" s="49">
        <v>0.001175</v>
      </c>
      <c r="W274" s="49">
        <v>0.001556</v>
      </c>
      <c r="X274" s="49">
        <v>0.421465</v>
      </c>
      <c r="Y274" s="49">
        <v>0</v>
      </c>
      <c r="Z274" s="49">
        <v>0</v>
      </c>
      <c r="AA274" s="71">
        <v>274</v>
      </c>
      <c r="AB274" s="71"/>
      <c r="AC274" s="72"/>
      <c r="AD274" s="78" t="s">
        <v>1943</v>
      </c>
      <c r="AE274" s="78">
        <v>588</v>
      </c>
      <c r="AF274" s="78">
        <v>122</v>
      </c>
      <c r="AG274" s="78">
        <v>5704</v>
      </c>
      <c r="AH274" s="78">
        <v>1327</v>
      </c>
      <c r="AI274" s="78"/>
      <c r="AJ274" s="78" t="s">
        <v>2197</v>
      </c>
      <c r="AK274" s="78"/>
      <c r="AL274" s="78"/>
      <c r="AM274" s="78"/>
      <c r="AN274" s="80">
        <v>41333.79550925926</v>
      </c>
      <c r="AO274" s="83" t="s">
        <v>2759</v>
      </c>
      <c r="AP274" s="78" t="b">
        <v>0</v>
      </c>
      <c r="AQ274" s="78" t="b">
        <v>0</v>
      </c>
      <c r="AR274" s="78" t="b">
        <v>1</v>
      </c>
      <c r="AS274" s="78"/>
      <c r="AT274" s="78">
        <v>3</v>
      </c>
      <c r="AU274" s="83" t="s">
        <v>2778</v>
      </c>
      <c r="AV274" s="78" t="b">
        <v>0</v>
      </c>
      <c r="AW274" s="78" t="s">
        <v>2855</v>
      </c>
      <c r="AX274" s="83" t="s">
        <v>3127</v>
      </c>
      <c r="AY274" s="78" t="s">
        <v>66</v>
      </c>
      <c r="AZ274" s="78" t="str">
        <f>REPLACE(INDEX(GroupVertices[Group],MATCH(Vertices[[#This Row],[Vertex]],GroupVertices[Vertex],0)),1,1,"")</f>
        <v>2</v>
      </c>
      <c r="BA274" s="48"/>
      <c r="BB274" s="48"/>
      <c r="BC274" s="48"/>
      <c r="BD274" s="48"/>
      <c r="BE274" s="48"/>
      <c r="BF274" s="48"/>
      <c r="BG274" s="116" t="s">
        <v>3879</v>
      </c>
      <c r="BH274" s="116" t="s">
        <v>3879</v>
      </c>
      <c r="BI274" s="116" t="s">
        <v>4007</v>
      </c>
      <c r="BJ274" s="116" t="s">
        <v>4007</v>
      </c>
      <c r="BK274" s="116">
        <v>0</v>
      </c>
      <c r="BL274" s="120">
        <v>0</v>
      </c>
      <c r="BM274" s="116">
        <v>1</v>
      </c>
      <c r="BN274" s="120">
        <v>4.166666666666667</v>
      </c>
      <c r="BO274" s="116">
        <v>0</v>
      </c>
      <c r="BP274" s="120">
        <v>0</v>
      </c>
      <c r="BQ274" s="116">
        <v>23</v>
      </c>
      <c r="BR274" s="120">
        <v>95.83333333333333</v>
      </c>
      <c r="BS274" s="116">
        <v>24</v>
      </c>
      <c r="BT274" s="2"/>
      <c r="BU274" s="3"/>
      <c r="BV274" s="3"/>
      <c r="BW274" s="3"/>
      <c r="BX274" s="3"/>
    </row>
    <row r="275" spans="1:76" ht="15">
      <c r="A275" s="64" t="s">
        <v>429</v>
      </c>
      <c r="B275" s="65"/>
      <c r="C275" s="65" t="s">
        <v>64</v>
      </c>
      <c r="D275" s="66">
        <v>162.03446807379365</v>
      </c>
      <c r="E275" s="68"/>
      <c r="F275" s="100" t="s">
        <v>948</v>
      </c>
      <c r="G275" s="65"/>
      <c r="H275" s="69" t="s">
        <v>429</v>
      </c>
      <c r="I275" s="70"/>
      <c r="J275" s="70"/>
      <c r="K275" s="69" t="s">
        <v>3419</v>
      </c>
      <c r="L275" s="73">
        <v>1</v>
      </c>
      <c r="M275" s="74">
        <v>4780.67578125</v>
      </c>
      <c r="N275" s="74">
        <v>6446.82177734375</v>
      </c>
      <c r="O275" s="75"/>
      <c r="P275" s="76"/>
      <c r="Q275" s="76"/>
      <c r="R275" s="86"/>
      <c r="S275" s="48">
        <v>0</v>
      </c>
      <c r="T275" s="48">
        <v>2</v>
      </c>
      <c r="U275" s="49">
        <v>0</v>
      </c>
      <c r="V275" s="49">
        <v>0.001393</v>
      </c>
      <c r="W275" s="49">
        <v>0.004853</v>
      </c>
      <c r="X275" s="49">
        <v>0.623279</v>
      </c>
      <c r="Y275" s="49">
        <v>0.5</v>
      </c>
      <c r="Z275" s="49">
        <v>0</v>
      </c>
      <c r="AA275" s="71">
        <v>275</v>
      </c>
      <c r="AB275" s="71"/>
      <c r="AC275" s="72"/>
      <c r="AD275" s="78" t="s">
        <v>1944</v>
      </c>
      <c r="AE275" s="78">
        <v>429</v>
      </c>
      <c r="AF275" s="78">
        <v>82</v>
      </c>
      <c r="AG275" s="78">
        <v>938</v>
      </c>
      <c r="AH275" s="78">
        <v>1094</v>
      </c>
      <c r="AI275" s="78"/>
      <c r="AJ275" s="78" t="s">
        <v>2198</v>
      </c>
      <c r="AK275" s="78" t="s">
        <v>2373</v>
      </c>
      <c r="AL275" s="78"/>
      <c r="AM275" s="78"/>
      <c r="AN275" s="80">
        <v>39953.15083333333</v>
      </c>
      <c r="AO275" s="83" t="s">
        <v>2760</v>
      </c>
      <c r="AP275" s="78" t="b">
        <v>0</v>
      </c>
      <c r="AQ275" s="78" t="b">
        <v>0</v>
      </c>
      <c r="AR275" s="78" t="b">
        <v>0</v>
      </c>
      <c r="AS275" s="78"/>
      <c r="AT275" s="78">
        <v>1</v>
      </c>
      <c r="AU275" s="83" t="s">
        <v>2784</v>
      </c>
      <c r="AV275" s="78" t="b">
        <v>0</v>
      </c>
      <c r="AW275" s="78" t="s">
        <v>2855</v>
      </c>
      <c r="AX275" s="83" t="s">
        <v>3128</v>
      </c>
      <c r="AY275" s="78" t="s">
        <v>66</v>
      </c>
      <c r="AZ275" s="78" t="str">
        <f>REPLACE(INDEX(GroupVertices[Group],MATCH(Vertices[[#This Row],[Vertex]],GroupVertices[Vertex],0)),1,1,"")</f>
        <v>2</v>
      </c>
      <c r="BA275" s="48"/>
      <c r="BB275" s="48"/>
      <c r="BC275" s="48"/>
      <c r="BD275" s="48"/>
      <c r="BE275" s="48"/>
      <c r="BF275" s="48"/>
      <c r="BG275" s="116" t="s">
        <v>3886</v>
      </c>
      <c r="BH275" s="116" t="s">
        <v>3912</v>
      </c>
      <c r="BI275" s="116" t="s">
        <v>4013</v>
      </c>
      <c r="BJ275" s="116" t="s">
        <v>4013</v>
      </c>
      <c r="BK275" s="116">
        <v>0</v>
      </c>
      <c r="BL275" s="120">
        <v>0</v>
      </c>
      <c r="BM275" s="116">
        <v>1</v>
      </c>
      <c r="BN275" s="120">
        <v>3.7037037037037037</v>
      </c>
      <c r="BO275" s="116">
        <v>0</v>
      </c>
      <c r="BP275" s="120">
        <v>0</v>
      </c>
      <c r="BQ275" s="116">
        <v>26</v>
      </c>
      <c r="BR275" s="120">
        <v>96.29629629629629</v>
      </c>
      <c r="BS275" s="116">
        <v>27</v>
      </c>
      <c r="BT275" s="2"/>
      <c r="BU275" s="3"/>
      <c r="BV275" s="3"/>
      <c r="BW275" s="3"/>
      <c r="BX275" s="3"/>
    </row>
    <row r="276" spans="1:76" ht="15">
      <c r="A276" s="64" t="s">
        <v>430</v>
      </c>
      <c r="B276" s="65"/>
      <c r="C276" s="65" t="s">
        <v>64</v>
      </c>
      <c r="D276" s="66">
        <v>165.04496008001553</v>
      </c>
      <c r="E276" s="68"/>
      <c r="F276" s="100" t="s">
        <v>949</v>
      </c>
      <c r="G276" s="65"/>
      <c r="H276" s="69" t="s">
        <v>430</v>
      </c>
      <c r="I276" s="70"/>
      <c r="J276" s="70"/>
      <c r="K276" s="69" t="s">
        <v>3420</v>
      </c>
      <c r="L276" s="73">
        <v>1</v>
      </c>
      <c r="M276" s="74">
        <v>6611.02783203125</v>
      </c>
      <c r="N276" s="74">
        <v>7301.0576171875</v>
      </c>
      <c r="O276" s="75"/>
      <c r="P276" s="76"/>
      <c r="Q276" s="76"/>
      <c r="R276" s="86"/>
      <c r="S276" s="48">
        <v>0</v>
      </c>
      <c r="T276" s="48">
        <v>2</v>
      </c>
      <c r="U276" s="49">
        <v>0</v>
      </c>
      <c r="V276" s="49">
        <v>0.001393</v>
      </c>
      <c r="W276" s="49">
        <v>0.004853</v>
      </c>
      <c r="X276" s="49">
        <v>0.623279</v>
      </c>
      <c r="Y276" s="49">
        <v>0.5</v>
      </c>
      <c r="Z276" s="49">
        <v>0</v>
      </c>
      <c r="AA276" s="71">
        <v>276</v>
      </c>
      <c r="AB276" s="71"/>
      <c r="AC276" s="72"/>
      <c r="AD276" s="78" t="s">
        <v>1945</v>
      </c>
      <c r="AE276" s="78">
        <v>4798</v>
      </c>
      <c r="AF276" s="78">
        <v>7244</v>
      </c>
      <c r="AG276" s="78">
        <v>135066</v>
      </c>
      <c r="AH276" s="78">
        <v>30794</v>
      </c>
      <c r="AI276" s="78"/>
      <c r="AJ276" s="78" t="s">
        <v>2199</v>
      </c>
      <c r="AK276" s="78" t="s">
        <v>2374</v>
      </c>
      <c r="AL276" s="83" t="s">
        <v>2516</v>
      </c>
      <c r="AM276" s="78"/>
      <c r="AN276" s="80">
        <v>40015.572280092594</v>
      </c>
      <c r="AO276" s="83" t="s">
        <v>2761</v>
      </c>
      <c r="AP276" s="78" t="b">
        <v>0</v>
      </c>
      <c r="AQ276" s="78" t="b">
        <v>0</v>
      </c>
      <c r="AR276" s="78" t="b">
        <v>1</v>
      </c>
      <c r="AS276" s="78"/>
      <c r="AT276" s="78">
        <v>273</v>
      </c>
      <c r="AU276" s="83" t="s">
        <v>2787</v>
      </c>
      <c r="AV276" s="78" t="b">
        <v>0</v>
      </c>
      <c r="AW276" s="78" t="s">
        <v>2855</v>
      </c>
      <c r="AX276" s="83" t="s">
        <v>3129</v>
      </c>
      <c r="AY276" s="78" t="s">
        <v>66</v>
      </c>
      <c r="AZ276" s="78" t="str">
        <f>REPLACE(INDEX(GroupVertices[Group],MATCH(Vertices[[#This Row],[Vertex]],GroupVertices[Vertex],0)),1,1,"")</f>
        <v>2</v>
      </c>
      <c r="BA276" s="48"/>
      <c r="BB276" s="48"/>
      <c r="BC276" s="48"/>
      <c r="BD276" s="48"/>
      <c r="BE276" s="48"/>
      <c r="BF276" s="48"/>
      <c r="BG276" s="116" t="s">
        <v>3879</v>
      </c>
      <c r="BH276" s="116" t="s">
        <v>3913</v>
      </c>
      <c r="BI276" s="116" t="s">
        <v>4007</v>
      </c>
      <c r="BJ276" s="116" t="s">
        <v>4007</v>
      </c>
      <c r="BK276" s="116">
        <v>1</v>
      </c>
      <c r="BL276" s="120">
        <v>3.0303030303030303</v>
      </c>
      <c r="BM276" s="116">
        <v>1</v>
      </c>
      <c r="BN276" s="120">
        <v>3.0303030303030303</v>
      </c>
      <c r="BO276" s="116">
        <v>0</v>
      </c>
      <c r="BP276" s="120">
        <v>0</v>
      </c>
      <c r="BQ276" s="116">
        <v>31</v>
      </c>
      <c r="BR276" s="120">
        <v>93.93939393939394</v>
      </c>
      <c r="BS276" s="116">
        <v>33</v>
      </c>
      <c r="BT276" s="2"/>
      <c r="BU276" s="3"/>
      <c r="BV276" s="3"/>
      <c r="BW276" s="3"/>
      <c r="BX276" s="3"/>
    </row>
    <row r="277" spans="1:76" ht="15">
      <c r="A277" s="64" t="s">
        <v>431</v>
      </c>
      <c r="B277" s="65"/>
      <c r="C277" s="65" t="s">
        <v>64</v>
      </c>
      <c r="D277" s="66">
        <v>162.10760764501435</v>
      </c>
      <c r="E277" s="68"/>
      <c r="F277" s="100" t="s">
        <v>950</v>
      </c>
      <c r="G277" s="65"/>
      <c r="H277" s="69" t="s">
        <v>431</v>
      </c>
      <c r="I277" s="70"/>
      <c r="J277" s="70"/>
      <c r="K277" s="69" t="s">
        <v>3421</v>
      </c>
      <c r="L277" s="73">
        <v>1</v>
      </c>
      <c r="M277" s="74">
        <v>5763.2451171875</v>
      </c>
      <c r="N277" s="74">
        <v>5590.6865234375</v>
      </c>
      <c r="O277" s="75"/>
      <c r="P277" s="76"/>
      <c r="Q277" s="76"/>
      <c r="R277" s="86"/>
      <c r="S277" s="48">
        <v>0</v>
      </c>
      <c r="T277" s="48">
        <v>1</v>
      </c>
      <c r="U277" s="49">
        <v>0</v>
      </c>
      <c r="V277" s="49">
        <v>0.001175</v>
      </c>
      <c r="W277" s="49">
        <v>0.001556</v>
      </c>
      <c r="X277" s="49">
        <v>0.421465</v>
      </c>
      <c r="Y277" s="49">
        <v>0</v>
      </c>
      <c r="Z277" s="49">
        <v>0</v>
      </c>
      <c r="AA277" s="71">
        <v>277</v>
      </c>
      <c r="AB277" s="71"/>
      <c r="AC277" s="72"/>
      <c r="AD277" s="78" t="s">
        <v>1946</v>
      </c>
      <c r="AE277" s="78">
        <v>1084</v>
      </c>
      <c r="AF277" s="78">
        <v>256</v>
      </c>
      <c r="AG277" s="78">
        <v>41521</v>
      </c>
      <c r="AH277" s="78">
        <v>349</v>
      </c>
      <c r="AI277" s="78"/>
      <c r="AJ277" s="78" t="s">
        <v>2200</v>
      </c>
      <c r="AK277" s="78"/>
      <c r="AL277" s="78"/>
      <c r="AM277" s="78"/>
      <c r="AN277" s="80">
        <v>41260.21295138889</v>
      </c>
      <c r="AO277" s="83" t="s">
        <v>2762</v>
      </c>
      <c r="AP277" s="78" t="b">
        <v>1</v>
      </c>
      <c r="AQ277" s="78" t="b">
        <v>0</v>
      </c>
      <c r="AR277" s="78" t="b">
        <v>1</v>
      </c>
      <c r="AS277" s="78"/>
      <c r="AT277" s="78">
        <v>18</v>
      </c>
      <c r="AU277" s="83" t="s">
        <v>2778</v>
      </c>
      <c r="AV277" s="78" t="b">
        <v>0</v>
      </c>
      <c r="AW277" s="78" t="s">
        <v>2855</v>
      </c>
      <c r="AX277" s="83" t="s">
        <v>3130</v>
      </c>
      <c r="AY277" s="78" t="s">
        <v>66</v>
      </c>
      <c r="AZ277" s="78" t="str">
        <f>REPLACE(INDEX(GroupVertices[Group],MATCH(Vertices[[#This Row],[Vertex]],GroupVertices[Vertex],0)),1,1,"")</f>
        <v>2</v>
      </c>
      <c r="BA277" s="48"/>
      <c r="BB277" s="48"/>
      <c r="BC277" s="48"/>
      <c r="BD277" s="48"/>
      <c r="BE277" s="48"/>
      <c r="BF277" s="48"/>
      <c r="BG277" s="116" t="s">
        <v>3879</v>
      </c>
      <c r="BH277" s="116" t="s">
        <v>3879</v>
      </c>
      <c r="BI277" s="116" t="s">
        <v>4007</v>
      </c>
      <c r="BJ277" s="116" t="s">
        <v>4007</v>
      </c>
      <c r="BK277" s="116">
        <v>0</v>
      </c>
      <c r="BL277" s="120">
        <v>0</v>
      </c>
      <c r="BM277" s="116">
        <v>1</v>
      </c>
      <c r="BN277" s="120">
        <v>4.166666666666667</v>
      </c>
      <c r="BO277" s="116">
        <v>0</v>
      </c>
      <c r="BP277" s="120">
        <v>0</v>
      </c>
      <c r="BQ277" s="116">
        <v>23</v>
      </c>
      <c r="BR277" s="120">
        <v>95.83333333333333</v>
      </c>
      <c r="BS277" s="116">
        <v>24</v>
      </c>
      <c r="BT277" s="2"/>
      <c r="BU277" s="3"/>
      <c r="BV277" s="3"/>
      <c r="BW277" s="3"/>
      <c r="BX277" s="3"/>
    </row>
    <row r="278" spans="1:76" ht="15">
      <c r="A278" s="64" t="s">
        <v>432</v>
      </c>
      <c r="B278" s="65"/>
      <c r="C278" s="65" t="s">
        <v>64</v>
      </c>
      <c r="D278" s="66">
        <v>163.42664198116685</v>
      </c>
      <c r="E278" s="68"/>
      <c r="F278" s="100" t="s">
        <v>951</v>
      </c>
      <c r="G278" s="65"/>
      <c r="H278" s="69" t="s">
        <v>432</v>
      </c>
      <c r="I278" s="70"/>
      <c r="J278" s="70"/>
      <c r="K278" s="69" t="s">
        <v>3422</v>
      </c>
      <c r="L278" s="73">
        <v>1</v>
      </c>
      <c r="M278" s="74">
        <v>4022.37841796875</v>
      </c>
      <c r="N278" s="74">
        <v>9227.681640625</v>
      </c>
      <c r="O278" s="75"/>
      <c r="P278" s="76"/>
      <c r="Q278" s="76"/>
      <c r="R278" s="86"/>
      <c r="S278" s="48">
        <v>0</v>
      </c>
      <c r="T278" s="48">
        <v>1</v>
      </c>
      <c r="U278" s="49">
        <v>0</v>
      </c>
      <c r="V278" s="49">
        <v>0.001175</v>
      </c>
      <c r="W278" s="49">
        <v>0.001556</v>
      </c>
      <c r="X278" s="49">
        <v>0.421465</v>
      </c>
      <c r="Y278" s="49">
        <v>0</v>
      </c>
      <c r="Z278" s="49">
        <v>0</v>
      </c>
      <c r="AA278" s="71">
        <v>278</v>
      </c>
      <c r="AB278" s="71"/>
      <c r="AC278" s="72"/>
      <c r="AD278" s="78" t="s">
        <v>1947</v>
      </c>
      <c r="AE278" s="78">
        <v>5001</v>
      </c>
      <c r="AF278" s="78">
        <v>3394</v>
      </c>
      <c r="AG278" s="78">
        <v>22118</v>
      </c>
      <c r="AH278" s="78">
        <v>33162</v>
      </c>
      <c r="AI278" s="78"/>
      <c r="AJ278" s="78" t="s">
        <v>2201</v>
      </c>
      <c r="AK278" s="78" t="s">
        <v>2375</v>
      </c>
      <c r="AL278" s="83" t="s">
        <v>2517</v>
      </c>
      <c r="AM278" s="78"/>
      <c r="AN278" s="80">
        <v>40272.183125</v>
      </c>
      <c r="AO278" s="83" t="s">
        <v>2763</v>
      </c>
      <c r="AP278" s="78" t="b">
        <v>0</v>
      </c>
      <c r="AQ278" s="78" t="b">
        <v>0</v>
      </c>
      <c r="AR278" s="78" t="b">
        <v>1</v>
      </c>
      <c r="AS278" s="78"/>
      <c r="AT278" s="78">
        <v>55</v>
      </c>
      <c r="AU278" s="83" t="s">
        <v>2778</v>
      </c>
      <c r="AV278" s="78" t="b">
        <v>0</v>
      </c>
      <c r="AW278" s="78" t="s">
        <v>2855</v>
      </c>
      <c r="AX278" s="83" t="s">
        <v>3131</v>
      </c>
      <c r="AY278" s="78" t="s">
        <v>66</v>
      </c>
      <c r="AZ278" s="78" t="str">
        <f>REPLACE(INDEX(GroupVertices[Group],MATCH(Vertices[[#This Row],[Vertex]],GroupVertices[Vertex],0)),1,1,"")</f>
        <v>2</v>
      </c>
      <c r="BA278" s="48"/>
      <c r="BB278" s="48"/>
      <c r="BC278" s="48"/>
      <c r="BD278" s="48"/>
      <c r="BE278" s="48"/>
      <c r="BF278" s="48"/>
      <c r="BG278" s="116" t="s">
        <v>3879</v>
      </c>
      <c r="BH278" s="116" t="s">
        <v>3879</v>
      </c>
      <c r="BI278" s="116" t="s">
        <v>4007</v>
      </c>
      <c r="BJ278" s="116" t="s">
        <v>4007</v>
      </c>
      <c r="BK278" s="116">
        <v>0</v>
      </c>
      <c r="BL278" s="120">
        <v>0</v>
      </c>
      <c r="BM278" s="116">
        <v>1</v>
      </c>
      <c r="BN278" s="120">
        <v>4.166666666666667</v>
      </c>
      <c r="BO278" s="116">
        <v>0</v>
      </c>
      <c r="BP278" s="120">
        <v>0</v>
      </c>
      <c r="BQ278" s="116">
        <v>23</v>
      </c>
      <c r="BR278" s="120">
        <v>95.83333333333333</v>
      </c>
      <c r="BS278" s="116">
        <v>24</v>
      </c>
      <c r="BT278" s="2"/>
      <c r="BU278" s="3"/>
      <c r="BV278" s="3"/>
      <c r="BW278" s="3"/>
      <c r="BX278" s="3"/>
    </row>
    <row r="279" spans="1:76" ht="15">
      <c r="A279" s="64" t="s">
        <v>433</v>
      </c>
      <c r="B279" s="65"/>
      <c r="C279" s="65" t="s">
        <v>64</v>
      </c>
      <c r="D279" s="66">
        <v>162.0416138939704</v>
      </c>
      <c r="E279" s="68"/>
      <c r="F279" s="100" t="s">
        <v>952</v>
      </c>
      <c r="G279" s="65"/>
      <c r="H279" s="69" t="s">
        <v>433</v>
      </c>
      <c r="I279" s="70"/>
      <c r="J279" s="70"/>
      <c r="K279" s="69" t="s">
        <v>3423</v>
      </c>
      <c r="L279" s="73">
        <v>1</v>
      </c>
      <c r="M279" s="74">
        <v>3739.08935546875</v>
      </c>
      <c r="N279" s="74">
        <v>6626.279296875</v>
      </c>
      <c r="O279" s="75"/>
      <c r="P279" s="76"/>
      <c r="Q279" s="76"/>
      <c r="R279" s="86"/>
      <c r="S279" s="48">
        <v>0</v>
      </c>
      <c r="T279" s="48">
        <v>1</v>
      </c>
      <c r="U279" s="49">
        <v>0</v>
      </c>
      <c r="V279" s="49">
        <v>0.001175</v>
      </c>
      <c r="W279" s="49">
        <v>0.001556</v>
      </c>
      <c r="X279" s="49">
        <v>0.421465</v>
      </c>
      <c r="Y279" s="49">
        <v>0</v>
      </c>
      <c r="Z279" s="49">
        <v>0</v>
      </c>
      <c r="AA279" s="71">
        <v>279</v>
      </c>
      <c r="AB279" s="71"/>
      <c r="AC279" s="72"/>
      <c r="AD279" s="78" t="s">
        <v>1948</v>
      </c>
      <c r="AE279" s="78">
        <v>1159</v>
      </c>
      <c r="AF279" s="78">
        <v>99</v>
      </c>
      <c r="AG279" s="78">
        <v>8317</v>
      </c>
      <c r="AH279" s="78">
        <v>23517</v>
      </c>
      <c r="AI279" s="78"/>
      <c r="AJ279" s="78" t="s">
        <v>2202</v>
      </c>
      <c r="AK279" s="78" t="s">
        <v>2376</v>
      </c>
      <c r="AL279" s="78"/>
      <c r="AM279" s="78"/>
      <c r="AN279" s="80">
        <v>40814.033587962964</v>
      </c>
      <c r="AO279" s="83" t="s">
        <v>2764</v>
      </c>
      <c r="AP279" s="78" t="b">
        <v>0</v>
      </c>
      <c r="AQ279" s="78" t="b">
        <v>0</v>
      </c>
      <c r="AR279" s="78" t="b">
        <v>0</v>
      </c>
      <c r="AS279" s="78"/>
      <c r="AT279" s="78">
        <v>1</v>
      </c>
      <c r="AU279" s="83" t="s">
        <v>2785</v>
      </c>
      <c r="AV279" s="78" t="b">
        <v>0</v>
      </c>
      <c r="AW279" s="78" t="s">
        <v>2855</v>
      </c>
      <c r="AX279" s="83" t="s">
        <v>3132</v>
      </c>
      <c r="AY279" s="78" t="s">
        <v>66</v>
      </c>
      <c r="AZ279" s="78" t="str">
        <f>REPLACE(INDEX(GroupVertices[Group],MATCH(Vertices[[#This Row],[Vertex]],GroupVertices[Vertex],0)),1,1,"")</f>
        <v>2</v>
      </c>
      <c r="BA279" s="48"/>
      <c r="BB279" s="48"/>
      <c r="BC279" s="48"/>
      <c r="BD279" s="48"/>
      <c r="BE279" s="48"/>
      <c r="BF279" s="48"/>
      <c r="BG279" s="116" t="s">
        <v>3879</v>
      </c>
      <c r="BH279" s="116" t="s">
        <v>3879</v>
      </c>
      <c r="BI279" s="116" t="s">
        <v>4007</v>
      </c>
      <c r="BJ279" s="116" t="s">
        <v>4007</v>
      </c>
      <c r="BK279" s="116">
        <v>0</v>
      </c>
      <c r="BL279" s="120">
        <v>0</v>
      </c>
      <c r="BM279" s="116">
        <v>1</v>
      </c>
      <c r="BN279" s="120">
        <v>4.166666666666667</v>
      </c>
      <c r="BO279" s="116">
        <v>0</v>
      </c>
      <c r="BP279" s="120">
        <v>0</v>
      </c>
      <c r="BQ279" s="116">
        <v>23</v>
      </c>
      <c r="BR279" s="120">
        <v>95.83333333333333</v>
      </c>
      <c r="BS279" s="116">
        <v>24</v>
      </c>
      <c r="BT279" s="2"/>
      <c r="BU279" s="3"/>
      <c r="BV279" s="3"/>
      <c r="BW279" s="3"/>
      <c r="BX279" s="3"/>
    </row>
    <row r="280" spans="1:76" ht="15">
      <c r="A280" s="64" t="s">
        <v>434</v>
      </c>
      <c r="B280" s="65"/>
      <c r="C280" s="65" t="s">
        <v>64</v>
      </c>
      <c r="D280" s="66">
        <v>162.3097923217796</v>
      </c>
      <c r="E280" s="68"/>
      <c r="F280" s="100" t="s">
        <v>953</v>
      </c>
      <c r="G280" s="65"/>
      <c r="H280" s="69" t="s">
        <v>434</v>
      </c>
      <c r="I280" s="70"/>
      <c r="J280" s="70"/>
      <c r="K280" s="69" t="s">
        <v>3424</v>
      </c>
      <c r="L280" s="73">
        <v>1</v>
      </c>
      <c r="M280" s="74">
        <v>6515.98681640625</v>
      </c>
      <c r="N280" s="74">
        <v>5911.17919921875</v>
      </c>
      <c r="O280" s="75"/>
      <c r="P280" s="76"/>
      <c r="Q280" s="76"/>
      <c r="R280" s="86"/>
      <c r="S280" s="48">
        <v>0</v>
      </c>
      <c r="T280" s="48">
        <v>1</v>
      </c>
      <c r="U280" s="49">
        <v>0</v>
      </c>
      <c r="V280" s="49">
        <v>0.001175</v>
      </c>
      <c r="W280" s="49">
        <v>0.001556</v>
      </c>
      <c r="X280" s="49">
        <v>0.421465</v>
      </c>
      <c r="Y280" s="49">
        <v>0</v>
      </c>
      <c r="Z280" s="49">
        <v>0</v>
      </c>
      <c r="AA280" s="71">
        <v>280</v>
      </c>
      <c r="AB280" s="71"/>
      <c r="AC280" s="72"/>
      <c r="AD280" s="78" t="s">
        <v>1949</v>
      </c>
      <c r="AE280" s="78">
        <v>2070</v>
      </c>
      <c r="AF280" s="78">
        <v>737</v>
      </c>
      <c r="AG280" s="78">
        <v>621</v>
      </c>
      <c r="AH280" s="78">
        <v>183</v>
      </c>
      <c r="AI280" s="78"/>
      <c r="AJ280" s="78" t="s">
        <v>2203</v>
      </c>
      <c r="AK280" s="78" t="s">
        <v>2377</v>
      </c>
      <c r="AL280" s="78"/>
      <c r="AM280" s="78"/>
      <c r="AN280" s="80">
        <v>39506.93956018519</v>
      </c>
      <c r="AO280" s="83" t="s">
        <v>2765</v>
      </c>
      <c r="AP280" s="78" t="b">
        <v>0</v>
      </c>
      <c r="AQ280" s="78" t="b">
        <v>0</v>
      </c>
      <c r="AR280" s="78" t="b">
        <v>1</v>
      </c>
      <c r="AS280" s="78"/>
      <c r="AT280" s="78">
        <v>17</v>
      </c>
      <c r="AU280" s="83" t="s">
        <v>2780</v>
      </c>
      <c r="AV280" s="78" t="b">
        <v>0</v>
      </c>
      <c r="AW280" s="78" t="s">
        <v>2855</v>
      </c>
      <c r="AX280" s="83" t="s">
        <v>3133</v>
      </c>
      <c r="AY280" s="78" t="s">
        <v>66</v>
      </c>
      <c r="AZ280" s="78" t="str">
        <f>REPLACE(INDEX(GroupVertices[Group],MATCH(Vertices[[#This Row],[Vertex]],GroupVertices[Vertex],0)),1,1,"")</f>
        <v>2</v>
      </c>
      <c r="BA280" s="48"/>
      <c r="BB280" s="48"/>
      <c r="BC280" s="48"/>
      <c r="BD280" s="48"/>
      <c r="BE280" s="48"/>
      <c r="BF280" s="48"/>
      <c r="BG280" s="116" t="s">
        <v>3879</v>
      </c>
      <c r="BH280" s="116" t="s">
        <v>3879</v>
      </c>
      <c r="BI280" s="116" t="s">
        <v>4007</v>
      </c>
      <c r="BJ280" s="116" t="s">
        <v>4007</v>
      </c>
      <c r="BK280" s="116">
        <v>0</v>
      </c>
      <c r="BL280" s="120">
        <v>0</v>
      </c>
      <c r="BM280" s="116">
        <v>1</v>
      </c>
      <c r="BN280" s="120">
        <v>4.166666666666667</v>
      </c>
      <c r="BO280" s="116">
        <v>0</v>
      </c>
      <c r="BP280" s="120">
        <v>0</v>
      </c>
      <c r="BQ280" s="116">
        <v>23</v>
      </c>
      <c r="BR280" s="120">
        <v>95.83333333333333</v>
      </c>
      <c r="BS280" s="116">
        <v>24</v>
      </c>
      <c r="BT280" s="2"/>
      <c r="BU280" s="3"/>
      <c r="BV280" s="3"/>
      <c r="BW280" s="3"/>
      <c r="BX280" s="3"/>
    </row>
    <row r="281" spans="1:76" ht="15">
      <c r="A281" s="64" t="s">
        <v>435</v>
      </c>
      <c r="B281" s="65"/>
      <c r="C281" s="65" t="s">
        <v>64</v>
      </c>
      <c r="D281" s="66">
        <v>162.19587954131518</v>
      </c>
      <c r="E281" s="68"/>
      <c r="F281" s="100" t="s">
        <v>954</v>
      </c>
      <c r="G281" s="65"/>
      <c r="H281" s="69" t="s">
        <v>435</v>
      </c>
      <c r="I281" s="70"/>
      <c r="J281" s="70"/>
      <c r="K281" s="69" t="s">
        <v>3425</v>
      </c>
      <c r="L281" s="73">
        <v>1</v>
      </c>
      <c r="M281" s="74">
        <v>6015.65625</v>
      </c>
      <c r="N281" s="74">
        <v>6098.76611328125</v>
      </c>
      <c r="O281" s="75"/>
      <c r="P281" s="76"/>
      <c r="Q281" s="76"/>
      <c r="R281" s="86"/>
      <c r="S281" s="48">
        <v>0</v>
      </c>
      <c r="T281" s="48">
        <v>1</v>
      </c>
      <c r="U281" s="49">
        <v>0</v>
      </c>
      <c r="V281" s="49">
        <v>0.001175</v>
      </c>
      <c r="W281" s="49">
        <v>0.001556</v>
      </c>
      <c r="X281" s="49">
        <v>0.421465</v>
      </c>
      <c r="Y281" s="49">
        <v>0</v>
      </c>
      <c r="Z281" s="49">
        <v>0</v>
      </c>
      <c r="AA281" s="71">
        <v>281</v>
      </c>
      <c r="AB281" s="71"/>
      <c r="AC281" s="72"/>
      <c r="AD281" s="78" t="s">
        <v>1950</v>
      </c>
      <c r="AE281" s="78">
        <v>1169</v>
      </c>
      <c r="AF281" s="78">
        <v>466</v>
      </c>
      <c r="AG281" s="78">
        <v>29329</v>
      </c>
      <c r="AH281" s="78">
        <v>48299</v>
      </c>
      <c r="AI281" s="78"/>
      <c r="AJ281" s="78" t="s">
        <v>2204</v>
      </c>
      <c r="AK281" s="78" t="s">
        <v>2378</v>
      </c>
      <c r="AL281" s="78"/>
      <c r="AM281" s="78"/>
      <c r="AN281" s="80">
        <v>41292.16303240741</v>
      </c>
      <c r="AO281" s="78"/>
      <c r="AP281" s="78" t="b">
        <v>0</v>
      </c>
      <c r="AQ281" s="78" t="b">
        <v>0</v>
      </c>
      <c r="AR281" s="78" t="b">
        <v>1</v>
      </c>
      <c r="AS281" s="78"/>
      <c r="AT281" s="78">
        <v>17</v>
      </c>
      <c r="AU281" s="83" t="s">
        <v>2778</v>
      </c>
      <c r="AV281" s="78" t="b">
        <v>0</v>
      </c>
      <c r="AW281" s="78" t="s">
        <v>2855</v>
      </c>
      <c r="AX281" s="83" t="s">
        <v>3134</v>
      </c>
      <c r="AY281" s="78" t="s">
        <v>66</v>
      </c>
      <c r="AZ281" s="78" t="str">
        <f>REPLACE(INDEX(GroupVertices[Group],MATCH(Vertices[[#This Row],[Vertex]],GroupVertices[Vertex],0)),1,1,"")</f>
        <v>2</v>
      </c>
      <c r="BA281" s="48"/>
      <c r="BB281" s="48"/>
      <c r="BC281" s="48"/>
      <c r="BD281" s="48"/>
      <c r="BE281" s="48"/>
      <c r="BF281" s="48"/>
      <c r="BG281" s="116" t="s">
        <v>3879</v>
      </c>
      <c r="BH281" s="116" t="s">
        <v>3879</v>
      </c>
      <c r="BI281" s="116" t="s">
        <v>4007</v>
      </c>
      <c r="BJ281" s="116" t="s">
        <v>4007</v>
      </c>
      <c r="BK281" s="116">
        <v>0</v>
      </c>
      <c r="BL281" s="120">
        <v>0</v>
      </c>
      <c r="BM281" s="116">
        <v>1</v>
      </c>
      <c r="BN281" s="120">
        <v>4.166666666666667</v>
      </c>
      <c r="BO281" s="116">
        <v>0</v>
      </c>
      <c r="BP281" s="120">
        <v>0</v>
      </c>
      <c r="BQ281" s="116">
        <v>23</v>
      </c>
      <c r="BR281" s="120">
        <v>95.83333333333333</v>
      </c>
      <c r="BS281" s="116">
        <v>24</v>
      </c>
      <c r="BT281" s="2"/>
      <c r="BU281" s="3"/>
      <c r="BV281" s="3"/>
      <c r="BW281" s="3"/>
      <c r="BX281" s="3"/>
    </row>
    <row r="282" spans="1:76" ht="15">
      <c r="A282" s="64" t="s">
        <v>436</v>
      </c>
      <c r="B282" s="65"/>
      <c r="C282" s="65" t="s">
        <v>64</v>
      </c>
      <c r="D282" s="66">
        <v>162.15048256607477</v>
      </c>
      <c r="E282" s="68"/>
      <c r="F282" s="100" t="s">
        <v>955</v>
      </c>
      <c r="G282" s="65"/>
      <c r="H282" s="69" t="s">
        <v>436</v>
      </c>
      <c r="I282" s="70"/>
      <c r="J282" s="70"/>
      <c r="K282" s="69" t="s">
        <v>3426</v>
      </c>
      <c r="L282" s="73">
        <v>1</v>
      </c>
      <c r="M282" s="74">
        <v>5631.35791015625</v>
      </c>
      <c r="N282" s="74">
        <v>7259.990234375</v>
      </c>
      <c r="O282" s="75"/>
      <c r="P282" s="76"/>
      <c r="Q282" s="76"/>
      <c r="R282" s="86"/>
      <c r="S282" s="48">
        <v>0</v>
      </c>
      <c r="T282" s="48">
        <v>1</v>
      </c>
      <c r="U282" s="49">
        <v>0</v>
      </c>
      <c r="V282" s="49">
        <v>0.001175</v>
      </c>
      <c r="W282" s="49">
        <v>0.001556</v>
      </c>
      <c r="X282" s="49">
        <v>0.421465</v>
      </c>
      <c r="Y282" s="49">
        <v>0</v>
      </c>
      <c r="Z282" s="49">
        <v>0</v>
      </c>
      <c r="AA282" s="71">
        <v>282</v>
      </c>
      <c r="AB282" s="71"/>
      <c r="AC282" s="72"/>
      <c r="AD282" s="78" t="s">
        <v>1951</v>
      </c>
      <c r="AE282" s="78">
        <v>243</v>
      </c>
      <c r="AF282" s="78">
        <v>358</v>
      </c>
      <c r="AG282" s="78">
        <v>11467</v>
      </c>
      <c r="AH282" s="78">
        <v>545</v>
      </c>
      <c r="AI282" s="78"/>
      <c r="AJ282" s="78" t="s">
        <v>2205</v>
      </c>
      <c r="AK282" s="78" t="s">
        <v>2379</v>
      </c>
      <c r="AL282" s="78"/>
      <c r="AM282" s="78"/>
      <c r="AN282" s="80">
        <v>40592.74471064815</v>
      </c>
      <c r="AO282" s="78"/>
      <c r="AP282" s="78" t="b">
        <v>1</v>
      </c>
      <c r="AQ282" s="78" t="b">
        <v>0</v>
      </c>
      <c r="AR282" s="78" t="b">
        <v>1</v>
      </c>
      <c r="AS282" s="78"/>
      <c r="AT282" s="78">
        <v>13</v>
      </c>
      <c r="AU282" s="83" t="s">
        <v>2778</v>
      </c>
      <c r="AV282" s="78" t="b">
        <v>0</v>
      </c>
      <c r="AW282" s="78" t="s">
        <v>2855</v>
      </c>
      <c r="AX282" s="83" t="s">
        <v>3135</v>
      </c>
      <c r="AY282" s="78" t="s">
        <v>66</v>
      </c>
      <c r="AZ282" s="78" t="str">
        <f>REPLACE(INDEX(GroupVertices[Group],MATCH(Vertices[[#This Row],[Vertex]],GroupVertices[Vertex],0)),1,1,"")</f>
        <v>2</v>
      </c>
      <c r="BA282" s="48"/>
      <c r="BB282" s="48"/>
      <c r="BC282" s="48"/>
      <c r="BD282" s="48"/>
      <c r="BE282" s="48"/>
      <c r="BF282" s="48"/>
      <c r="BG282" s="116" t="s">
        <v>3879</v>
      </c>
      <c r="BH282" s="116" t="s">
        <v>3879</v>
      </c>
      <c r="BI282" s="116" t="s">
        <v>4007</v>
      </c>
      <c r="BJ282" s="116" t="s">
        <v>4007</v>
      </c>
      <c r="BK282" s="116">
        <v>0</v>
      </c>
      <c r="BL282" s="120">
        <v>0</v>
      </c>
      <c r="BM282" s="116">
        <v>1</v>
      </c>
      <c r="BN282" s="120">
        <v>4.166666666666667</v>
      </c>
      <c r="BO282" s="116">
        <v>0</v>
      </c>
      <c r="BP282" s="120">
        <v>0</v>
      </c>
      <c r="BQ282" s="116">
        <v>23</v>
      </c>
      <c r="BR282" s="120">
        <v>95.83333333333333</v>
      </c>
      <c r="BS282" s="116">
        <v>24</v>
      </c>
      <c r="BT282" s="2"/>
      <c r="BU282" s="3"/>
      <c r="BV282" s="3"/>
      <c r="BW282" s="3"/>
      <c r="BX282" s="3"/>
    </row>
    <row r="283" spans="1:76" ht="15">
      <c r="A283" s="64" t="s">
        <v>437</v>
      </c>
      <c r="B283" s="65"/>
      <c r="C283" s="65" t="s">
        <v>64</v>
      </c>
      <c r="D283" s="66">
        <v>162.16771660297158</v>
      </c>
      <c r="E283" s="68"/>
      <c r="F283" s="100" t="s">
        <v>956</v>
      </c>
      <c r="G283" s="65"/>
      <c r="H283" s="69" t="s">
        <v>437</v>
      </c>
      <c r="I283" s="70"/>
      <c r="J283" s="70"/>
      <c r="K283" s="69" t="s">
        <v>3427</v>
      </c>
      <c r="L283" s="73">
        <v>1</v>
      </c>
      <c r="M283" s="74">
        <v>4497.267578125</v>
      </c>
      <c r="N283" s="74">
        <v>6964.857421875</v>
      </c>
      <c r="O283" s="75"/>
      <c r="P283" s="76"/>
      <c r="Q283" s="76"/>
      <c r="R283" s="86"/>
      <c r="S283" s="48">
        <v>0</v>
      </c>
      <c r="T283" s="48">
        <v>1</v>
      </c>
      <c r="U283" s="49">
        <v>0</v>
      </c>
      <c r="V283" s="49">
        <v>0.001175</v>
      </c>
      <c r="W283" s="49">
        <v>0.001556</v>
      </c>
      <c r="X283" s="49">
        <v>0.421465</v>
      </c>
      <c r="Y283" s="49">
        <v>0</v>
      </c>
      <c r="Z283" s="49">
        <v>0</v>
      </c>
      <c r="AA283" s="71">
        <v>283</v>
      </c>
      <c r="AB283" s="71"/>
      <c r="AC283" s="72"/>
      <c r="AD283" s="78" t="s">
        <v>1952</v>
      </c>
      <c r="AE283" s="78">
        <v>2438</v>
      </c>
      <c r="AF283" s="78">
        <v>399</v>
      </c>
      <c r="AG283" s="78">
        <v>13343</v>
      </c>
      <c r="AH283" s="78">
        <v>4471</v>
      </c>
      <c r="AI283" s="78"/>
      <c r="AJ283" s="78" t="s">
        <v>2206</v>
      </c>
      <c r="AK283" s="78"/>
      <c r="AL283" s="78"/>
      <c r="AM283" s="78"/>
      <c r="AN283" s="80">
        <v>40980.6908912037</v>
      </c>
      <c r="AO283" s="83" t="s">
        <v>2766</v>
      </c>
      <c r="AP283" s="78" t="b">
        <v>1</v>
      </c>
      <c r="AQ283" s="78" t="b">
        <v>0</v>
      </c>
      <c r="AR283" s="78" t="b">
        <v>1</v>
      </c>
      <c r="AS283" s="78"/>
      <c r="AT283" s="78">
        <v>33</v>
      </c>
      <c r="AU283" s="83" t="s">
        <v>2778</v>
      </c>
      <c r="AV283" s="78" t="b">
        <v>0</v>
      </c>
      <c r="AW283" s="78" t="s">
        <v>2855</v>
      </c>
      <c r="AX283" s="83" t="s">
        <v>3136</v>
      </c>
      <c r="AY283" s="78" t="s">
        <v>66</v>
      </c>
      <c r="AZ283" s="78" t="str">
        <f>REPLACE(INDEX(GroupVertices[Group],MATCH(Vertices[[#This Row],[Vertex]],GroupVertices[Vertex],0)),1,1,"")</f>
        <v>2</v>
      </c>
      <c r="BA283" s="48"/>
      <c r="BB283" s="48"/>
      <c r="BC283" s="48"/>
      <c r="BD283" s="48"/>
      <c r="BE283" s="48"/>
      <c r="BF283" s="48"/>
      <c r="BG283" s="116" t="s">
        <v>3879</v>
      </c>
      <c r="BH283" s="116" t="s">
        <v>3879</v>
      </c>
      <c r="BI283" s="116" t="s">
        <v>4007</v>
      </c>
      <c r="BJ283" s="116" t="s">
        <v>4007</v>
      </c>
      <c r="BK283" s="116">
        <v>0</v>
      </c>
      <c r="BL283" s="120">
        <v>0</v>
      </c>
      <c r="BM283" s="116">
        <v>1</v>
      </c>
      <c r="BN283" s="120">
        <v>4.166666666666667</v>
      </c>
      <c r="BO283" s="116">
        <v>0</v>
      </c>
      <c r="BP283" s="120">
        <v>0</v>
      </c>
      <c r="BQ283" s="116">
        <v>23</v>
      </c>
      <c r="BR283" s="120">
        <v>95.83333333333333</v>
      </c>
      <c r="BS283" s="116">
        <v>24</v>
      </c>
      <c r="BT283" s="2"/>
      <c r="BU283" s="3"/>
      <c r="BV283" s="3"/>
      <c r="BW283" s="3"/>
      <c r="BX283" s="3"/>
    </row>
    <row r="284" spans="1:76" ht="15">
      <c r="A284" s="64" t="s">
        <v>438</v>
      </c>
      <c r="B284" s="65"/>
      <c r="C284" s="65" t="s">
        <v>64</v>
      </c>
      <c r="D284" s="66">
        <v>162.13661126808464</v>
      </c>
      <c r="E284" s="68"/>
      <c r="F284" s="100" t="s">
        <v>957</v>
      </c>
      <c r="G284" s="65"/>
      <c r="H284" s="69" t="s">
        <v>438</v>
      </c>
      <c r="I284" s="70"/>
      <c r="J284" s="70"/>
      <c r="K284" s="69" t="s">
        <v>3428</v>
      </c>
      <c r="L284" s="73">
        <v>1</v>
      </c>
      <c r="M284" s="74">
        <v>3545.44873046875</v>
      </c>
      <c r="N284" s="74">
        <v>8539.5517578125</v>
      </c>
      <c r="O284" s="75"/>
      <c r="P284" s="76"/>
      <c r="Q284" s="76"/>
      <c r="R284" s="86"/>
      <c r="S284" s="48">
        <v>0</v>
      </c>
      <c r="T284" s="48">
        <v>1</v>
      </c>
      <c r="U284" s="49">
        <v>0</v>
      </c>
      <c r="V284" s="49">
        <v>0.001175</v>
      </c>
      <c r="W284" s="49">
        <v>0.001556</v>
      </c>
      <c r="X284" s="49">
        <v>0.421465</v>
      </c>
      <c r="Y284" s="49">
        <v>0</v>
      </c>
      <c r="Z284" s="49">
        <v>0</v>
      </c>
      <c r="AA284" s="71">
        <v>284</v>
      </c>
      <c r="AB284" s="71"/>
      <c r="AC284" s="72"/>
      <c r="AD284" s="78" t="s">
        <v>1953</v>
      </c>
      <c r="AE284" s="78">
        <v>662</v>
      </c>
      <c r="AF284" s="78">
        <v>325</v>
      </c>
      <c r="AG284" s="78">
        <v>45553</v>
      </c>
      <c r="AH284" s="78">
        <v>26059</v>
      </c>
      <c r="AI284" s="78"/>
      <c r="AJ284" s="78"/>
      <c r="AK284" s="78" t="s">
        <v>2380</v>
      </c>
      <c r="AL284" s="78"/>
      <c r="AM284" s="78"/>
      <c r="AN284" s="80">
        <v>39974.33043981482</v>
      </c>
      <c r="AO284" s="78"/>
      <c r="AP284" s="78" t="b">
        <v>0</v>
      </c>
      <c r="AQ284" s="78" t="b">
        <v>0</v>
      </c>
      <c r="AR284" s="78" t="b">
        <v>1</v>
      </c>
      <c r="AS284" s="78"/>
      <c r="AT284" s="78">
        <v>9</v>
      </c>
      <c r="AU284" s="83" t="s">
        <v>2779</v>
      </c>
      <c r="AV284" s="78" t="b">
        <v>0</v>
      </c>
      <c r="AW284" s="78" t="s">
        <v>2855</v>
      </c>
      <c r="AX284" s="83" t="s">
        <v>3137</v>
      </c>
      <c r="AY284" s="78" t="s">
        <v>66</v>
      </c>
      <c r="AZ284" s="78" t="str">
        <f>REPLACE(INDEX(GroupVertices[Group],MATCH(Vertices[[#This Row],[Vertex]],GroupVertices[Vertex],0)),1,1,"")</f>
        <v>2</v>
      </c>
      <c r="BA284" s="48"/>
      <c r="BB284" s="48"/>
      <c r="BC284" s="48"/>
      <c r="BD284" s="48"/>
      <c r="BE284" s="48"/>
      <c r="BF284" s="48"/>
      <c r="BG284" s="116" t="s">
        <v>3879</v>
      </c>
      <c r="BH284" s="116" t="s">
        <v>3879</v>
      </c>
      <c r="BI284" s="116" t="s">
        <v>4007</v>
      </c>
      <c r="BJ284" s="116" t="s">
        <v>4007</v>
      </c>
      <c r="BK284" s="116">
        <v>0</v>
      </c>
      <c r="BL284" s="120">
        <v>0</v>
      </c>
      <c r="BM284" s="116">
        <v>1</v>
      </c>
      <c r="BN284" s="120">
        <v>4.166666666666667</v>
      </c>
      <c r="BO284" s="116">
        <v>0</v>
      </c>
      <c r="BP284" s="120">
        <v>0</v>
      </c>
      <c r="BQ284" s="116">
        <v>23</v>
      </c>
      <c r="BR284" s="120">
        <v>95.83333333333333</v>
      </c>
      <c r="BS284" s="116">
        <v>24</v>
      </c>
      <c r="BT284" s="2"/>
      <c r="BU284" s="3"/>
      <c r="BV284" s="3"/>
      <c r="BW284" s="3"/>
      <c r="BX284" s="3"/>
    </row>
    <row r="285" spans="1:76" ht="15">
      <c r="A285" s="64" t="s">
        <v>439</v>
      </c>
      <c r="B285" s="65"/>
      <c r="C285" s="65" t="s">
        <v>64</v>
      </c>
      <c r="D285" s="66">
        <v>162.0865905268475</v>
      </c>
      <c r="E285" s="68"/>
      <c r="F285" s="100" t="s">
        <v>958</v>
      </c>
      <c r="G285" s="65"/>
      <c r="H285" s="69" t="s">
        <v>439</v>
      </c>
      <c r="I285" s="70"/>
      <c r="J285" s="70"/>
      <c r="K285" s="69" t="s">
        <v>3429</v>
      </c>
      <c r="L285" s="73">
        <v>1</v>
      </c>
      <c r="M285" s="74">
        <v>6002.791015625</v>
      </c>
      <c r="N285" s="74">
        <v>8544.3984375</v>
      </c>
      <c r="O285" s="75"/>
      <c r="P285" s="76"/>
      <c r="Q285" s="76"/>
      <c r="R285" s="86"/>
      <c r="S285" s="48">
        <v>0</v>
      </c>
      <c r="T285" s="48">
        <v>1</v>
      </c>
      <c r="U285" s="49">
        <v>0</v>
      </c>
      <c r="V285" s="49">
        <v>0.001175</v>
      </c>
      <c r="W285" s="49">
        <v>0.001556</v>
      </c>
      <c r="X285" s="49">
        <v>0.421465</v>
      </c>
      <c r="Y285" s="49">
        <v>0</v>
      </c>
      <c r="Z285" s="49">
        <v>0</v>
      </c>
      <c r="AA285" s="71">
        <v>285</v>
      </c>
      <c r="AB285" s="71"/>
      <c r="AC285" s="72"/>
      <c r="AD285" s="78" t="s">
        <v>1954</v>
      </c>
      <c r="AE285" s="78">
        <v>287</v>
      </c>
      <c r="AF285" s="78">
        <v>206</v>
      </c>
      <c r="AG285" s="78">
        <v>57</v>
      </c>
      <c r="AH285" s="78">
        <v>540</v>
      </c>
      <c r="AI285" s="78"/>
      <c r="AJ285" s="78" t="s">
        <v>2207</v>
      </c>
      <c r="AK285" s="78" t="s">
        <v>2381</v>
      </c>
      <c r="AL285" s="78"/>
      <c r="AM285" s="78"/>
      <c r="AN285" s="80">
        <v>39981.790868055556</v>
      </c>
      <c r="AO285" s="83" t="s">
        <v>2767</v>
      </c>
      <c r="AP285" s="78" t="b">
        <v>0</v>
      </c>
      <c r="AQ285" s="78" t="b">
        <v>0</v>
      </c>
      <c r="AR285" s="78" t="b">
        <v>0</v>
      </c>
      <c r="AS285" s="78"/>
      <c r="AT285" s="78">
        <v>7</v>
      </c>
      <c r="AU285" s="83" t="s">
        <v>2779</v>
      </c>
      <c r="AV285" s="78" t="b">
        <v>0</v>
      </c>
      <c r="AW285" s="78" t="s">
        <v>2855</v>
      </c>
      <c r="AX285" s="83" t="s">
        <v>3138</v>
      </c>
      <c r="AY285" s="78" t="s">
        <v>66</v>
      </c>
      <c r="AZ285" s="78" t="str">
        <f>REPLACE(INDEX(GroupVertices[Group],MATCH(Vertices[[#This Row],[Vertex]],GroupVertices[Vertex],0)),1,1,"")</f>
        <v>2</v>
      </c>
      <c r="BA285" s="48"/>
      <c r="BB285" s="48"/>
      <c r="BC285" s="48"/>
      <c r="BD285" s="48"/>
      <c r="BE285" s="48"/>
      <c r="BF285" s="48"/>
      <c r="BG285" s="116" t="s">
        <v>3879</v>
      </c>
      <c r="BH285" s="116" t="s">
        <v>3879</v>
      </c>
      <c r="BI285" s="116" t="s">
        <v>4007</v>
      </c>
      <c r="BJ285" s="116" t="s">
        <v>4007</v>
      </c>
      <c r="BK285" s="116">
        <v>0</v>
      </c>
      <c r="BL285" s="120">
        <v>0</v>
      </c>
      <c r="BM285" s="116">
        <v>1</v>
      </c>
      <c r="BN285" s="120">
        <v>4.166666666666667</v>
      </c>
      <c r="BO285" s="116">
        <v>0</v>
      </c>
      <c r="BP285" s="120">
        <v>0</v>
      </c>
      <c r="BQ285" s="116">
        <v>23</v>
      </c>
      <c r="BR285" s="120">
        <v>95.83333333333333</v>
      </c>
      <c r="BS285" s="116">
        <v>24</v>
      </c>
      <c r="BT285" s="2"/>
      <c r="BU285" s="3"/>
      <c r="BV285" s="3"/>
      <c r="BW285" s="3"/>
      <c r="BX285" s="3"/>
    </row>
    <row r="286" spans="1:76" ht="15">
      <c r="A286" s="64" t="s">
        <v>440</v>
      </c>
      <c r="B286" s="65"/>
      <c r="C286" s="65" t="s">
        <v>64</v>
      </c>
      <c r="D286" s="66">
        <v>163.41319102554007</v>
      </c>
      <c r="E286" s="68"/>
      <c r="F286" s="100" t="s">
        <v>959</v>
      </c>
      <c r="G286" s="65"/>
      <c r="H286" s="69" t="s">
        <v>440</v>
      </c>
      <c r="I286" s="70"/>
      <c r="J286" s="70"/>
      <c r="K286" s="69" t="s">
        <v>3430</v>
      </c>
      <c r="L286" s="73">
        <v>1</v>
      </c>
      <c r="M286" s="74">
        <v>5928.50537109375</v>
      </c>
      <c r="N286" s="74">
        <v>9421.025390625</v>
      </c>
      <c r="O286" s="75"/>
      <c r="P286" s="76"/>
      <c r="Q286" s="76"/>
      <c r="R286" s="86"/>
      <c r="S286" s="48">
        <v>0</v>
      </c>
      <c r="T286" s="48">
        <v>1</v>
      </c>
      <c r="U286" s="49">
        <v>0</v>
      </c>
      <c r="V286" s="49">
        <v>0.001175</v>
      </c>
      <c r="W286" s="49">
        <v>0.001556</v>
      </c>
      <c r="X286" s="49">
        <v>0.421465</v>
      </c>
      <c r="Y286" s="49">
        <v>0</v>
      </c>
      <c r="Z286" s="49">
        <v>0</v>
      </c>
      <c r="AA286" s="71">
        <v>286</v>
      </c>
      <c r="AB286" s="71"/>
      <c r="AC286" s="72"/>
      <c r="AD286" s="78" t="s">
        <v>1955</v>
      </c>
      <c r="AE286" s="78">
        <v>751</v>
      </c>
      <c r="AF286" s="78">
        <v>3362</v>
      </c>
      <c r="AG286" s="78">
        <v>315</v>
      </c>
      <c r="AH286" s="78">
        <v>14269</v>
      </c>
      <c r="AI286" s="78"/>
      <c r="AJ286" s="78" t="s">
        <v>2208</v>
      </c>
      <c r="AK286" s="78"/>
      <c r="AL286" s="83" t="s">
        <v>2518</v>
      </c>
      <c r="AM286" s="78"/>
      <c r="AN286" s="80">
        <v>40771.96346064815</v>
      </c>
      <c r="AO286" s="83" t="s">
        <v>2768</v>
      </c>
      <c r="AP286" s="78" t="b">
        <v>0</v>
      </c>
      <c r="AQ286" s="78" t="b">
        <v>0</v>
      </c>
      <c r="AR286" s="78" t="b">
        <v>0</v>
      </c>
      <c r="AS286" s="78"/>
      <c r="AT286" s="78">
        <v>75</v>
      </c>
      <c r="AU286" s="83" t="s">
        <v>2782</v>
      </c>
      <c r="AV286" s="78" t="b">
        <v>0</v>
      </c>
      <c r="AW286" s="78" t="s">
        <v>2855</v>
      </c>
      <c r="AX286" s="83" t="s">
        <v>3139</v>
      </c>
      <c r="AY286" s="78" t="s">
        <v>66</v>
      </c>
      <c r="AZ286" s="78" t="str">
        <f>REPLACE(INDEX(GroupVertices[Group],MATCH(Vertices[[#This Row],[Vertex]],GroupVertices[Vertex],0)),1,1,"")</f>
        <v>2</v>
      </c>
      <c r="BA286" s="48"/>
      <c r="BB286" s="48"/>
      <c r="BC286" s="48"/>
      <c r="BD286" s="48"/>
      <c r="BE286" s="48"/>
      <c r="BF286" s="48"/>
      <c r="BG286" s="116" t="s">
        <v>3879</v>
      </c>
      <c r="BH286" s="116" t="s">
        <v>3879</v>
      </c>
      <c r="BI286" s="116" t="s">
        <v>4007</v>
      </c>
      <c r="BJ286" s="116" t="s">
        <v>4007</v>
      </c>
      <c r="BK286" s="116">
        <v>0</v>
      </c>
      <c r="BL286" s="120">
        <v>0</v>
      </c>
      <c r="BM286" s="116">
        <v>1</v>
      </c>
      <c r="BN286" s="120">
        <v>4.166666666666667</v>
      </c>
      <c r="BO286" s="116">
        <v>0</v>
      </c>
      <c r="BP286" s="120">
        <v>0</v>
      </c>
      <c r="BQ286" s="116">
        <v>23</v>
      </c>
      <c r="BR286" s="120">
        <v>95.83333333333333</v>
      </c>
      <c r="BS286" s="116">
        <v>24</v>
      </c>
      <c r="BT286" s="2"/>
      <c r="BU286" s="3"/>
      <c r="BV286" s="3"/>
      <c r="BW286" s="3"/>
      <c r="BX286" s="3"/>
    </row>
    <row r="287" spans="1:76" ht="15">
      <c r="A287" s="64" t="s">
        <v>441</v>
      </c>
      <c r="B287" s="65"/>
      <c r="C287" s="65" t="s">
        <v>64</v>
      </c>
      <c r="D287" s="66">
        <v>163.41991650335345</v>
      </c>
      <c r="E287" s="68"/>
      <c r="F287" s="100" t="s">
        <v>960</v>
      </c>
      <c r="G287" s="65"/>
      <c r="H287" s="69" t="s">
        <v>441</v>
      </c>
      <c r="I287" s="70"/>
      <c r="J287" s="70"/>
      <c r="K287" s="69" t="s">
        <v>3431</v>
      </c>
      <c r="L287" s="73">
        <v>1</v>
      </c>
      <c r="M287" s="74">
        <v>6931.81103515625</v>
      </c>
      <c r="N287" s="74">
        <v>6919.29833984375</v>
      </c>
      <c r="O287" s="75"/>
      <c r="P287" s="76"/>
      <c r="Q287" s="76"/>
      <c r="R287" s="86"/>
      <c r="S287" s="48">
        <v>0</v>
      </c>
      <c r="T287" s="48">
        <v>1</v>
      </c>
      <c r="U287" s="49">
        <v>0</v>
      </c>
      <c r="V287" s="49">
        <v>0.001175</v>
      </c>
      <c r="W287" s="49">
        <v>0.001556</v>
      </c>
      <c r="X287" s="49">
        <v>0.421465</v>
      </c>
      <c r="Y287" s="49">
        <v>0</v>
      </c>
      <c r="Z287" s="49">
        <v>0</v>
      </c>
      <c r="AA287" s="71">
        <v>287</v>
      </c>
      <c r="AB287" s="71"/>
      <c r="AC287" s="72"/>
      <c r="AD287" s="78" t="s">
        <v>1956</v>
      </c>
      <c r="AE287" s="78">
        <v>2546</v>
      </c>
      <c r="AF287" s="78">
        <v>3378</v>
      </c>
      <c r="AG287" s="78">
        <v>21407</v>
      </c>
      <c r="AH287" s="78">
        <v>94453</v>
      </c>
      <c r="AI287" s="78"/>
      <c r="AJ287" s="78" t="s">
        <v>2209</v>
      </c>
      <c r="AK287" s="78" t="s">
        <v>2382</v>
      </c>
      <c r="AL287" s="83" t="s">
        <v>2519</v>
      </c>
      <c r="AM287" s="78"/>
      <c r="AN287" s="80">
        <v>42103.70423611111</v>
      </c>
      <c r="AO287" s="83" t="s">
        <v>2769</v>
      </c>
      <c r="AP287" s="78" t="b">
        <v>0</v>
      </c>
      <c r="AQ287" s="78" t="b">
        <v>0</v>
      </c>
      <c r="AR287" s="78" t="b">
        <v>1</v>
      </c>
      <c r="AS287" s="78"/>
      <c r="AT287" s="78">
        <v>61</v>
      </c>
      <c r="AU287" s="83" t="s">
        <v>2778</v>
      </c>
      <c r="AV287" s="78" t="b">
        <v>0</v>
      </c>
      <c r="AW287" s="78" t="s">
        <v>2855</v>
      </c>
      <c r="AX287" s="83" t="s">
        <v>3140</v>
      </c>
      <c r="AY287" s="78" t="s">
        <v>66</v>
      </c>
      <c r="AZ287" s="78" t="str">
        <f>REPLACE(INDEX(GroupVertices[Group],MATCH(Vertices[[#This Row],[Vertex]],GroupVertices[Vertex],0)),1,1,"")</f>
        <v>2</v>
      </c>
      <c r="BA287" s="48"/>
      <c r="BB287" s="48"/>
      <c r="BC287" s="48"/>
      <c r="BD287" s="48"/>
      <c r="BE287" s="48"/>
      <c r="BF287" s="48"/>
      <c r="BG287" s="116" t="s">
        <v>3879</v>
      </c>
      <c r="BH287" s="116" t="s">
        <v>3879</v>
      </c>
      <c r="BI287" s="116" t="s">
        <v>4007</v>
      </c>
      <c r="BJ287" s="116" t="s">
        <v>4007</v>
      </c>
      <c r="BK287" s="116">
        <v>0</v>
      </c>
      <c r="BL287" s="120">
        <v>0</v>
      </c>
      <c r="BM287" s="116">
        <v>1</v>
      </c>
      <c r="BN287" s="120">
        <v>4.166666666666667</v>
      </c>
      <c r="BO287" s="116">
        <v>0</v>
      </c>
      <c r="BP287" s="120">
        <v>0</v>
      </c>
      <c r="BQ287" s="116">
        <v>23</v>
      </c>
      <c r="BR287" s="120">
        <v>95.83333333333333</v>
      </c>
      <c r="BS287" s="116">
        <v>24</v>
      </c>
      <c r="BT287" s="2"/>
      <c r="BU287" s="3"/>
      <c r="BV287" s="3"/>
      <c r="BW287" s="3"/>
      <c r="BX287" s="3"/>
    </row>
    <row r="288" spans="1:76" ht="15">
      <c r="A288" s="64" t="s">
        <v>442</v>
      </c>
      <c r="B288" s="65"/>
      <c r="C288" s="65" t="s">
        <v>64</v>
      </c>
      <c r="D288" s="66">
        <v>162.08827189630082</v>
      </c>
      <c r="E288" s="68"/>
      <c r="F288" s="100" t="s">
        <v>961</v>
      </c>
      <c r="G288" s="65"/>
      <c r="H288" s="69" t="s">
        <v>442</v>
      </c>
      <c r="I288" s="70"/>
      <c r="J288" s="70"/>
      <c r="K288" s="69" t="s">
        <v>3432</v>
      </c>
      <c r="L288" s="73">
        <v>1</v>
      </c>
      <c r="M288" s="74">
        <v>4339.82177734375</v>
      </c>
      <c r="N288" s="74">
        <v>8130.62060546875</v>
      </c>
      <c r="O288" s="75"/>
      <c r="P288" s="76"/>
      <c r="Q288" s="76"/>
      <c r="R288" s="86"/>
      <c r="S288" s="48">
        <v>0</v>
      </c>
      <c r="T288" s="48">
        <v>1</v>
      </c>
      <c r="U288" s="49">
        <v>0</v>
      </c>
      <c r="V288" s="49">
        <v>0.001175</v>
      </c>
      <c r="W288" s="49">
        <v>0.001556</v>
      </c>
      <c r="X288" s="49">
        <v>0.421465</v>
      </c>
      <c r="Y288" s="49">
        <v>0</v>
      </c>
      <c r="Z288" s="49">
        <v>0</v>
      </c>
      <c r="AA288" s="71">
        <v>288</v>
      </c>
      <c r="AB288" s="71"/>
      <c r="AC288" s="72"/>
      <c r="AD288" s="78" t="s">
        <v>1957</v>
      </c>
      <c r="AE288" s="78">
        <v>100</v>
      </c>
      <c r="AF288" s="78">
        <v>210</v>
      </c>
      <c r="AG288" s="78">
        <v>26632</v>
      </c>
      <c r="AH288" s="78">
        <v>2933</v>
      </c>
      <c r="AI288" s="78"/>
      <c r="AJ288" s="78" t="s">
        <v>2210</v>
      </c>
      <c r="AK288" s="78" t="s">
        <v>2383</v>
      </c>
      <c r="AL288" s="83" t="s">
        <v>2520</v>
      </c>
      <c r="AM288" s="78"/>
      <c r="AN288" s="80">
        <v>41456.03394675926</v>
      </c>
      <c r="AO288" s="83" t="s">
        <v>2770</v>
      </c>
      <c r="AP288" s="78" t="b">
        <v>0</v>
      </c>
      <c r="AQ288" s="78" t="b">
        <v>0</v>
      </c>
      <c r="AR288" s="78" t="b">
        <v>1</v>
      </c>
      <c r="AS288" s="78"/>
      <c r="AT288" s="78">
        <v>48</v>
      </c>
      <c r="AU288" s="83" t="s">
        <v>2778</v>
      </c>
      <c r="AV288" s="78" t="b">
        <v>0</v>
      </c>
      <c r="AW288" s="78" t="s">
        <v>2855</v>
      </c>
      <c r="AX288" s="83" t="s">
        <v>3141</v>
      </c>
      <c r="AY288" s="78" t="s">
        <v>66</v>
      </c>
      <c r="AZ288" s="78" t="str">
        <f>REPLACE(INDEX(GroupVertices[Group],MATCH(Vertices[[#This Row],[Vertex]],GroupVertices[Vertex],0)),1,1,"")</f>
        <v>2</v>
      </c>
      <c r="BA288" s="48"/>
      <c r="BB288" s="48"/>
      <c r="BC288" s="48"/>
      <c r="BD288" s="48"/>
      <c r="BE288" s="48"/>
      <c r="BF288" s="48"/>
      <c r="BG288" s="116" t="s">
        <v>3879</v>
      </c>
      <c r="BH288" s="116" t="s">
        <v>3879</v>
      </c>
      <c r="BI288" s="116" t="s">
        <v>4007</v>
      </c>
      <c r="BJ288" s="116" t="s">
        <v>4007</v>
      </c>
      <c r="BK288" s="116">
        <v>0</v>
      </c>
      <c r="BL288" s="120">
        <v>0</v>
      </c>
      <c r="BM288" s="116">
        <v>1</v>
      </c>
      <c r="BN288" s="120">
        <v>4.166666666666667</v>
      </c>
      <c r="BO288" s="116">
        <v>0</v>
      </c>
      <c r="BP288" s="120">
        <v>0</v>
      </c>
      <c r="BQ288" s="116">
        <v>23</v>
      </c>
      <c r="BR288" s="120">
        <v>95.83333333333333</v>
      </c>
      <c r="BS288" s="116">
        <v>24</v>
      </c>
      <c r="BT288" s="2"/>
      <c r="BU288" s="3"/>
      <c r="BV288" s="3"/>
      <c r="BW288" s="3"/>
      <c r="BX288" s="3"/>
    </row>
    <row r="289" spans="1:76" ht="15">
      <c r="A289" s="64" t="s">
        <v>443</v>
      </c>
      <c r="B289" s="65"/>
      <c r="C289" s="65" t="s">
        <v>64</v>
      </c>
      <c r="D289" s="66">
        <v>163.26228811710197</v>
      </c>
      <c r="E289" s="68"/>
      <c r="F289" s="100" t="s">
        <v>962</v>
      </c>
      <c r="G289" s="65"/>
      <c r="H289" s="69" t="s">
        <v>443</v>
      </c>
      <c r="I289" s="70"/>
      <c r="J289" s="70"/>
      <c r="K289" s="69" t="s">
        <v>3433</v>
      </c>
      <c r="L289" s="73">
        <v>1</v>
      </c>
      <c r="M289" s="74">
        <v>2058.81103515625</v>
      </c>
      <c r="N289" s="74">
        <v>9458.9267578125</v>
      </c>
      <c r="O289" s="75"/>
      <c r="P289" s="76"/>
      <c r="Q289" s="76"/>
      <c r="R289" s="86"/>
      <c r="S289" s="48">
        <v>0</v>
      </c>
      <c r="T289" s="48">
        <v>1</v>
      </c>
      <c r="U289" s="49">
        <v>0</v>
      </c>
      <c r="V289" s="49">
        <v>0.001248</v>
      </c>
      <c r="W289" s="49">
        <v>0.002131</v>
      </c>
      <c r="X289" s="49">
        <v>0.460133</v>
      </c>
      <c r="Y289" s="49">
        <v>0</v>
      </c>
      <c r="Z289" s="49">
        <v>0</v>
      </c>
      <c r="AA289" s="71">
        <v>289</v>
      </c>
      <c r="AB289" s="71"/>
      <c r="AC289" s="72"/>
      <c r="AD289" s="78" t="s">
        <v>1958</v>
      </c>
      <c r="AE289" s="78">
        <v>960</v>
      </c>
      <c r="AF289" s="78">
        <v>3003</v>
      </c>
      <c r="AG289" s="78">
        <v>108123</v>
      </c>
      <c r="AH289" s="78">
        <v>3118</v>
      </c>
      <c r="AI289" s="78"/>
      <c r="AJ289" s="78" t="s">
        <v>2211</v>
      </c>
      <c r="AK289" s="78" t="s">
        <v>2384</v>
      </c>
      <c r="AL289" s="78"/>
      <c r="AM289" s="78"/>
      <c r="AN289" s="80">
        <v>39585.595300925925</v>
      </c>
      <c r="AO289" s="83" t="s">
        <v>2771</v>
      </c>
      <c r="AP289" s="78" t="b">
        <v>0</v>
      </c>
      <c r="AQ289" s="78" t="b">
        <v>0</v>
      </c>
      <c r="AR289" s="78" t="b">
        <v>0</v>
      </c>
      <c r="AS289" s="78"/>
      <c r="AT289" s="78">
        <v>105</v>
      </c>
      <c r="AU289" s="83" t="s">
        <v>2785</v>
      </c>
      <c r="AV289" s="78" t="b">
        <v>0</v>
      </c>
      <c r="AW289" s="78" t="s">
        <v>2855</v>
      </c>
      <c r="AX289" s="83" t="s">
        <v>3142</v>
      </c>
      <c r="AY289" s="78" t="s">
        <v>66</v>
      </c>
      <c r="AZ289" s="78" t="str">
        <f>REPLACE(INDEX(GroupVertices[Group],MATCH(Vertices[[#This Row],[Vertex]],GroupVertices[Vertex],0)),1,1,"")</f>
        <v>1</v>
      </c>
      <c r="BA289" s="48"/>
      <c r="BB289" s="48"/>
      <c r="BC289" s="48"/>
      <c r="BD289" s="48"/>
      <c r="BE289" s="48"/>
      <c r="BF289" s="48"/>
      <c r="BG289" s="116" t="s">
        <v>3835</v>
      </c>
      <c r="BH289" s="116" t="s">
        <v>3835</v>
      </c>
      <c r="BI289" s="116" t="s">
        <v>3963</v>
      </c>
      <c r="BJ289" s="116" t="s">
        <v>3963</v>
      </c>
      <c r="BK289" s="116">
        <v>1</v>
      </c>
      <c r="BL289" s="120">
        <v>4</v>
      </c>
      <c r="BM289" s="116">
        <v>1</v>
      </c>
      <c r="BN289" s="120">
        <v>4</v>
      </c>
      <c r="BO289" s="116">
        <v>0</v>
      </c>
      <c r="BP289" s="120">
        <v>0</v>
      </c>
      <c r="BQ289" s="116">
        <v>23</v>
      </c>
      <c r="BR289" s="120">
        <v>92</v>
      </c>
      <c r="BS289" s="116">
        <v>25</v>
      </c>
      <c r="BT289" s="2"/>
      <c r="BU289" s="3"/>
      <c r="BV289" s="3"/>
      <c r="BW289" s="3"/>
      <c r="BX289" s="3"/>
    </row>
    <row r="290" spans="1:76" ht="15">
      <c r="A290" s="64" t="s">
        <v>446</v>
      </c>
      <c r="B290" s="65"/>
      <c r="C290" s="65" t="s">
        <v>64</v>
      </c>
      <c r="D290" s="66">
        <v>162.3997455875338</v>
      </c>
      <c r="E290" s="68"/>
      <c r="F290" s="100" t="s">
        <v>964</v>
      </c>
      <c r="G290" s="65"/>
      <c r="H290" s="69" t="s">
        <v>446</v>
      </c>
      <c r="I290" s="70"/>
      <c r="J290" s="70"/>
      <c r="K290" s="69" t="s">
        <v>3434</v>
      </c>
      <c r="L290" s="73">
        <v>160.87680423948592</v>
      </c>
      <c r="M290" s="74">
        <v>9733.669921875</v>
      </c>
      <c r="N290" s="74">
        <v>3458.4775390625</v>
      </c>
      <c r="O290" s="75"/>
      <c r="P290" s="76"/>
      <c r="Q290" s="76"/>
      <c r="R290" s="86"/>
      <c r="S290" s="48">
        <v>0</v>
      </c>
      <c r="T290" s="48">
        <v>5</v>
      </c>
      <c r="U290" s="49">
        <v>850</v>
      </c>
      <c r="V290" s="49">
        <v>0.001603</v>
      </c>
      <c r="W290" s="49">
        <v>0.007094</v>
      </c>
      <c r="X290" s="49">
        <v>1.498119</v>
      </c>
      <c r="Y290" s="49">
        <v>0.2</v>
      </c>
      <c r="Z290" s="49">
        <v>0</v>
      </c>
      <c r="AA290" s="71">
        <v>290</v>
      </c>
      <c r="AB290" s="71"/>
      <c r="AC290" s="72"/>
      <c r="AD290" s="78" t="s">
        <v>1959</v>
      </c>
      <c r="AE290" s="78">
        <v>3118</v>
      </c>
      <c r="AF290" s="78">
        <v>951</v>
      </c>
      <c r="AG290" s="78">
        <v>43139</v>
      </c>
      <c r="AH290" s="78">
        <v>58434</v>
      </c>
      <c r="AI290" s="78"/>
      <c r="AJ290" s="78" t="s">
        <v>2212</v>
      </c>
      <c r="AK290" s="78" t="s">
        <v>2369</v>
      </c>
      <c r="AL290" s="78"/>
      <c r="AM290" s="78"/>
      <c r="AN290" s="80">
        <v>40809.147372685184</v>
      </c>
      <c r="AO290" s="83" t="s">
        <v>2772</v>
      </c>
      <c r="AP290" s="78" t="b">
        <v>0</v>
      </c>
      <c r="AQ290" s="78" t="b">
        <v>0</v>
      </c>
      <c r="AR290" s="78" t="b">
        <v>1</v>
      </c>
      <c r="AS290" s="78"/>
      <c r="AT290" s="78">
        <v>45</v>
      </c>
      <c r="AU290" s="83" t="s">
        <v>2778</v>
      </c>
      <c r="AV290" s="78" t="b">
        <v>0</v>
      </c>
      <c r="AW290" s="78" t="s">
        <v>2855</v>
      </c>
      <c r="AX290" s="83" t="s">
        <v>3143</v>
      </c>
      <c r="AY290" s="78" t="s">
        <v>66</v>
      </c>
      <c r="AZ290" s="78" t="str">
        <f>REPLACE(INDEX(GroupVertices[Group],MATCH(Vertices[[#This Row],[Vertex]],GroupVertices[Vertex],0)),1,1,"")</f>
        <v>6</v>
      </c>
      <c r="BA290" s="48"/>
      <c r="BB290" s="48"/>
      <c r="BC290" s="48"/>
      <c r="BD290" s="48"/>
      <c r="BE290" s="48"/>
      <c r="BF290" s="48"/>
      <c r="BG290" s="116" t="s">
        <v>3887</v>
      </c>
      <c r="BH290" s="116" t="s">
        <v>3914</v>
      </c>
      <c r="BI290" s="116" t="s">
        <v>4014</v>
      </c>
      <c r="BJ290" s="116" t="s">
        <v>4014</v>
      </c>
      <c r="BK290" s="116">
        <v>0</v>
      </c>
      <c r="BL290" s="120">
        <v>0</v>
      </c>
      <c r="BM290" s="116">
        <v>1</v>
      </c>
      <c r="BN290" s="120">
        <v>2.9411764705882355</v>
      </c>
      <c r="BO290" s="116">
        <v>0</v>
      </c>
      <c r="BP290" s="120">
        <v>0</v>
      </c>
      <c r="BQ290" s="116">
        <v>33</v>
      </c>
      <c r="BR290" s="120">
        <v>97.05882352941177</v>
      </c>
      <c r="BS290" s="116">
        <v>34</v>
      </c>
      <c r="BT290" s="2"/>
      <c r="BU290" s="3"/>
      <c r="BV290" s="3"/>
      <c r="BW290" s="3"/>
      <c r="BX290" s="3"/>
    </row>
    <row r="291" spans="1:76" ht="15">
      <c r="A291" s="64" t="s">
        <v>501</v>
      </c>
      <c r="B291" s="65"/>
      <c r="C291" s="65" t="s">
        <v>64</v>
      </c>
      <c r="D291" s="66">
        <v>375.0774287687731</v>
      </c>
      <c r="E291" s="68"/>
      <c r="F291" s="100" t="s">
        <v>2853</v>
      </c>
      <c r="G291" s="65"/>
      <c r="H291" s="69" t="s">
        <v>501</v>
      </c>
      <c r="I291" s="70"/>
      <c r="J291" s="70"/>
      <c r="K291" s="69" t="s">
        <v>3435</v>
      </c>
      <c r="L291" s="73">
        <v>1.125393634649324</v>
      </c>
      <c r="M291" s="74">
        <v>9804.087890625</v>
      </c>
      <c r="N291" s="74">
        <v>4262.7724609375</v>
      </c>
      <c r="O291" s="75"/>
      <c r="P291" s="76"/>
      <c r="Q291" s="76"/>
      <c r="R291" s="86"/>
      <c r="S291" s="48">
        <v>2</v>
      </c>
      <c r="T291" s="48">
        <v>0</v>
      </c>
      <c r="U291" s="49">
        <v>0.666667</v>
      </c>
      <c r="V291" s="49">
        <v>0.001101</v>
      </c>
      <c r="W291" s="49">
        <v>0.000757</v>
      </c>
      <c r="X291" s="49">
        <v>0.664361</v>
      </c>
      <c r="Y291" s="49">
        <v>0</v>
      </c>
      <c r="Z291" s="49">
        <v>0</v>
      </c>
      <c r="AA291" s="71">
        <v>291</v>
      </c>
      <c r="AB291" s="71"/>
      <c r="AC291" s="72"/>
      <c r="AD291" s="78" t="s">
        <v>1960</v>
      </c>
      <c r="AE291" s="78">
        <v>8175</v>
      </c>
      <c r="AF291" s="78">
        <v>506914</v>
      </c>
      <c r="AG291" s="78">
        <v>50941</v>
      </c>
      <c r="AH291" s="78">
        <v>7547</v>
      </c>
      <c r="AI291" s="78"/>
      <c r="AJ291" s="78" t="s">
        <v>2213</v>
      </c>
      <c r="AK291" s="78" t="s">
        <v>2217</v>
      </c>
      <c r="AL291" s="83" t="s">
        <v>2521</v>
      </c>
      <c r="AM291" s="78"/>
      <c r="AN291" s="80">
        <v>39378.90356481481</v>
      </c>
      <c r="AO291" s="83" t="s">
        <v>2773</v>
      </c>
      <c r="AP291" s="78" t="b">
        <v>0</v>
      </c>
      <c r="AQ291" s="78" t="b">
        <v>0</v>
      </c>
      <c r="AR291" s="78" t="b">
        <v>1</v>
      </c>
      <c r="AS291" s="78"/>
      <c r="AT291" s="78">
        <v>4647</v>
      </c>
      <c r="AU291" s="83" t="s">
        <v>2781</v>
      </c>
      <c r="AV291" s="78" t="b">
        <v>1</v>
      </c>
      <c r="AW291" s="78" t="s">
        <v>2855</v>
      </c>
      <c r="AX291" s="83" t="s">
        <v>3144</v>
      </c>
      <c r="AY291" s="78" t="s">
        <v>65</v>
      </c>
      <c r="AZ291" s="78" t="str">
        <f>REPLACE(INDEX(GroupVertices[Group],MATCH(Vertices[[#This Row],[Vertex]],GroupVertices[Vertex],0)),1,1,"")</f>
        <v>6</v>
      </c>
      <c r="BA291" s="48"/>
      <c r="BB291" s="48"/>
      <c r="BC291" s="48"/>
      <c r="BD291" s="48"/>
      <c r="BE291" s="48"/>
      <c r="BF291" s="48"/>
      <c r="BG291" s="48"/>
      <c r="BH291" s="48"/>
      <c r="BI291" s="48"/>
      <c r="BJ291" s="48"/>
      <c r="BK291" s="48"/>
      <c r="BL291" s="49"/>
      <c r="BM291" s="48"/>
      <c r="BN291" s="49"/>
      <c r="BO291" s="48"/>
      <c r="BP291" s="49"/>
      <c r="BQ291" s="48"/>
      <c r="BR291" s="49"/>
      <c r="BS291" s="48"/>
      <c r="BT291" s="2"/>
      <c r="BU291" s="3"/>
      <c r="BV291" s="3"/>
      <c r="BW291" s="3"/>
      <c r="BX291" s="3"/>
    </row>
    <row r="292" spans="1:76" ht="15">
      <c r="A292" s="64" t="s">
        <v>502</v>
      </c>
      <c r="B292" s="65"/>
      <c r="C292" s="65" t="s">
        <v>64</v>
      </c>
      <c r="D292" s="66">
        <v>1000</v>
      </c>
      <c r="E292" s="68"/>
      <c r="F292" s="100" t="s">
        <v>2854</v>
      </c>
      <c r="G292" s="65"/>
      <c r="H292" s="69" t="s">
        <v>502</v>
      </c>
      <c r="I292" s="70"/>
      <c r="J292" s="70"/>
      <c r="K292" s="69" t="s">
        <v>3436</v>
      </c>
      <c r="L292" s="73">
        <v>1.125393634649324</v>
      </c>
      <c r="M292" s="74">
        <v>9127.5927734375</v>
      </c>
      <c r="N292" s="74">
        <v>4481.90478515625</v>
      </c>
      <c r="O292" s="75"/>
      <c r="P292" s="76"/>
      <c r="Q292" s="76"/>
      <c r="R292" s="86"/>
      <c r="S292" s="48">
        <v>2</v>
      </c>
      <c r="T292" s="48">
        <v>0</v>
      </c>
      <c r="U292" s="49">
        <v>0.666667</v>
      </c>
      <c r="V292" s="49">
        <v>0.001101</v>
      </c>
      <c r="W292" s="49">
        <v>0.000757</v>
      </c>
      <c r="X292" s="49">
        <v>0.664361</v>
      </c>
      <c r="Y292" s="49">
        <v>0</v>
      </c>
      <c r="Z292" s="49">
        <v>0</v>
      </c>
      <c r="AA292" s="71">
        <v>292</v>
      </c>
      <c r="AB292" s="71"/>
      <c r="AC292" s="72"/>
      <c r="AD292" s="78" t="s">
        <v>1961</v>
      </c>
      <c r="AE292" s="78">
        <v>70611</v>
      </c>
      <c r="AF292" s="78">
        <v>7919573</v>
      </c>
      <c r="AG292" s="78">
        <v>187253</v>
      </c>
      <c r="AH292" s="78">
        <v>2552</v>
      </c>
      <c r="AI292" s="78"/>
      <c r="AJ292" s="78" t="s">
        <v>2214</v>
      </c>
      <c r="AK292" s="78"/>
      <c r="AL292" s="83" t="s">
        <v>2522</v>
      </c>
      <c r="AM292" s="78"/>
      <c r="AN292" s="80">
        <v>39194.21545138889</v>
      </c>
      <c r="AO292" s="83" t="s">
        <v>2774</v>
      </c>
      <c r="AP292" s="78" t="b">
        <v>0</v>
      </c>
      <c r="AQ292" s="78" t="b">
        <v>0</v>
      </c>
      <c r="AR292" s="78" t="b">
        <v>0</v>
      </c>
      <c r="AS292" s="78"/>
      <c r="AT292" s="78">
        <v>66730</v>
      </c>
      <c r="AU292" s="83" t="s">
        <v>2778</v>
      </c>
      <c r="AV292" s="78" t="b">
        <v>1</v>
      </c>
      <c r="AW292" s="78" t="s">
        <v>2855</v>
      </c>
      <c r="AX292" s="83" t="s">
        <v>3145</v>
      </c>
      <c r="AY292" s="78" t="s">
        <v>65</v>
      </c>
      <c r="AZ292" s="78" t="str">
        <f>REPLACE(INDEX(GroupVertices[Group],MATCH(Vertices[[#This Row],[Vertex]],GroupVertices[Vertex],0)),1,1,"")</f>
        <v>6</v>
      </c>
      <c r="BA292" s="48"/>
      <c r="BB292" s="48"/>
      <c r="BC292" s="48"/>
      <c r="BD292" s="48"/>
      <c r="BE292" s="48"/>
      <c r="BF292" s="48"/>
      <c r="BG292" s="48"/>
      <c r="BH292" s="48"/>
      <c r="BI292" s="48"/>
      <c r="BJ292" s="48"/>
      <c r="BK292" s="48"/>
      <c r="BL292" s="49"/>
      <c r="BM292" s="48"/>
      <c r="BN292" s="49"/>
      <c r="BO292" s="48"/>
      <c r="BP292" s="49"/>
      <c r="BQ292" s="48"/>
      <c r="BR292" s="49"/>
      <c r="BS292" s="48"/>
      <c r="BT292" s="2"/>
      <c r="BU292" s="3"/>
      <c r="BV292" s="3"/>
      <c r="BW292" s="3"/>
      <c r="BX292" s="3"/>
    </row>
    <row r="293" spans="1:76" ht="15">
      <c r="A293" s="87" t="s">
        <v>447</v>
      </c>
      <c r="B293" s="88"/>
      <c r="C293" s="88" t="s">
        <v>64</v>
      </c>
      <c r="D293" s="89">
        <v>162.0269019112536</v>
      </c>
      <c r="E293" s="90"/>
      <c r="F293" s="101" t="s">
        <v>965</v>
      </c>
      <c r="G293" s="88"/>
      <c r="H293" s="91" t="s">
        <v>447</v>
      </c>
      <c r="I293" s="92"/>
      <c r="J293" s="92"/>
      <c r="K293" s="91" t="s">
        <v>3437</v>
      </c>
      <c r="L293" s="93">
        <v>55.17002308349641</v>
      </c>
      <c r="M293" s="94">
        <v>9056.923828125</v>
      </c>
      <c r="N293" s="94">
        <v>3677.72119140625</v>
      </c>
      <c r="O293" s="95"/>
      <c r="P293" s="96"/>
      <c r="Q293" s="96"/>
      <c r="R293" s="97"/>
      <c r="S293" s="48">
        <v>0</v>
      </c>
      <c r="T293" s="48">
        <v>3</v>
      </c>
      <c r="U293" s="49">
        <v>288</v>
      </c>
      <c r="V293" s="49">
        <v>0.001326</v>
      </c>
      <c r="W293" s="49">
        <v>0.003406</v>
      </c>
      <c r="X293" s="49">
        <v>0.916521</v>
      </c>
      <c r="Y293" s="49">
        <v>0</v>
      </c>
      <c r="Z293" s="49">
        <v>0</v>
      </c>
      <c r="AA293" s="98">
        <v>293</v>
      </c>
      <c r="AB293" s="98"/>
      <c r="AC293" s="99"/>
      <c r="AD293" s="78" t="s">
        <v>1962</v>
      </c>
      <c r="AE293" s="78">
        <v>341</v>
      </c>
      <c r="AF293" s="78">
        <v>64</v>
      </c>
      <c r="AG293" s="78">
        <v>732</v>
      </c>
      <c r="AH293" s="78">
        <v>510</v>
      </c>
      <c r="AI293" s="78"/>
      <c r="AJ293" s="78" t="s">
        <v>2215</v>
      </c>
      <c r="AK293" s="78" t="s">
        <v>2385</v>
      </c>
      <c r="AL293" s="78"/>
      <c r="AM293" s="78"/>
      <c r="AN293" s="80">
        <v>40026.328194444446</v>
      </c>
      <c r="AO293" s="83" t="s">
        <v>2775</v>
      </c>
      <c r="AP293" s="78" t="b">
        <v>0</v>
      </c>
      <c r="AQ293" s="78" t="b">
        <v>0</v>
      </c>
      <c r="AR293" s="78" t="b">
        <v>0</v>
      </c>
      <c r="AS293" s="78"/>
      <c r="AT293" s="78">
        <v>0</v>
      </c>
      <c r="AU293" s="83" t="s">
        <v>2781</v>
      </c>
      <c r="AV293" s="78" t="b">
        <v>0</v>
      </c>
      <c r="AW293" s="78" t="s">
        <v>2855</v>
      </c>
      <c r="AX293" s="83" t="s">
        <v>3146</v>
      </c>
      <c r="AY293" s="78" t="s">
        <v>66</v>
      </c>
      <c r="AZ293" s="78" t="str">
        <f>REPLACE(INDEX(GroupVertices[Group],MATCH(Vertices[[#This Row],[Vertex]],GroupVertices[Vertex],0)),1,1,"")</f>
        <v>6</v>
      </c>
      <c r="BA293" s="48"/>
      <c r="BB293" s="48"/>
      <c r="BC293" s="48"/>
      <c r="BD293" s="48"/>
      <c r="BE293" s="48"/>
      <c r="BF293" s="48"/>
      <c r="BG293" s="116" t="s">
        <v>3888</v>
      </c>
      <c r="BH293" s="116" t="s">
        <v>3888</v>
      </c>
      <c r="BI293" s="116" t="s">
        <v>4015</v>
      </c>
      <c r="BJ293" s="116" t="s">
        <v>4015</v>
      </c>
      <c r="BK293" s="116">
        <v>1</v>
      </c>
      <c r="BL293" s="120">
        <v>14.285714285714286</v>
      </c>
      <c r="BM293" s="116">
        <v>0</v>
      </c>
      <c r="BN293" s="120">
        <v>0</v>
      </c>
      <c r="BO293" s="116">
        <v>0</v>
      </c>
      <c r="BP293" s="120">
        <v>0</v>
      </c>
      <c r="BQ293" s="116">
        <v>6</v>
      </c>
      <c r="BR293" s="120">
        <v>85.71428571428571</v>
      </c>
      <c r="BS293" s="116">
        <v>7</v>
      </c>
      <c r="BT293" s="2"/>
      <c r="BU293" s="3"/>
      <c r="BV293" s="3"/>
      <c r="BW293" s="3"/>
      <c r="BX2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3"/>
    <dataValidation allowBlank="1" showInputMessage="1" promptTitle="Vertex Tooltip" prompt="Enter optional text that will pop up when the mouse is hovered over the vertex." errorTitle="Invalid Vertex Image Key" sqref="K3:K2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3"/>
    <dataValidation allowBlank="1" showInputMessage="1" promptTitle="Vertex Label Fill Color" prompt="To select an optional fill color for the Label shape, right-click and select Select Color on the right-click menu." sqref="I3:I293"/>
    <dataValidation allowBlank="1" showInputMessage="1" promptTitle="Vertex Image File" prompt="Enter the path to an image file.  Hover over the column header for examples." errorTitle="Invalid Vertex Image Key" sqref="F3:F293"/>
    <dataValidation allowBlank="1" showInputMessage="1" promptTitle="Vertex Color" prompt="To select an optional vertex color, right-click and select Select Color on the right-click menu." sqref="B3:B293"/>
    <dataValidation allowBlank="1" showInputMessage="1" promptTitle="Vertex Opacity" prompt="Enter an optional vertex opacity between 0 (transparent) and 100 (opaque)." errorTitle="Invalid Vertex Opacity" error="The optional vertex opacity must be a whole number between 0 and 10." sqref="E3:E293"/>
    <dataValidation type="list" allowBlank="1" showInputMessage="1" showErrorMessage="1" promptTitle="Vertex Shape" prompt="Select an optional vertex shape." errorTitle="Invalid Vertex Shape" error="You have entered an invalid vertex shape.  Try selecting from the drop-down list instead." sqref="C3:C2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3">
      <formula1>ValidVertexLabelPositions</formula1>
    </dataValidation>
    <dataValidation allowBlank="1" showInputMessage="1" showErrorMessage="1" promptTitle="Vertex Name" prompt="Enter the name of the vertex." sqref="A3:A293"/>
  </dataValidations>
  <hyperlinks>
    <hyperlink ref="AL4" r:id="rId1" display="http://elcidsunset.com/"/>
    <hyperlink ref="AL6" r:id="rId2" display="https://www.highlydevoted.com/"/>
    <hyperlink ref="AL7" r:id="rId3" display="http://davidbienenstock.com/"/>
    <hyperlink ref="AL9" r:id="rId4" display="http://www.whitehouse.gov/"/>
    <hyperlink ref="AL10" r:id="rId5" display="http://willienelson.com/"/>
    <hyperlink ref="AL11" r:id="rId6" display="http://www.greatmomentsinweedhistory.com/"/>
    <hyperlink ref="AL15" r:id="rId7" display="https://t.co/48JD4gKmnU"/>
    <hyperlink ref="AL16" r:id="rId8" display="https://www.obama.org/"/>
    <hyperlink ref="AL17" r:id="rId9" display="http://www.spokemedia.io/"/>
    <hyperlink ref="AL18" r:id="rId10" display="https://www.forbes.com/sites/javierhasse/#258ada271bfe"/>
    <hyperlink ref="AL19" r:id="rId11" display="http://www.benzinga.com/"/>
    <hyperlink ref="AL21" r:id="rId12" display="https://t.co/EIgKpNnBbb"/>
    <hyperlink ref="AL22" r:id="rId13" display="https://t.co/ex2EDUazLz"/>
    <hyperlink ref="AL23" r:id="rId14" display="https://t.co/PwGfXiTkQN"/>
    <hyperlink ref="AL24" r:id="rId15" display="https://t.co/J3mO0bMsB9"/>
    <hyperlink ref="AL25" r:id="rId16" display="https://www.chatterjee.net/"/>
    <hyperlink ref="AL29" r:id="rId17" display="https://www.linkedin.com/in/curt-robbins-37a13312/"/>
    <hyperlink ref="AL31" r:id="rId18" display="https://berniesanders.com/"/>
    <hyperlink ref="AL33" r:id="rId19" display="https://t.co/0u6izSXYJA"/>
    <hyperlink ref="AL34" r:id="rId20" display="https://asked.kr/imyourkid"/>
    <hyperlink ref="AL36" r:id="rId21" display="http://t.co/LesFSiNQY6"/>
    <hyperlink ref="AL37" r:id="rId22" display="http://t.co/d4Ga5EJqHh"/>
    <hyperlink ref="AL38" r:id="rId23" display="https://t.co/grU1dQiNn6"/>
    <hyperlink ref="AL39" r:id="rId24" display="http://www.incredibowlstore.com/"/>
    <hyperlink ref="AL40" r:id="rId25" display="http://www.adamdunnshow.com/"/>
    <hyperlink ref="AL41" r:id="rId26" display="https://t.co/peeVgefSYS"/>
    <hyperlink ref="AL44" r:id="rId27" display="https://t.co/NCJWp7ptE1"/>
    <hyperlink ref="AL45" r:id="rId28" display="https://t.co/5SyXHdTSbn"/>
    <hyperlink ref="AL48" r:id="rId29" display="http://www.getrightservices.com/"/>
    <hyperlink ref="AL52" r:id="rId30" display="http://www.jamiechambers.net/"/>
    <hyperlink ref="AL53" r:id="rId31" display="http://instagram.com/tmcesthetics"/>
    <hyperlink ref="AL55" r:id="rId32" display="https://t.co/QfzLCRmAE0"/>
    <hyperlink ref="AL60" r:id="rId33" display="https://t.co/ewOesA6VAK"/>
    <hyperlink ref="AL78" r:id="rId34" display="http://www.kurandaweb.com/index.php?op=2&amp;action=c&amp;id=511&amp;t=a&amp;fidioma="/>
    <hyperlink ref="AL80" r:id="rId35" display="https://www.instagram.com/nikomilosavljevic"/>
    <hyperlink ref="AL86" r:id="rId36" display="https://t.co/990q7Opv1s"/>
    <hyperlink ref="AL87" r:id="rId37" display="https://t.co/dHD4P4Imcj"/>
    <hyperlink ref="AL95" r:id="rId38" display="https://t.co/Ny4m8T3dkS"/>
    <hyperlink ref="AL96" r:id="rId39" display="http://www.facebook.com/jose.e.rivera.rosa"/>
    <hyperlink ref="AL99" r:id="rId40" display="https://t.co/AGUkXwpmes"/>
    <hyperlink ref="AL106" r:id="rId41" display="http://www.highergroundtv.com/"/>
    <hyperlink ref="AL108" r:id="rId42" display="https://t.co/UAizUpYcJS"/>
    <hyperlink ref="AL119" r:id="rId43" display="https://t.co/xC3KAcEwVs"/>
    <hyperlink ref="AL121" r:id="rId44" display="http://cruzafernandez.wix.com/portfolio"/>
    <hyperlink ref="AL122" r:id="rId45" display="https://mailchi.mp/51ab64800c21/thegeekacademy"/>
    <hyperlink ref="AL123" r:id="rId46" display="http://t.co/slQO6nRvPl"/>
    <hyperlink ref="AL128" r:id="rId47" display="https://soundcloud.com/d_nicely"/>
    <hyperlink ref="AL131" r:id="rId48" display="https://curiouscat.me/blacky9115"/>
    <hyperlink ref="AL133" r:id="rId49" display="https://www.inkshares.com/books/the-broken-moon-saga-scattered-shadows"/>
    <hyperlink ref="AL140" r:id="rId50" display="http://www.facebook.com/profile.php?id=100000596051577"/>
    <hyperlink ref="AL141" r:id="rId51" display="https://t.co/vntmPhBbMT"/>
    <hyperlink ref="AL144" r:id="rId52" display="https://t.co/CvdG6gh7Wz"/>
    <hyperlink ref="AL145" r:id="rId53" display="https://podcasts.apple.com/us/podcast/chronic-relief-with-rachel-wolfson/id1460419552"/>
    <hyperlink ref="AL146" r:id="rId54" display="https://twitter.com/search?q=from%3Akelitos_way%20-filter%3Amentions&amp;=0"/>
    <hyperlink ref="AL150" r:id="rId55" display="http://www.mpalma.com/"/>
    <hyperlink ref="AL152" r:id="rId56" display="http://www.leafly.com/"/>
    <hyperlink ref="AL153" r:id="rId57" display="https://hightimes.com/"/>
    <hyperlink ref="AL154" r:id="rId58" display="http://www.vice.com/"/>
    <hyperlink ref="AL155" r:id="rId59" display="https://highthoughtsonthepatriarchy.blogspot.com/"/>
    <hyperlink ref="AL156" r:id="rId60" display="https://t.co/SyOFZGxLHr"/>
    <hyperlink ref="AL157" r:id="rId61" display="https://t.co/V3VMz5W3xL"/>
    <hyperlink ref="AL159" r:id="rId62" display="http://zoewilder.com/"/>
    <hyperlink ref="AL160" r:id="rId63" display="https://t.co/6GdQgM0LSi"/>
    <hyperlink ref="AL161" r:id="rId64" display="http://www.puffco.com/"/>
    <hyperlink ref="AL162" r:id="rId65" display="http://www.laganjaestranja.com/"/>
    <hyperlink ref="AL164" r:id="rId66" display="https://t.co/9UZbdkGC14"/>
    <hyperlink ref="AL165" r:id="rId67" display="https://t.co/hawtbioitV"/>
    <hyperlink ref="AL166" r:id="rId68" display="http://soundcloud.com/BIGTHUMBTERRY"/>
    <hyperlink ref="AL167" r:id="rId69" display="http://chongschoice.us/"/>
    <hyperlink ref="AL168" r:id="rId70" display="http://t.co/BvAH04zBDk"/>
    <hyperlink ref="AL169" r:id="rId71" display="http://wamm.org/"/>
    <hyperlink ref="AL170" r:id="rId72" display="http://www.mgretailer.com/"/>
    <hyperlink ref="AL172" r:id="rId73" display="http://doubleblindmag.com/"/>
    <hyperlink ref="AL174" r:id="rId74" display="https://t.co/PL7Z2jJJJc"/>
    <hyperlink ref="AL175" r:id="rId75" display="https://shopgoldleaf.com/"/>
    <hyperlink ref="AL176" r:id="rId76" display="https://t.co/INdDQg9ovh"/>
    <hyperlink ref="AL177" r:id="rId77" display="https://t.co/rbUBddEDT6"/>
    <hyperlink ref="AL178" r:id="rId78" display="https://t.co/As2WDKzg5z"/>
    <hyperlink ref="AL179" r:id="rId79" display="http://makeandmary.com/"/>
    <hyperlink ref="AL183" r:id="rId80" display="https://t.co/ISqW97vFw8"/>
    <hyperlink ref="AL184" r:id="rId81" display="http://toddhancock.ca/"/>
    <hyperlink ref="AL185" r:id="rId82" display="https://t.co/VKQKMBUbVz"/>
    <hyperlink ref="AL186" r:id="rId83" display="http://www.wamm.org/"/>
    <hyperlink ref="AL188" r:id="rId84" display="http://www.facebook.com/profile.php?ref=profile&amp;id=622684605"/>
    <hyperlink ref="AL189" r:id="rId85" display="https://t.co/uGQGWqE0Io"/>
    <hyperlink ref="AL190" r:id="rId86" display="http://www.nighttimefoamcorner.com/"/>
    <hyperlink ref="AL191" r:id="rId87" display="https://www.twitch.tv/justthedoctor83"/>
    <hyperlink ref="AL192" r:id="rId88" display="http://www.headgum.com/"/>
    <hyperlink ref="AL198" r:id="rId89" display="https://t.co/7N5c9gKp2J"/>
    <hyperlink ref="AL201" r:id="rId90" display="https://t.co/bSCGdcYO8a"/>
    <hyperlink ref="AL206" r:id="rId91" display="https://t.co/tj4BfeZ7s4"/>
    <hyperlink ref="AL209" r:id="rId92" display="https://t.co/umypK5R72J"/>
    <hyperlink ref="AL210" r:id="rId93" display="http://elisemcdonough.com/"/>
    <hyperlink ref="AL211" r:id="rId94" display="https://www.civilizedgames.com/events/venice"/>
    <hyperlink ref="AL212" r:id="rId95" display="https://mygrasslands.com/"/>
    <hyperlink ref="AL213" r:id="rId96" display="https://www.weedweek.net/podcast/"/>
    <hyperlink ref="AL214" r:id="rId97" display="http://weedweek.net/podcast"/>
    <hyperlink ref="AL215" r:id="rId98" display="https://t.co/E0il5hTVi5"/>
    <hyperlink ref="AL216" r:id="rId99" display="https://t.co/ClXFk84nYn"/>
    <hyperlink ref="AL217" r:id="rId100" display="http://instagram.com/thealicemoon"/>
    <hyperlink ref="AL218" r:id="rId101" display="http://douglovesmovies.com/"/>
    <hyperlink ref="AL219" r:id="rId102" display="https://t.co/ElapBU4Mkk"/>
    <hyperlink ref="AL222" r:id="rId103" display="http://twitch.tv/groovyshally"/>
    <hyperlink ref="AL224" r:id="rId104" display="https://linktr.ee/mazzkhaos"/>
    <hyperlink ref="AL228" r:id="rId105" display="https://t.co/5CSV2XX5HX"/>
    <hyperlink ref="AL229" r:id="rId106" display="https://podcasts.apple.com/us/podcast/weed-grub/id1347072452"/>
    <hyperlink ref="AL230" r:id="rId107" display="http://weedandgrub.com/"/>
    <hyperlink ref="AL231" r:id="rId108" display="https://improv.com/hollywood/comic/michael+glazer/"/>
    <hyperlink ref="AL232" r:id="rId109" display="http://www.futurecannabisproject.org/"/>
    <hyperlink ref="AL233" r:id="rId110" display="http://www.powerplantstrategies.com/"/>
    <hyperlink ref="AL234" r:id="rId111" display="https://www.linkedin.com/in/benadlin/"/>
    <hyperlink ref="AL235" r:id="rId112" display="http://www.davidrdowns.com/"/>
    <hyperlink ref="AL236" r:id="rId113" display="https://medium.com/@randieseljay"/>
    <hyperlink ref="AL237" r:id="rId114" display="http://www.thecannabisindustry.org/"/>
    <hyperlink ref="AL239" r:id="rId115" display="https://t.co/1Yw0TqfELV"/>
    <hyperlink ref="AL240" r:id="rId116" display="http://www.wearecampfire.media/"/>
    <hyperlink ref="AL241" r:id="rId117" display="http://www.cheechmarin.com/"/>
    <hyperlink ref="AL243" r:id="rId118" display="https://viceland.com/"/>
    <hyperlink ref="AL250" r:id="rId119" display="https://t.co/HzI1W1AGh9"/>
    <hyperlink ref="AL252" r:id="rId120" display="https://t.co/9YMuXIYKEi"/>
    <hyperlink ref="AL254" r:id="rId121" display="https://t.co/tuVF5bwUbR"/>
    <hyperlink ref="AL256" r:id="rId122" display="https://www.instagram.com/p/BY1cYE7jx3E/?utm_source=ig_share_sheet&amp;igshid=n6jcqdoj18a2"/>
    <hyperlink ref="AL257" r:id="rId123" display="https://t.co/q1gFSXRTsz"/>
    <hyperlink ref="AL258" r:id="rId124" display="http://kulturekultink.com/"/>
    <hyperlink ref="AL260" r:id="rId125" display="https://t.co/Y7EVtijF7n"/>
    <hyperlink ref="AL261" r:id="rId126" display="https://t.co/LE1GdIP0bj"/>
    <hyperlink ref="AL262" r:id="rId127" display="https://t.co/oJvDySga4O"/>
    <hyperlink ref="AL268" r:id="rId128" display="https://t.co/fhhfVIVfOM"/>
    <hyperlink ref="AL270" r:id="rId129" display="https://t.co/PsJQPmzswa"/>
    <hyperlink ref="AL271" r:id="rId130" display="https://t.co/BNEb8hH6D5"/>
    <hyperlink ref="AL276" r:id="rId131" display="http://voc-nederland.org/"/>
    <hyperlink ref="AL278" r:id="rId132" display="https://join.labour.org.uk/"/>
    <hyperlink ref="AL286" r:id="rId133" display="https://t.co/pO8rZxRxaH"/>
    <hyperlink ref="AL287" r:id="rId134" display="http://www.khokharlab.com/"/>
    <hyperlink ref="AL288" r:id="rId135" display="https://t.co/L4MIfUVKs7"/>
    <hyperlink ref="AL291" r:id="rId136" display="http://t.co/wrvtyWrPde"/>
    <hyperlink ref="AL292" r:id="rId137" display="http://www.npr.org/"/>
    <hyperlink ref="AO3" r:id="rId138" display="https://pbs.twimg.com/profile_banners/105861114/1462033283"/>
    <hyperlink ref="AO4" r:id="rId139" display="https://pbs.twimg.com/profile_banners/821135379642257408/1493238155"/>
    <hyperlink ref="AO5" r:id="rId140" display="https://pbs.twimg.com/profile_banners/105347801/1481656463"/>
    <hyperlink ref="AO6" r:id="rId141" display="https://pbs.twimg.com/profile_banners/967508245/1492669039"/>
    <hyperlink ref="AO7" r:id="rId142" display="https://pbs.twimg.com/profile_banners/27671107/1459310453"/>
    <hyperlink ref="AO8" r:id="rId143" display="https://pbs.twimg.com/profile_banners/479015872/1367980903"/>
    <hyperlink ref="AO9" r:id="rId144" display="https://pbs.twimg.com/profile_banners/822215673812119553/1553098760"/>
    <hyperlink ref="AO10" r:id="rId145" display="https://pbs.twimg.com/profile_banners/15966494/1561387807"/>
    <hyperlink ref="AO11" r:id="rId146" display="https://pbs.twimg.com/profile_banners/948328566747312128/1566429912"/>
    <hyperlink ref="AO12" r:id="rId147" display="https://pbs.twimg.com/profile_banners/1137049453/1550823848"/>
    <hyperlink ref="AO14" r:id="rId148" display="https://pbs.twimg.com/profile_banners/62847373/1489502244"/>
    <hyperlink ref="AO15" r:id="rId149" display="https://pbs.twimg.com/profile_banners/106891542/1456105060"/>
    <hyperlink ref="AO16" r:id="rId150" display="https://pbs.twimg.com/profile_banners/813286/1502508746"/>
    <hyperlink ref="AO17" r:id="rId151" display="https://pbs.twimg.com/profile_banners/4594743506/1569270739"/>
    <hyperlink ref="AO18" r:id="rId152" display="https://pbs.twimg.com/profile_banners/879711720/1570915503"/>
    <hyperlink ref="AO19" r:id="rId153" display="https://pbs.twimg.com/profile_banners/44060322/1573587226"/>
    <hyperlink ref="AO20" r:id="rId154" display="https://pbs.twimg.com/profile_banners/1100809549383114752/1551295747"/>
    <hyperlink ref="AO21" r:id="rId155" display="https://pbs.twimg.com/profile_banners/10412962/1528820281"/>
    <hyperlink ref="AO22" r:id="rId156" display="https://pbs.twimg.com/profile_banners/895754469765468160/1559419327"/>
    <hyperlink ref="AO23" r:id="rId157" display="https://pbs.twimg.com/profile_banners/51027123/1551388079"/>
    <hyperlink ref="AO24" r:id="rId158" display="https://pbs.twimg.com/profile_banners/222213918/1562170244"/>
    <hyperlink ref="AO25" r:id="rId159" display="https://pbs.twimg.com/profile_banners/7030722/1544214830"/>
    <hyperlink ref="AO26" r:id="rId160" display="https://pbs.twimg.com/profile_banners/1279421198/1398222763"/>
    <hyperlink ref="AO27" r:id="rId161" display="https://pbs.twimg.com/profile_banners/2251265144/1551118008"/>
    <hyperlink ref="AO28" r:id="rId162" display="https://pbs.twimg.com/profile_banners/63302020/1545889596"/>
    <hyperlink ref="AO29" r:id="rId163" display="https://pbs.twimg.com/profile_banners/2930312581/1427057202"/>
    <hyperlink ref="AO30" r:id="rId164" display="https://pbs.twimg.com/profile_banners/3355215892/1535579056"/>
    <hyperlink ref="AO31" r:id="rId165" display="https://pbs.twimg.com/profile_banners/216776631/1556544578"/>
    <hyperlink ref="AO33" r:id="rId166" display="https://pbs.twimg.com/profile_banners/19051714/1485449735"/>
    <hyperlink ref="AO34" r:id="rId167" display="https://pbs.twimg.com/profile_banners/1108393188408979456/1568395408"/>
    <hyperlink ref="AO36" r:id="rId168" display="https://pbs.twimg.com/profile_banners/443215941/1411512391"/>
    <hyperlink ref="AO37" r:id="rId169" display="https://pbs.twimg.com/profile_banners/19441929/1493622340"/>
    <hyperlink ref="AO38" r:id="rId170" display="https://pbs.twimg.com/profile_banners/14316456/1420515214"/>
    <hyperlink ref="AO39" r:id="rId171" display="https://pbs.twimg.com/profile_banners/32463464/1448405645"/>
    <hyperlink ref="AO40" r:id="rId172" display="https://pbs.twimg.com/profile_banners/2431401547/1407864799"/>
    <hyperlink ref="AO41" r:id="rId173" display="https://pbs.twimg.com/profile_banners/14623505/1533797007"/>
    <hyperlink ref="AO42" r:id="rId174" display="https://pbs.twimg.com/profile_banners/39108905/1413395921"/>
    <hyperlink ref="AO44" r:id="rId175" display="https://pbs.twimg.com/profile_banners/2519609866/1565477143"/>
    <hyperlink ref="AO45" r:id="rId176" display="https://pbs.twimg.com/profile_banners/102278356/1437427173"/>
    <hyperlink ref="AO47" r:id="rId177" display="https://pbs.twimg.com/profile_banners/864864607587971073/1540833656"/>
    <hyperlink ref="AO48" r:id="rId178" display="https://pbs.twimg.com/profile_banners/320508873/1563946625"/>
    <hyperlink ref="AO49" r:id="rId179" display="https://pbs.twimg.com/profile_banners/1126188112990883840/1571431700"/>
    <hyperlink ref="AO50" r:id="rId180" display="https://pbs.twimg.com/profile_banners/1039158582430724097/1536590133"/>
    <hyperlink ref="AO51" r:id="rId181" display="https://pbs.twimg.com/profile_banners/29053204/1546560857"/>
    <hyperlink ref="AO52" r:id="rId182" display="https://pbs.twimg.com/profile_banners/15470236/1570614974"/>
    <hyperlink ref="AO53" r:id="rId183" display="https://pbs.twimg.com/profile_banners/407414047/1562733682"/>
    <hyperlink ref="AO54" r:id="rId184" display="https://pbs.twimg.com/profile_banners/960419202/1568824782"/>
    <hyperlink ref="AO55" r:id="rId185" display="https://pbs.twimg.com/profile_banners/890331952087052288/1572616530"/>
    <hyperlink ref="AO56" r:id="rId186" display="https://pbs.twimg.com/profile_banners/19687301/1553812140"/>
    <hyperlink ref="AO57" r:id="rId187" display="https://pbs.twimg.com/profile_banners/1164516508875264000/1568567063"/>
    <hyperlink ref="AO58" r:id="rId188" display="https://pbs.twimg.com/profile_banners/2345984424/1487895689"/>
    <hyperlink ref="AO60" r:id="rId189" display="https://pbs.twimg.com/profile_banners/3129536523/1568523570"/>
    <hyperlink ref="AO62" r:id="rId190" display="https://pbs.twimg.com/profile_banners/722105750424723456/1536186763"/>
    <hyperlink ref="AO63" r:id="rId191" display="https://pbs.twimg.com/profile_banners/776102045518487552/1476907353"/>
    <hyperlink ref="AO64" r:id="rId192" display="https://pbs.twimg.com/profile_banners/4711692913/1517868120"/>
    <hyperlink ref="AO65" r:id="rId193" display="https://pbs.twimg.com/profile_banners/76764153/1572586003"/>
    <hyperlink ref="AO66" r:id="rId194" display="https://pbs.twimg.com/profile_banners/954414739865645056/1555633954"/>
    <hyperlink ref="AO67" r:id="rId195" display="https://pbs.twimg.com/profile_banners/254746837/1549223958"/>
    <hyperlink ref="AO68" r:id="rId196" display="https://pbs.twimg.com/profile_banners/483295664/1519414190"/>
    <hyperlink ref="AO69" r:id="rId197" display="https://pbs.twimg.com/profile_banners/3103795590/1541106146"/>
    <hyperlink ref="AO70" r:id="rId198" display="https://pbs.twimg.com/profile_banners/111144639/1566825820"/>
    <hyperlink ref="AO71" r:id="rId199" display="https://pbs.twimg.com/profile_banners/1123708799590772736/1566731672"/>
    <hyperlink ref="AO72" r:id="rId200" display="https://pbs.twimg.com/profile_banners/1174827770922360832/1568936166"/>
    <hyperlink ref="AO73" r:id="rId201" display="https://pbs.twimg.com/profile_banners/769897939716091904/1477553337"/>
    <hyperlink ref="AO74" r:id="rId202" display="https://pbs.twimg.com/profile_banners/4272870562/1551271408"/>
    <hyperlink ref="AO75" r:id="rId203" display="https://pbs.twimg.com/profile_banners/768103385912446976/1538762611"/>
    <hyperlink ref="AO76" r:id="rId204" display="https://pbs.twimg.com/profile_banners/1108927739795513344/1572280136"/>
    <hyperlink ref="AO78" r:id="rId205" display="https://pbs.twimg.com/profile_banners/13712572/1542402769"/>
    <hyperlink ref="AO80" r:id="rId206" display="https://pbs.twimg.com/profile_banners/4819437417/1567445391"/>
    <hyperlink ref="AO82" r:id="rId207" display="https://pbs.twimg.com/profile_banners/164801301/1569872638"/>
    <hyperlink ref="AO83" r:id="rId208" display="https://pbs.twimg.com/profile_banners/310967737/1560674959"/>
    <hyperlink ref="AO84" r:id="rId209" display="https://pbs.twimg.com/profile_banners/1150208961070751744/1572708889"/>
    <hyperlink ref="AO85" r:id="rId210" display="https://pbs.twimg.com/profile_banners/2265227667/1422731754"/>
    <hyperlink ref="AO86" r:id="rId211" display="https://pbs.twimg.com/profile_banners/1053680509/1572025611"/>
    <hyperlink ref="AO87" r:id="rId212" display="https://pbs.twimg.com/profile_banners/1036404999939678214/1568560487"/>
    <hyperlink ref="AO90" r:id="rId213" display="https://pbs.twimg.com/profile_banners/413341089/1569449479"/>
    <hyperlink ref="AO91" r:id="rId214" display="https://pbs.twimg.com/profile_banners/880653941020573696/1559433346"/>
    <hyperlink ref="AO92" r:id="rId215" display="https://pbs.twimg.com/profile_banners/24508697/1414348340"/>
    <hyperlink ref="AO94" r:id="rId216" display="https://pbs.twimg.com/profile_banners/1150608169724502018/1563200882"/>
    <hyperlink ref="AO95" r:id="rId217" display="https://pbs.twimg.com/profile_banners/447281701/1564610928"/>
    <hyperlink ref="AO96" r:id="rId218" display="https://pbs.twimg.com/profile_banners/1165954088/1555036959"/>
    <hyperlink ref="AO97" r:id="rId219" display="https://pbs.twimg.com/profile_banners/906198364345290752/1519888730"/>
    <hyperlink ref="AO98" r:id="rId220" display="https://pbs.twimg.com/profile_banners/1018912201720172547/1531764086"/>
    <hyperlink ref="AO99" r:id="rId221" display="https://pbs.twimg.com/profile_banners/1116171147807092736/1556810038"/>
    <hyperlink ref="AO100" r:id="rId222" display="https://pbs.twimg.com/profile_banners/128367673/1560745189"/>
    <hyperlink ref="AO101" r:id="rId223" display="https://pbs.twimg.com/profile_banners/1154875891832545282/1565017563"/>
    <hyperlink ref="AO102" r:id="rId224" display="https://pbs.twimg.com/profile_banners/79608637/1564628095"/>
    <hyperlink ref="AO104" r:id="rId225" display="https://pbs.twimg.com/profile_banners/486092430/1541360404"/>
    <hyperlink ref="AO106" r:id="rId226" display="https://pbs.twimg.com/profile_banners/2668511677/1467877037"/>
    <hyperlink ref="AO107" r:id="rId227" display="https://pbs.twimg.com/profile_banners/466123657/1404276558"/>
    <hyperlink ref="AO108" r:id="rId228" display="https://pbs.twimg.com/profile_banners/419167891/1570034913"/>
    <hyperlink ref="AO109" r:id="rId229" display="https://pbs.twimg.com/profile_banners/752130915220877312/1566064262"/>
    <hyperlink ref="AO111" r:id="rId230" display="https://pbs.twimg.com/profile_banners/102696828/1446676446"/>
    <hyperlink ref="AO113" r:id="rId231" display="https://pbs.twimg.com/profile_banners/4282431315/1547480922"/>
    <hyperlink ref="AO114" r:id="rId232" display="https://pbs.twimg.com/profile_banners/980016460167757830/1539408476"/>
    <hyperlink ref="AO115" r:id="rId233" display="https://pbs.twimg.com/profile_banners/2190705152/1482870890"/>
    <hyperlink ref="AO116" r:id="rId234" display="https://pbs.twimg.com/profile_banners/1112720453104099329/1569598515"/>
    <hyperlink ref="AO117" r:id="rId235" display="https://pbs.twimg.com/profile_banners/978881083/1558138134"/>
    <hyperlink ref="AO118" r:id="rId236" display="https://pbs.twimg.com/profile_banners/1097797944022102016/1551935183"/>
    <hyperlink ref="AO119" r:id="rId237" display="https://pbs.twimg.com/profile_banners/887992839354937345/1557373321"/>
    <hyperlink ref="AO120" r:id="rId238" display="https://pbs.twimg.com/profile_banners/65899339/1384392868"/>
    <hyperlink ref="AO121" r:id="rId239" display="https://pbs.twimg.com/profile_banners/21351677/1399505255"/>
    <hyperlink ref="AO122" r:id="rId240" display="https://pbs.twimg.com/profile_banners/1006663039620300800/1528852714"/>
    <hyperlink ref="AO123" r:id="rId241" display="https://pbs.twimg.com/profile_banners/1586448416/1415369497"/>
    <hyperlink ref="AO127" r:id="rId242" display="https://pbs.twimg.com/profile_banners/320964522/1561965142"/>
    <hyperlink ref="AO128" r:id="rId243" display="https://pbs.twimg.com/profile_banners/83148423/1476435951"/>
    <hyperlink ref="AO129" r:id="rId244" display="https://pbs.twimg.com/profile_banners/261850522/1566344936"/>
    <hyperlink ref="AO130" r:id="rId245" display="https://pbs.twimg.com/profile_banners/2973537965/1486438842"/>
    <hyperlink ref="AO131" r:id="rId246" display="https://pbs.twimg.com/profile_banners/776839566749790208/1531340053"/>
    <hyperlink ref="AO132" r:id="rId247" display="https://pbs.twimg.com/profile_banners/2765257345/1519967920"/>
    <hyperlink ref="AO133" r:id="rId248" display="https://pbs.twimg.com/profile_banners/23717266/1488421131"/>
    <hyperlink ref="AO134" r:id="rId249" display="https://pbs.twimg.com/profile_banners/428672729/1487160315"/>
    <hyperlink ref="AO135" r:id="rId250" display="https://pbs.twimg.com/profile_banners/1164884270067924992/1566576708"/>
    <hyperlink ref="AO137" r:id="rId251" display="https://pbs.twimg.com/profile_banners/3105827377/1430965430"/>
    <hyperlink ref="AO138" r:id="rId252" display="https://pbs.twimg.com/profile_banners/18377362/1515712773"/>
    <hyperlink ref="AO139" r:id="rId253" display="https://pbs.twimg.com/profile_banners/1155312089830961154/1565895968"/>
    <hyperlink ref="AO141" r:id="rId254" display="https://pbs.twimg.com/profile_banners/25047962/1411244784"/>
    <hyperlink ref="AO142" r:id="rId255" display="https://pbs.twimg.com/profile_banners/1171364715324465153/1568147586"/>
    <hyperlink ref="AO143" r:id="rId256" display="https://pbs.twimg.com/profile_banners/747454152238829568/1532845069"/>
    <hyperlink ref="AO144" r:id="rId257" display="https://pbs.twimg.com/profile_banners/4861218613/1483412949"/>
    <hyperlink ref="AO145" r:id="rId258" display="https://pbs.twimg.com/profile_banners/169617289/1572725872"/>
    <hyperlink ref="AO146" r:id="rId259" display="https://pbs.twimg.com/profile_banners/996455705858093056/1569859294"/>
    <hyperlink ref="AO147" r:id="rId260" display="https://pbs.twimg.com/profile_banners/2348487433/1572901493"/>
    <hyperlink ref="AO148" r:id="rId261" display="https://pbs.twimg.com/profile_banners/1122509872698810368/1560682360"/>
    <hyperlink ref="AO149" r:id="rId262" display="https://pbs.twimg.com/profile_banners/1065244706689429504/1569706675"/>
    <hyperlink ref="AO150" r:id="rId263" display="https://pbs.twimg.com/profile_banners/511326615/1556116276"/>
    <hyperlink ref="AO152" r:id="rId264" display="https://pbs.twimg.com/profile_banners/147821538/1569934392"/>
    <hyperlink ref="AO153" r:id="rId265" display="https://pbs.twimg.com/profile_banners/18369812/1533240942"/>
    <hyperlink ref="AO154" r:id="rId266" display="https://pbs.twimg.com/profile_banners/23818581/1569857624"/>
    <hyperlink ref="AO155" r:id="rId267" display="https://pbs.twimg.com/profile_banners/863540534/1570679274"/>
    <hyperlink ref="AO156" r:id="rId268" display="https://pbs.twimg.com/profile_banners/4881047635/1457850377"/>
    <hyperlink ref="AO157" r:id="rId269" display="https://pbs.twimg.com/profile_banners/284717575/1411808064"/>
    <hyperlink ref="AO158" r:id="rId270" display="https://pbs.twimg.com/profile_banners/826311271070920704/1572783398"/>
    <hyperlink ref="AO159" r:id="rId271" display="https://pbs.twimg.com/profile_banners/176838449/1532029864"/>
    <hyperlink ref="AO160" r:id="rId272" display="https://pbs.twimg.com/profile_banners/21148487/1559234969"/>
    <hyperlink ref="AO161" r:id="rId273" display="https://pbs.twimg.com/profile_banners/1589306918/1569894286"/>
    <hyperlink ref="AO162" r:id="rId274" display="https://pbs.twimg.com/profile_banners/562248311/1542351488"/>
    <hyperlink ref="AO163" r:id="rId275" display="https://pbs.twimg.com/profile_banners/1091151515732140033/1562756781"/>
    <hyperlink ref="AO164" r:id="rId276" display="https://pbs.twimg.com/profile_banners/280233654/1566363771"/>
    <hyperlink ref="AO165" r:id="rId277" display="https://pbs.twimg.com/profile_banners/2323138501/1566420767"/>
    <hyperlink ref="AO166" r:id="rId278" display="https://pbs.twimg.com/profile_banners/300377616/1528922958"/>
    <hyperlink ref="AO167" r:id="rId279" display="https://pbs.twimg.com/profile_banners/64857767/1468466136"/>
    <hyperlink ref="AO168" r:id="rId280" display="https://pbs.twimg.com/profile_banners/1924240440/1380750083"/>
    <hyperlink ref="AO169" r:id="rId281" display="https://pbs.twimg.com/profile_banners/2763631976/1434241165"/>
    <hyperlink ref="AO170" r:id="rId282" display="https://pbs.twimg.com/profile_banners/3389782517/1562103133"/>
    <hyperlink ref="AO172" r:id="rId283" display="https://pbs.twimg.com/profile_banners/1066849862824542208/1553882127"/>
    <hyperlink ref="AO173" r:id="rId284" display="https://pbs.twimg.com/profile_banners/1018627848/1560212387"/>
    <hyperlink ref="AO174" r:id="rId285" display="https://pbs.twimg.com/profile_banners/30075085/1564875824"/>
    <hyperlink ref="AO175" r:id="rId286" display="https://pbs.twimg.com/profile_banners/755122186294132736/1479754307"/>
    <hyperlink ref="AO176" r:id="rId287" display="https://pbs.twimg.com/profile_banners/1157035195079331840/1564694579"/>
    <hyperlink ref="AO177" r:id="rId288" display="https://pbs.twimg.com/profile_banners/1118765217276514305/1555569487"/>
    <hyperlink ref="AO178" r:id="rId289" display="https://pbs.twimg.com/profile_banners/313184896/1553878151"/>
    <hyperlink ref="AO179" r:id="rId290" display="https://pbs.twimg.com/profile_banners/703973741550669824/1563172289"/>
    <hyperlink ref="AO180" r:id="rId291" display="https://pbs.twimg.com/profile_banners/1180261583886401537/1570242210"/>
    <hyperlink ref="AO182" r:id="rId292" display="https://pbs.twimg.com/profile_banners/841098504/1551848257"/>
    <hyperlink ref="AO183" r:id="rId293" display="https://pbs.twimg.com/profile_banners/20793408/1362178572"/>
    <hyperlink ref="AO184" r:id="rId294" display="https://pbs.twimg.com/profile_banners/342188187/1540535751"/>
    <hyperlink ref="AO185" r:id="rId295" display="https://pbs.twimg.com/profile_banners/3160245032/1429227835"/>
    <hyperlink ref="AO186" r:id="rId296" display="https://pbs.twimg.com/profile_banners/97340076/1445371575"/>
    <hyperlink ref="AO187" r:id="rId297" display="https://pbs.twimg.com/profile_banners/234579413/1569155885"/>
    <hyperlink ref="AO189" r:id="rId298" display="https://pbs.twimg.com/profile_banners/145320485/1398278046"/>
    <hyperlink ref="AO190" r:id="rId299" display="https://pbs.twimg.com/profile_banners/3150022741/1549555288"/>
    <hyperlink ref="AO192" r:id="rId300" display="https://pbs.twimg.com/profile_banners/3285900445/1520869041"/>
    <hyperlink ref="AO195" r:id="rId301" display="https://pbs.twimg.com/profile_banners/160975647/1560921513"/>
    <hyperlink ref="AO196" r:id="rId302" display="https://pbs.twimg.com/profile_banners/451064964/1472527528"/>
    <hyperlink ref="AO197" r:id="rId303" display="https://pbs.twimg.com/profile_banners/32226028/1495938950"/>
    <hyperlink ref="AO198" r:id="rId304" display="https://pbs.twimg.com/profile_banners/388670244/1569545609"/>
    <hyperlink ref="AO199" r:id="rId305" display="https://pbs.twimg.com/profile_banners/23168962/1540340123"/>
    <hyperlink ref="AO200" r:id="rId306" display="https://pbs.twimg.com/profile_banners/1347279840/1541703005"/>
    <hyperlink ref="AO201" r:id="rId307" display="https://pbs.twimg.com/profile_banners/867208359686098945/1496966443"/>
    <hyperlink ref="AO202" r:id="rId308" display="https://pbs.twimg.com/profile_banners/45038642/1395972643"/>
    <hyperlink ref="AO203" r:id="rId309" display="https://pbs.twimg.com/profile_banners/712374152573882368/1570110705"/>
    <hyperlink ref="AO206" r:id="rId310" display="https://pbs.twimg.com/profile_banners/1311502922/1492836195"/>
    <hyperlink ref="AO207" r:id="rId311" display="https://pbs.twimg.com/profile_banners/396009889/1447657547"/>
    <hyperlink ref="AO208" r:id="rId312" display="https://pbs.twimg.com/profile_banners/751995455614046208/1555101081"/>
    <hyperlink ref="AO209" r:id="rId313" display="https://pbs.twimg.com/profile_banners/43936408/1486512087"/>
    <hyperlink ref="AO210" r:id="rId314" display="https://pbs.twimg.com/profile_banners/444903435/1554416014"/>
    <hyperlink ref="AO211" r:id="rId315" display="https://pbs.twimg.com/profile_banners/3130710477/1549424034"/>
    <hyperlink ref="AO212" r:id="rId316" display="https://pbs.twimg.com/profile_banners/8838722/1527976124"/>
    <hyperlink ref="AO213" r:id="rId317" display="https://pbs.twimg.com/profile_banners/18805741/1453668342"/>
    <hyperlink ref="AO214" r:id="rId318" display="https://pbs.twimg.com/profile_banners/4549969098/1572213024"/>
    <hyperlink ref="AO215" r:id="rId319" display="https://pbs.twimg.com/profile_banners/871776297525137413/1532975077"/>
    <hyperlink ref="AO216" r:id="rId320" display="https://pbs.twimg.com/profile_banners/3252743741/1513811907"/>
    <hyperlink ref="AO218" r:id="rId321" display="https://pbs.twimg.com/profile_banners/18548221/1573221257"/>
    <hyperlink ref="AO219" r:id="rId322" display="https://pbs.twimg.com/profile_banners/1183442183900270595/1571071878"/>
    <hyperlink ref="AO221" r:id="rId323" display="https://pbs.twimg.com/profile_banners/1591665583/1531151702"/>
    <hyperlink ref="AO222" r:id="rId324" display="https://pbs.twimg.com/profile_banners/1050138003136376832/1572471913"/>
    <hyperlink ref="AO223" r:id="rId325" display="https://pbs.twimg.com/profile_banners/58756725/1438184986"/>
    <hyperlink ref="AO224" r:id="rId326" display="https://pbs.twimg.com/profile_banners/37877210/1567909099"/>
    <hyperlink ref="AO225" r:id="rId327" display="https://pbs.twimg.com/profile_banners/2826633224/1493383623"/>
    <hyperlink ref="AO226" r:id="rId328" display="https://pbs.twimg.com/profile_banners/369305907/1565881913"/>
    <hyperlink ref="AO227" r:id="rId329" display="https://pbs.twimg.com/profile_banners/1126544382574964736/1570556837"/>
    <hyperlink ref="AO228" r:id="rId330" display="https://pbs.twimg.com/profile_banners/16174462/1481482842"/>
    <hyperlink ref="AO229" r:id="rId331" display="https://pbs.twimg.com/profile_banners/939336602144215042/1544914452"/>
    <hyperlink ref="AO230" r:id="rId332" display="https://pbs.twimg.com/profile_banners/163937334/1534543138"/>
    <hyperlink ref="AO231" r:id="rId333" display="https://pbs.twimg.com/profile_banners/22891197/1569018998"/>
    <hyperlink ref="AO233" r:id="rId334" display="https://pbs.twimg.com/profile_banners/782990410146799616/1482948470"/>
    <hyperlink ref="AO234" r:id="rId335" display="https://pbs.twimg.com/profile_banners/11896762/1481778327"/>
    <hyperlink ref="AO235" r:id="rId336" display="https://pbs.twimg.com/profile_banners/20390442/1404692951"/>
    <hyperlink ref="AO236" r:id="rId337" display="https://pbs.twimg.com/profile_banners/1055782723082539008/1558040060"/>
    <hyperlink ref="AO237" r:id="rId338" display="https://pbs.twimg.com/profile_banners/375061885/1569722228"/>
    <hyperlink ref="AO238" r:id="rId339" display="https://pbs.twimg.com/profile_banners/389963034/1572372736"/>
    <hyperlink ref="AO239" r:id="rId340" display="https://pbs.twimg.com/profile_banners/48436234/1536172090"/>
    <hyperlink ref="AO240" r:id="rId341" display="https://pbs.twimg.com/profile_banners/857081118/1552540836"/>
    <hyperlink ref="AO241" r:id="rId342" display="https://pbs.twimg.com/profile_banners/82762694/1489175805"/>
    <hyperlink ref="AO243" r:id="rId343" display="https://pbs.twimg.com/profile_banners/3806553495/1571255352"/>
    <hyperlink ref="AO244" r:id="rId344" display="https://pbs.twimg.com/profile_banners/2957752774/1560727250"/>
    <hyperlink ref="AO246" r:id="rId345" display="https://pbs.twimg.com/profile_banners/731019727/1430678870"/>
    <hyperlink ref="AO247" r:id="rId346" display="https://pbs.twimg.com/profile_banners/307901973/1476114069"/>
    <hyperlink ref="AO248" r:id="rId347" display="https://pbs.twimg.com/profile_banners/115275690/1367464927"/>
    <hyperlink ref="AO249" r:id="rId348" display="https://pbs.twimg.com/profile_banners/108050445/1570906185"/>
    <hyperlink ref="AO250" r:id="rId349" display="https://pbs.twimg.com/profile_banners/607340555/1527829354"/>
    <hyperlink ref="AO251" r:id="rId350" display="https://pbs.twimg.com/profile_banners/1000102333823496192/1572535800"/>
    <hyperlink ref="AO252" r:id="rId351" display="https://pbs.twimg.com/profile_banners/990466449247436801/1558588207"/>
    <hyperlink ref="AO253" r:id="rId352" display="https://pbs.twimg.com/profile_banners/882815425951780864/1501471796"/>
    <hyperlink ref="AO254" r:id="rId353" display="https://pbs.twimg.com/profile_banners/224460787/1567908628"/>
    <hyperlink ref="AO256" r:id="rId354" display="https://pbs.twimg.com/profile_banners/727619898407424000/1517918429"/>
    <hyperlink ref="AO257" r:id="rId355" display="https://pbs.twimg.com/profile_banners/88899123/1573424561"/>
    <hyperlink ref="AO259" r:id="rId356" display="https://pbs.twimg.com/profile_banners/269394248/1567009629"/>
    <hyperlink ref="AO260" r:id="rId357" display="https://pbs.twimg.com/profile_banners/769950987012505600/1551690641"/>
    <hyperlink ref="AO261" r:id="rId358" display="https://pbs.twimg.com/profile_banners/2407558717/1526716295"/>
    <hyperlink ref="AO262" r:id="rId359" display="https://pbs.twimg.com/profile_banners/199529557/1352050930"/>
    <hyperlink ref="AO263" r:id="rId360" display="https://pbs.twimg.com/profile_banners/190451105/1463408394"/>
    <hyperlink ref="AO264" r:id="rId361" display="https://pbs.twimg.com/profile_banners/1138338044/1397707446"/>
    <hyperlink ref="AO265" r:id="rId362" display="https://pbs.twimg.com/profile_banners/384089729/1569293789"/>
    <hyperlink ref="AO266" r:id="rId363" display="https://pbs.twimg.com/profile_banners/109431575/1560895692"/>
    <hyperlink ref="AO267" r:id="rId364" display="https://pbs.twimg.com/profile_banners/603109934/1557372551"/>
    <hyperlink ref="AO268" r:id="rId365" display="https://pbs.twimg.com/profile_banners/28200119/1522803836"/>
    <hyperlink ref="AO269" r:id="rId366" display="https://pbs.twimg.com/profile_banners/1260034405/1501034979"/>
    <hyperlink ref="AO270" r:id="rId367" display="https://pbs.twimg.com/profile_banners/19608338/1500315269"/>
    <hyperlink ref="AO272" r:id="rId368" display="https://pbs.twimg.com/profile_banners/3195064874/1571728469"/>
    <hyperlink ref="AO273" r:id="rId369" display="https://pbs.twimg.com/profile_banners/290029260/1503527519"/>
    <hyperlink ref="AO274" r:id="rId370" display="https://pbs.twimg.com/profile_banners/1228186358/1513344857"/>
    <hyperlink ref="AO275" r:id="rId371" display="https://pbs.twimg.com/profile_banners/41288354/1415152084"/>
    <hyperlink ref="AO276" r:id="rId372" display="https://pbs.twimg.com/profile_banners/58798049/1353417224"/>
    <hyperlink ref="AO277" r:id="rId373" display="https://pbs.twimg.com/profile_banners/1016735515/1357990918"/>
    <hyperlink ref="AO278" r:id="rId374" display="https://pbs.twimg.com/profile_banners/129392637/1572447015"/>
    <hyperlink ref="AO279" r:id="rId375" display="https://pbs.twimg.com/profile_banners/381253909/1571429077"/>
    <hyperlink ref="AO280" r:id="rId376" display="https://pbs.twimg.com/profile_banners/14057655/1447304086"/>
    <hyperlink ref="AO283" r:id="rId377" display="https://pbs.twimg.com/profile_banners/522390047/1552706053"/>
    <hyperlink ref="AO285" r:id="rId378" display="https://pbs.twimg.com/profile_banners/48071427/1558965423"/>
    <hyperlink ref="AO286" r:id="rId379" display="https://pbs.twimg.com/profile_banners/356494377/1571162197"/>
    <hyperlink ref="AO287" r:id="rId380" display="https://pbs.twimg.com/profile_banners/3152186729/1529601245"/>
    <hyperlink ref="AO288" r:id="rId381" display="https://pbs.twimg.com/profile_banners/1559298883/1456954714"/>
    <hyperlink ref="AO289" r:id="rId382" display="https://pbs.twimg.com/profile_banners/14811111/1355269316"/>
    <hyperlink ref="AO290" r:id="rId383" display="https://pbs.twimg.com/profile_banners/378386602/1520371767"/>
    <hyperlink ref="AO291" r:id="rId384" display="https://pbs.twimg.com/profile_banners/9636632/1523560334"/>
    <hyperlink ref="AO292" r:id="rId385" display="https://pbs.twimg.com/profile_banners/5392522/1561665789"/>
    <hyperlink ref="AO293" r:id="rId386" display="https://pbs.twimg.com/profile_banners/61990571/1426687277"/>
    <hyperlink ref="AU3" r:id="rId387" display="http://abs.twimg.com/images/themes/theme5/bg.gif"/>
    <hyperlink ref="AU4" r:id="rId388" display="http://abs.twimg.com/images/themes/theme1/bg.png"/>
    <hyperlink ref="AU5" r:id="rId389" display="http://abs.twimg.com/images/themes/theme1/bg.png"/>
    <hyperlink ref="AU6" r:id="rId390" display="http://abs.twimg.com/images/themes/theme1/bg.png"/>
    <hyperlink ref="AU7" r:id="rId391" display="http://abs.twimg.com/images/themes/theme1/bg.png"/>
    <hyperlink ref="AU8" r:id="rId392" display="http://abs.twimg.com/images/themes/theme1/bg.png"/>
    <hyperlink ref="AU10" r:id="rId393" display="http://abs.twimg.com/images/themes/theme1/bg.png"/>
    <hyperlink ref="AU12" r:id="rId394" display="http://abs.twimg.com/images/themes/theme1/bg.png"/>
    <hyperlink ref="AU13" r:id="rId395" display="http://abs.twimg.com/images/themes/theme1/bg.png"/>
    <hyperlink ref="AU14" r:id="rId396" display="http://abs.twimg.com/images/themes/theme2/bg.gif"/>
    <hyperlink ref="AU15" r:id="rId397" display="http://abs.twimg.com/images/themes/theme1/bg.png"/>
    <hyperlink ref="AU16" r:id="rId398" display="http://abs.twimg.com/images/themes/theme1/bg.png"/>
    <hyperlink ref="AU18" r:id="rId399" display="http://abs.twimg.com/images/themes/theme1/bg.png"/>
    <hyperlink ref="AU19" r:id="rId400" display="http://abs.twimg.com/images/themes/theme1/bg.png"/>
    <hyperlink ref="AU20" r:id="rId401" display="http://abs.twimg.com/images/themes/theme1/bg.png"/>
    <hyperlink ref="AU21" r:id="rId402" display="http://abs.twimg.com/images/themes/theme9/bg.gif"/>
    <hyperlink ref="AU22" r:id="rId403" display="http://abs.twimg.com/images/themes/theme1/bg.png"/>
    <hyperlink ref="AU23" r:id="rId404" display="http://abs.twimg.com/images/themes/theme1/bg.png"/>
    <hyperlink ref="AU24" r:id="rId405" display="http://abs.twimg.com/images/themes/theme14/bg.gif"/>
    <hyperlink ref="AU25" r:id="rId406" display="http://abs.twimg.com/images/themes/theme1/bg.png"/>
    <hyperlink ref="AU26" r:id="rId407" display="http://abs.twimg.com/images/themes/theme1/bg.png"/>
    <hyperlink ref="AU27" r:id="rId408" display="http://abs.twimg.com/images/themes/theme1/bg.png"/>
    <hyperlink ref="AU28" r:id="rId409" display="http://abs.twimg.com/images/themes/theme15/bg.png"/>
    <hyperlink ref="AU29" r:id="rId410" display="http://abs.twimg.com/images/themes/theme1/bg.png"/>
    <hyperlink ref="AU30" r:id="rId411" display="http://abs.twimg.com/images/themes/theme1/bg.png"/>
    <hyperlink ref="AU31" r:id="rId412" display="http://abs.twimg.com/images/themes/theme1/bg.png"/>
    <hyperlink ref="AU33" r:id="rId413" display="http://abs.twimg.com/images/themes/theme9/bg.gif"/>
    <hyperlink ref="AU35" r:id="rId414" display="http://abs.twimg.com/images/themes/theme1/bg.png"/>
    <hyperlink ref="AU36" r:id="rId415" display="http://abs.twimg.com/images/themes/theme1/bg.png"/>
    <hyperlink ref="AU37" r:id="rId416" display="http://abs.twimg.com/images/themes/theme1/bg.png"/>
    <hyperlink ref="AU38" r:id="rId417" display="http://abs.twimg.com/images/themes/theme1/bg.png"/>
    <hyperlink ref="AU39" r:id="rId418" display="http://abs.twimg.com/images/themes/theme1/bg.png"/>
    <hyperlink ref="AU40" r:id="rId419" display="http://abs.twimg.com/images/themes/theme1/bg.png"/>
    <hyperlink ref="AU41" r:id="rId420" display="http://abs.twimg.com/images/themes/theme1/bg.png"/>
    <hyperlink ref="AU42" r:id="rId421" display="http://abs.twimg.com/images/themes/theme1/bg.png"/>
    <hyperlink ref="AU43" r:id="rId422" display="http://abs.twimg.com/images/themes/theme1/bg.png"/>
    <hyperlink ref="AU44" r:id="rId423" display="http://abs.twimg.com/images/themes/theme1/bg.png"/>
    <hyperlink ref="AU45" r:id="rId424" display="http://abs.twimg.com/images/themes/theme1/bg.png"/>
    <hyperlink ref="AU47" r:id="rId425" display="http://abs.twimg.com/images/themes/theme1/bg.png"/>
    <hyperlink ref="AU48" r:id="rId426" display="http://abs.twimg.com/images/themes/theme1/bg.png"/>
    <hyperlink ref="AU49" r:id="rId427" display="http://abs.twimg.com/images/themes/theme1/bg.png"/>
    <hyperlink ref="AU51" r:id="rId428" display="http://abs.twimg.com/images/themes/theme1/bg.png"/>
    <hyperlink ref="AU52" r:id="rId429" display="http://abs.twimg.com/images/themes/theme1/bg.png"/>
    <hyperlink ref="AU53" r:id="rId430" display="http://abs.twimg.com/images/themes/theme12/bg.gif"/>
    <hyperlink ref="AU54" r:id="rId431" display="http://abs.twimg.com/images/themes/theme1/bg.png"/>
    <hyperlink ref="AU56" r:id="rId432" display="http://abs.twimg.com/images/themes/theme1/bg.png"/>
    <hyperlink ref="AU58" r:id="rId433" display="http://abs.twimg.com/images/themes/theme1/bg.png"/>
    <hyperlink ref="AU60" r:id="rId434" display="http://abs.twimg.com/images/themes/theme14/bg.gif"/>
    <hyperlink ref="AU61" r:id="rId435" display="http://abs.twimg.com/images/themes/theme1/bg.png"/>
    <hyperlink ref="AU62" r:id="rId436" display="http://abs.twimg.com/images/themes/theme1/bg.png"/>
    <hyperlink ref="AU64" r:id="rId437" display="http://abs.twimg.com/images/themes/theme1/bg.png"/>
    <hyperlink ref="AU65" r:id="rId438" display="http://abs.twimg.com/images/themes/theme9/bg.gif"/>
    <hyperlink ref="AU67" r:id="rId439" display="http://abs.twimg.com/images/themes/theme10/bg.gif"/>
    <hyperlink ref="AU68" r:id="rId440" display="http://abs.twimg.com/images/themes/theme10/bg.gif"/>
    <hyperlink ref="AU69" r:id="rId441" display="http://abs.twimg.com/images/themes/theme1/bg.png"/>
    <hyperlink ref="AU70" r:id="rId442" display="http://abs.twimg.com/images/themes/theme1/bg.png"/>
    <hyperlink ref="AU73" r:id="rId443" display="http://abs.twimg.com/images/themes/theme1/bg.png"/>
    <hyperlink ref="AU74" r:id="rId444" display="http://abs.twimg.com/images/themes/theme1/bg.png"/>
    <hyperlink ref="AU75" r:id="rId445" display="http://abs.twimg.com/images/themes/theme1/bg.png"/>
    <hyperlink ref="AU78" r:id="rId446" display="http://abs.twimg.com/images/themes/theme14/bg.gif"/>
    <hyperlink ref="AU79" r:id="rId447" display="http://abs.twimg.com/images/themes/theme8/bg.gif"/>
    <hyperlink ref="AU80" r:id="rId448" display="http://abs.twimg.com/images/themes/theme1/bg.png"/>
    <hyperlink ref="AU81" r:id="rId449" display="http://abs.twimg.com/images/themes/theme1/bg.png"/>
    <hyperlink ref="AU82" r:id="rId450" display="http://abs.twimg.com/images/themes/theme1/bg.png"/>
    <hyperlink ref="AU83" r:id="rId451" display="http://abs.twimg.com/images/themes/theme10/bg.gif"/>
    <hyperlink ref="AU85" r:id="rId452" display="http://abs.twimg.com/images/themes/theme1/bg.png"/>
    <hyperlink ref="AU86" r:id="rId453" display="http://abs.twimg.com/images/themes/theme1/bg.png"/>
    <hyperlink ref="AU88" r:id="rId454" display="http://abs.twimg.com/images/themes/theme1/bg.png"/>
    <hyperlink ref="AU90" r:id="rId455" display="http://abs.twimg.com/images/themes/theme1/bg.png"/>
    <hyperlink ref="AU92" r:id="rId456" display="http://abs.twimg.com/images/themes/theme9/bg.gif"/>
    <hyperlink ref="AU95" r:id="rId457" display="http://abs.twimg.com/images/themes/theme1/bg.png"/>
    <hyperlink ref="AU96" r:id="rId458" display="http://abs.twimg.com/images/themes/theme1/bg.png"/>
    <hyperlink ref="AU100" r:id="rId459" display="http://abs.twimg.com/images/themes/theme1/bg.png"/>
    <hyperlink ref="AU102" r:id="rId460" display="http://abs.twimg.com/images/themes/theme9/bg.gif"/>
    <hyperlink ref="AU104" r:id="rId461" display="http://abs.twimg.com/images/themes/theme1/bg.png"/>
    <hyperlink ref="AU105" r:id="rId462" display="http://abs.twimg.com/images/themes/theme1/bg.png"/>
    <hyperlink ref="AU106" r:id="rId463" display="http://abs.twimg.com/images/themes/theme1/bg.png"/>
    <hyperlink ref="AU107" r:id="rId464" display="http://abs.twimg.com/images/themes/theme14/bg.gif"/>
    <hyperlink ref="AU108" r:id="rId465" display="http://abs.twimg.com/images/themes/theme1/bg.png"/>
    <hyperlink ref="AU109" r:id="rId466" display="http://abs.twimg.com/images/themes/theme1/bg.png"/>
    <hyperlink ref="AU111" r:id="rId467" display="http://abs.twimg.com/images/themes/theme9/bg.gif"/>
    <hyperlink ref="AU113" r:id="rId468" display="http://abs.twimg.com/images/themes/theme1/bg.png"/>
    <hyperlink ref="AU115" r:id="rId469" display="http://abs.twimg.com/images/themes/theme14/bg.gif"/>
    <hyperlink ref="AU117" r:id="rId470" display="http://abs.twimg.com/images/themes/theme1/bg.png"/>
    <hyperlink ref="AU120" r:id="rId471" display="http://abs.twimg.com/images/themes/theme10/bg.gif"/>
    <hyperlink ref="AU121" r:id="rId472" display="http://abs.twimg.com/images/themes/theme9/bg.gif"/>
    <hyperlink ref="AU122" r:id="rId473" display="http://abs.twimg.com/images/themes/theme1/bg.png"/>
    <hyperlink ref="AU123" r:id="rId474" display="http://abs.twimg.com/images/themes/theme7/bg.gif"/>
    <hyperlink ref="AU125" r:id="rId475" display="http://abs.twimg.com/images/themes/theme1/bg.png"/>
    <hyperlink ref="AU126" r:id="rId476" display="http://abs.twimg.com/images/themes/theme1/bg.png"/>
    <hyperlink ref="AU127" r:id="rId477" display="http://abs.twimg.com/images/themes/theme14/bg.gif"/>
    <hyperlink ref="AU128" r:id="rId478" display="http://abs.twimg.com/images/themes/theme14/bg.gif"/>
    <hyperlink ref="AU129" r:id="rId479" display="http://abs.twimg.com/images/themes/theme14/bg.gif"/>
    <hyperlink ref="AU130" r:id="rId480" display="http://abs.twimg.com/images/themes/theme1/bg.png"/>
    <hyperlink ref="AU132" r:id="rId481" display="http://abs.twimg.com/images/themes/theme14/bg.gif"/>
    <hyperlink ref="AU133" r:id="rId482" display="http://abs.twimg.com/images/themes/theme1/bg.png"/>
    <hyperlink ref="AU134" r:id="rId483" display="http://abs.twimg.com/images/themes/theme1/bg.png"/>
    <hyperlink ref="AU136" r:id="rId484" display="http://abs.twimg.com/images/themes/theme1/bg.png"/>
    <hyperlink ref="AU137" r:id="rId485" display="http://abs.twimg.com/images/themes/theme1/bg.png"/>
    <hyperlink ref="AU138" r:id="rId486" display="http://abs.twimg.com/images/themes/theme9/bg.gif"/>
    <hyperlink ref="AU140" r:id="rId487" display="http://abs.twimg.com/images/themes/theme1/bg.png"/>
    <hyperlink ref="AU141" r:id="rId488" display="http://abs.twimg.com/images/themes/theme9/bg.gif"/>
    <hyperlink ref="AU145" r:id="rId489" display="http://abs.twimg.com/images/themes/theme12/bg.gif"/>
    <hyperlink ref="AU146" r:id="rId490" display="http://abs.twimg.com/images/themes/theme1/bg.png"/>
    <hyperlink ref="AU147" r:id="rId491" display="http://abs.twimg.com/images/themes/theme1/bg.png"/>
    <hyperlink ref="AU150" r:id="rId492" display="http://abs.twimg.com/images/themes/theme3/bg.gif"/>
    <hyperlink ref="AU151" r:id="rId493" display="http://abs.twimg.com/images/themes/theme1/bg.png"/>
    <hyperlink ref="AU152" r:id="rId494" display="http://abs.twimg.com/images/themes/theme1/bg.png"/>
    <hyperlink ref="AU153" r:id="rId495" display="http://abs.twimg.com/images/themes/theme1/bg.png"/>
    <hyperlink ref="AU154" r:id="rId496" display="http://abs.twimg.com/images/themes/theme1/bg.png"/>
    <hyperlink ref="AU155" r:id="rId497" display="http://abs.twimg.com/images/themes/theme1/bg.png"/>
    <hyperlink ref="AU156" r:id="rId498" display="http://abs.twimg.com/images/themes/theme18/bg.gif"/>
    <hyperlink ref="AU157" r:id="rId499" display="http://abs.twimg.com/images/themes/theme1/bg.png"/>
    <hyperlink ref="AU159" r:id="rId500" display="http://abs.twimg.com/images/themes/theme14/bg.gif"/>
    <hyperlink ref="AU160" r:id="rId501" display="http://abs.twimg.com/images/themes/theme5/bg.gif"/>
    <hyperlink ref="AU161" r:id="rId502" display="http://abs.twimg.com/images/themes/theme1/bg.png"/>
    <hyperlink ref="AU162" r:id="rId503" display="http://abs.twimg.com/images/themes/theme17/bg.gif"/>
    <hyperlink ref="AU164" r:id="rId504" display="http://abs.twimg.com/images/themes/theme1/bg.png"/>
    <hyperlink ref="AU165" r:id="rId505" display="http://abs.twimg.com/images/themes/theme9/bg.gif"/>
    <hyperlink ref="AU166" r:id="rId506" display="http://abs.twimg.com/images/themes/theme1/bg.png"/>
    <hyperlink ref="AU167" r:id="rId507" display="http://abs.twimg.com/images/themes/theme1/bg.png"/>
    <hyperlink ref="AU168" r:id="rId508" display="http://pbs.twimg.com/profile_background_images/378800000087476945/07b886fa2e428e4c0a6cdea71ec76b13.jpeg"/>
    <hyperlink ref="AU169" r:id="rId509" display="http://abs.twimg.com/images/themes/theme1/bg.png"/>
    <hyperlink ref="AU170" r:id="rId510" display="http://abs.twimg.com/images/themes/theme5/bg.gif"/>
    <hyperlink ref="AU171" r:id="rId511" display="http://a0.twimg.com/images/themes/theme1/bg.png"/>
    <hyperlink ref="AU173" r:id="rId512" display="http://abs.twimg.com/images/themes/theme1/bg.png"/>
    <hyperlink ref="AU174" r:id="rId513" display="http://abs.twimg.com/images/themes/theme10/bg.gif"/>
    <hyperlink ref="AU175" r:id="rId514" display="http://abs.twimg.com/images/themes/theme1/bg.png"/>
    <hyperlink ref="AU178" r:id="rId515" display="http://abs.twimg.com/images/themes/theme1/bg.png"/>
    <hyperlink ref="AU182" r:id="rId516" display="http://abs.twimg.com/images/themes/theme1/bg.png"/>
    <hyperlink ref="AU183" r:id="rId517" display="http://abs.twimg.com/images/themes/theme1/bg.png"/>
    <hyperlink ref="AU184" r:id="rId518" display="http://abs.twimg.com/images/themes/theme1/bg.png"/>
    <hyperlink ref="AU185" r:id="rId519" display="http://abs.twimg.com/images/themes/theme1/bg.png"/>
    <hyperlink ref="AU186" r:id="rId520" display="http://abs.twimg.com/images/themes/theme19/bg.gif"/>
    <hyperlink ref="AU187" r:id="rId521" display="http://abs.twimg.com/images/themes/theme1/bg.png"/>
    <hyperlink ref="AU188" r:id="rId522" display="http://abs.twimg.com/images/themes/theme1/bg.png"/>
    <hyperlink ref="AU189" r:id="rId523" display="http://abs.twimg.com/images/themes/theme1/bg.png"/>
    <hyperlink ref="AU190" r:id="rId524" display="http://abs.twimg.com/images/themes/theme1/bg.png"/>
    <hyperlink ref="AU191" r:id="rId525" display="http://abs.twimg.com/images/themes/theme9/bg.gif"/>
    <hyperlink ref="AU192" r:id="rId526" display="http://abs.twimg.com/images/themes/theme1/bg.png"/>
    <hyperlink ref="AU195" r:id="rId527" display="http://abs.twimg.com/images/themes/theme15/bg.png"/>
    <hyperlink ref="AU196" r:id="rId528" display="http://abs.twimg.com/images/themes/theme1/bg.png"/>
    <hyperlink ref="AU197" r:id="rId529" display="http://abs.twimg.com/images/themes/theme1/bg.png"/>
    <hyperlink ref="AU198" r:id="rId530" display="http://abs.twimg.com/images/themes/theme10/bg.gif"/>
    <hyperlink ref="AU199" r:id="rId531" display="http://abs.twimg.com/images/themes/theme17/bg.gif"/>
    <hyperlink ref="AU200" r:id="rId532" display="http://abs.twimg.com/images/themes/theme1/bg.png"/>
    <hyperlink ref="AU201" r:id="rId533" display="http://abs.twimg.com/images/themes/theme1/bg.png"/>
    <hyperlink ref="AU202" r:id="rId534" display="http://abs.twimg.com/images/themes/theme5/bg.gif"/>
    <hyperlink ref="AU206" r:id="rId535" display="http://abs.twimg.com/images/themes/theme1/bg.png"/>
    <hyperlink ref="AU207" r:id="rId536" display="http://abs.twimg.com/images/themes/theme6/bg.gif"/>
    <hyperlink ref="AU208" r:id="rId537" display="http://abs.twimg.com/images/themes/theme1/bg.png"/>
    <hyperlink ref="AU209" r:id="rId538" display="http://abs.twimg.com/images/themes/theme1/bg.png"/>
    <hyperlink ref="AU210" r:id="rId539" display="http://abs.twimg.com/images/themes/theme5/bg.gif"/>
    <hyperlink ref="AU211" r:id="rId540" display="http://abs.twimg.com/images/themes/theme1/bg.png"/>
    <hyperlink ref="AU212" r:id="rId541" display="http://abs.twimg.com/images/themes/theme1/bg.png"/>
    <hyperlink ref="AU213" r:id="rId542" display="http://abs.twimg.com/images/themes/theme18/bg.gif"/>
    <hyperlink ref="AU215" r:id="rId543" display="http://abs.twimg.com/images/themes/theme1/bg.png"/>
    <hyperlink ref="AU216" r:id="rId544" display="http://abs.twimg.com/images/themes/theme1/bg.png"/>
    <hyperlink ref="AU217" r:id="rId545" display="http://abs.twimg.com/images/themes/theme1/bg.png"/>
    <hyperlink ref="AU218" r:id="rId546" display="http://abs.twimg.com/images/themes/theme1/bg.png"/>
    <hyperlink ref="AU221" r:id="rId547" display="http://abs.twimg.com/images/themes/theme1/bg.png"/>
    <hyperlink ref="AU222" r:id="rId548" display="http://abs.twimg.com/images/themes/theme1/bg.png"/>
    <hyperlink ref="AU223" r:id="rId549" display="http://abs.twimg.com/images/themes/theme17/bg.gif"/>
    <hyperlink ref="AU224" r:id="rId550" display="http://abs.twimg.com/images/themes/theme9/bg.gif"/>
    <hyperlink ref="AU225" r:id="rId551" display="http://abs.twimg.com/images/themes/theme1/bg.png"/>
    <hyperlink ref="AU226" r:id="rId552" display="http://abs.twimg.com/images/themes/theme5/bg.gif"/>
    <hyperlink ref="AU228" r:id="rId553" display="http://abs.twimg.com/images/themes/theme4/bg.gif"/>
    <hyperlink ref="AU230" r:id="rId554" display="http://abs.twimg.com/images/themes/theme3/bg.gif"/>
    <hyperlink ref="AU231" r:id="rId555" display="http://abs.twimg.com/images/themes/theme14/bg.gif"/>
    <hyperlink ref="AU232" r:id="rId556" display="http://abs.twimg.com/images/themes/theme1/bg.png"/>
    <hyperlink ref="AU234" r:id="rId557" display="http://abs.twimg.com/images/themes/theme2/bg.gif"/>
    <hyperlink ref="AU235" r:id="rId558" display="http://abs.twimg.com/images/themes/theme12/bg.gif"/>
    <hyperlink ref="AU236" r:id="rId559" display="http://abs.twimg.com/images/themes/theme1/bg.png"/>
    <hyperlink ref="AU237" r:id="rId560" display="http://abs.twimg.com/images/themes/theme1/bg.png"/>
    <hyperlink ref="AU238" r:id="rId561" display="http://abs.twimg.com/images/themes/theme1/bg.png"/>
    <hyperlink ref="AU239" r:id="rId562" display="http://abs.twimg.com/images/themes/theme1/bg.png"/>
    <hyperlink ref="AU240" r:id="rId563" display="http://abs.twimg.com/images/themes/theme1/bg.png"/>
    <hyperlink ref="AU241" r:id="rId564" display="http://abs.twimg.com/images/themes/theme1/bg.png"/>
    <hyperlink ref="AU242" r:id="rId565" display="http://abs.twimg.com/images/themes/theme1/bg.png"/>
    <hyperlink ref="AU243" r:id="rId566" display="http://abs.twimg.com/images/themes/theme1/bg.png"/>
    <hyperlink ref="AU244" r:id="rId567" display="http://abs.twimg.com/images/themes/theme1/bg.png"/>
    <hyperlink ref="AU246" r:id="rId568" display="http://abs.twimg.com/images/themes/theme1/bg.png"/>
    <hyperlink ref="AU247" r:id="rId569" display="http://abs.twimg.com/images/themes/theme1/bg.png"/>
    <hyperlink ref="AU248" r:id="rId570" display="http://abs.twimg.com/images/themes/theme1/bg.png"/>
    <hyperlink ref="AU249" r:id="rId571" display="http://abs.twimg.com/images/themes/theme1/bg.png"/>
    <hyperlink ref="AU250" r:id="rId572" display="http://abs.twimg.com/images/themes/theme1/bg.png"/>
    <hyperlink ref="AU254" r:id="rId573" display="http://abs.twimg.com/images/themes/theme1/bg.png"/>
    <hyperlink ref="AU255" r:id="rId574" display="http://abs.twimg.com/images/themes/theme1/bg.png"/>
    <hyperlink ref="AU256" r:id="rId575" display="http://abs.twimg.com/images/themes/theme1/bg.png"/>
    <hyperlink ref="AU257" r:id="rId576" display="http://abs.twimg.com/images/themes/theme1/bg.png"/>
    <hyperlink ref="AU258" r:id="rId577" display="http://abs.twimg.com/images/themes/theme4/bg.gif"/>
    <hyperlink ref="AU259" r:id="rId578" display="http://abs.twimg.com/images/themes/theme1/bg.png"/>
    <hyperlink ref="AU260" r:id="rId579" display="http://abs.twimg.com/images/themes/theme1/bg.png"/>
    <hyperlink ref="AU261" r:id="rId580" display="http://abs.twimg.com/images/themes/theme1/bg.png"/>
    <hyperlink ref="AU262" r:id="rId581" display="http://abs.twimg.com/images/themes/theme15/bg.png"/>
    <hyperlink ref="AU263" r:id="rId582" display="http://abs.twimg.com/images/themes/theme2/bg.gif"/>
    <hyperlink ref="AU264" r:id="rId583" display="http://abs.twimg.com/images/themes/theme14/bg.gif"/>
    <hyperlink ref="AU265" r:id="rId584" display="http://abs.twimg.com/images/themes/theme1/bg.png"/>
    <hyperlink ref="AU266" r:id="rId585" display="http://abs.twimg.com/images/themes/theme14/bg.gif"/>
    <hyperlink ref="AU267" r:id="rId586" display="http://abs.twimg.com/images/themes/theme1/bg.png"/>
    <hyperlink ref="AU268" r:id="rId587" display="http://abs.twimg.com/images/themes/theme1/bg.png"/>
    <hyperlink ref="AU269" r:id="rId588" display="http://abs.twimg.com/images/themes/theme1/bg.png"/>
    <hyperlink ref="AU270" r:id="rId589" display="http://abs.twimg.com/images/themes/theme1/bg.png"/>
    <hyperlink ref="AU271" r:id="rId590" display="http://abs.twimg.com/images/themes/theme1/bg.png"/>
    <hyperlink ref="AU272" r:id="rId591" display="http://abs.twimg.com/images/themes/theme1/bg.png"/>
    <hyperlink ref="AU273" r:id="rId592" display="http://abs.twimg.com/images/themes/theme10/bg.gif"/>
    <hyperlink ref="AU274" r:id="rId593" display="http://abs.twimg.com/images/themes/theme1/bg.png"/>
    <hyperlink ref="AU275" r:id="rId594" display="http://abs.twimg.com/images/themes/theme10/bg.gif"/>
    <hyperlink ref="AU276" r:id="rId595" display="http://abs.twimg.com/images/themes/theme3/bg.gif"/>
    <hyperlink ref="AU277" r:id="rId596" display="http://abs.twimg.com/images/themes/theme1/bg.png"/>
    <hyperlink ref="AU278" r:id="rId597" display="http://abs.twimg.com/images/themes/theme1/bg.png"/>
    <hyperlink ref="AU279" r:id="rId598" display="http://abs.twimg.com/images/themes/theme8/bg.gif"/>
    <hyperlink ref="AU280" r:id="rId599" display="http://abs.twimg.com/images/themes/theme9/bg.gif"/>
    <hyperlink ref="AU281" r:id="rId600" display="http://abs.twimg.com/images/themes/theme1/bg.png"/>
    <hyperlink ref="AU282" r:id="rId601" display="http://abs.twimg.com/images/themes/theme1/bg.png"/>
    <hyperlink ref="AU283" r:id="rId602" display="http://abs.twimg.com/images/themes/theme1/bg.png"/>
    <hyperlink ref="AU284" r:id="rId603" display="http://abs.twimg.com/images/themes/theme2/bg.gif"/>
    <hyperlink ref="AU285" r:id="rId604" display="http://abs.twimg.com/images/themes/theme2/bg.gif"/>
    <hyperlink ref="AU286" r:id="rId605" display="http://abs.twimg.com/images/themes/theme15/bg.png"/>
    <hyperlink ref="AU287" r:id="rId606" display="http://abs.twimg.com/images/themes/theme1/bg.png"/>
    <hyperlink ref="AU288" r:id="rId607" display="http://abs.twimg.com/images/themes/theme1/bg.png"/>
    <hyperlink ref="AU289" r:id="rId608" display="http://abs.twimg.com/images/themes/theme8/bg.gif"/>
    <hyperlink ref="AU290" r:id="rId609" display="http://abs.twimg.com/images/themes/theme1/bg.png"/>
    <hyperlink ref="AU291" r:id="rId610" display="http://abs.twimg.com/images/themes/theme14/bg.gif"/>
    <hyperlink ref="AU292" r:id="rId611" display="http://abs.twimg.com/images/themes/theme1/bg.png"/>
    <hyperlink ref="AU293" r:id="rId612" display="http://abs.twimg.com/images/themes/theme14/bg.gif"/>
    <hyperlink ref="F3" r:id="rId613" display="http://pbs.twimg.com/profile_images/822856694590009349/yMznDuA3_normal.jpg"/>
    <hyperlink ref="F4" r:id="rId614" display="http://pbs.twimg.com/profile_images/857329142613688321/HYupqA_P_normal.jpg"/>
    <hyperlink ref="F5" r:id="rId615" display="http://pbs.twimg.com/profile_images/819361864794730496/Za3gY7X0_normal.jpg"/>
    <hyperlink ref="F6" r:id="rId616" display="http://pbs.twimg.com/profile_images/1186848416644493317/sfDcTbB0_normal.jpg"/>
    <hyperlink ref="F7" r:id="rId617" display="http://pbs.twimg.com/profile_images/672284754499076097/0GfLtvGS_normal.jpg"/>
    <hyperlink ref="F8" r:id="rId618" display="http://pbs.twimg.com/profile_images/716050975337889792/1DB7DKl1_normal.jpg"/>
    <hyperlink ref="F9" r:id="rId619" display="http://pbs.twimg.com/profile_images/1059888693945630720/yex0Gcbi_normal.jpg"/>
    <hyperlink ref="F10" r:id="rId620" display="http://pbs.twimg.com/profile_images/831214346361507841/3F9Abca8_normal.jpg"/>
    <hyperlink ref="F11" r:id="rId621" display="http://pbs.twimg.com/profile_images/1164317021884096513/3c2haRRg_normal.jpg"/>
    <hyperlink ref="F12" r:id="rId622" display="http://pbs.twimg.com/profile_images/1093566535862345728/E5KN4ZFo_normal.jpg"/>
    <hyperlink ref="F13" r:id="rId623" display="http://abs.twimg.com/sticky/default_profile_images/default_profile_normal.png"/>
    <hyperlink ref="F14" r:id="rId624" display="http://pbs.twimg.com/profile_images/1115415865766359040/eNhcvK13_normal.jpg"/>
    <hyperlink ref="F15" r:id="rId625" display="http://pbs.twimg.com/profile_images/2828785203/a097d038f964b0a6125a95c0a0e8ff7d_normal.jpeg"/>
    <hyperlink ref="F16" r:id="rId626" display="http://pbs.twimg.com/profile_images/822547732376207360/5g0FC8XX_normal.jpg"/>
    <hyperlink ref="F17" r:id="rId627" display="http://pbs.twimg.com/profile_images/1119017262776770560/b0ghKk2c_normal.png"/>
    <hyperlink ref="F18" r:id="rId628" display="http://pbs.twimg.com/profile_images/1107772679711535106/ttA9bBFQ_normal.jpg"/>
    <hyperlink ref="F19" r:id="rId629" display="http://pbs.twimg.com/profile_images/1174373766631215105/Ftdo_ouW_normal.png"/>
    <hyperlink ref="F20" r:id="rId630" display="http://pbs.twimg.com/profile_images/1100843594997362688/JR-W-Xo-_normal.png"/>
    <hyperlink ref="F21" r:id="rId631" display="http://pbs.twimg.com/profile_images/1006571501808545792/w3qp1SIZ_normal.jpg"/>
    <hyperlink ref="F22" r:id="rId632" display="http://pbs.twimg.com/profile_images/1134913029794074624/yp9yD4p1_normal.jpg"/>
    <hyperlink ref="F23" r:id="rId633" display="http://pbs.twimg.com/profile_images/1101232968234725376/KP_fvxSx_normal.jpg"/>
    <hyperlink ref="F24" r:id="rId634" display="http://pbs.twimg.com/profile_images/3609239569/003061952dcf9690f762157a0740eb96_normal.png"/>
    <hyperlink ref="F25" r:id="rId635" display="http://pbs.twimg.com/profile_images/1130989388249255936/RTUjm-p__normal.jpg"/>
    <hyperlink ref="F26" r:id="rId636" display="http://pbs.twimg.com/profile_images/3399321557/b2a4ed707655c4b396094d4de0afe341_normal.jpeg"/>
    <hyperlink ref="F27" r:id="rId637" display="http://pbs.twimg.com/profile_images/1100092996668645376/VSYHIif1_normal.jpg"/>
    <hyperlink ref="F28" r:id="rId638" display="http://pbs.twimg.com/profile_images/783445386375507969/nTv88w7E_normal.jpg"/>
    <hyperlink ref="F29" r:id="rId639" display="http://pbs.twimg.com/profile_images/909005228778725376/-j_kpowy_normal.jpg"/>
    <hyperlink ref="F30" r:id="rId640" display="http://pbs.twimg.com/profile_images/1017767367366119424/upt4a2te_normal.jpg"/>
    <hyperlink ref="F31" r:id="rId641" display="http://pbs.twimg.com/profile_images/1097820307388334080/9ddg5F6v_normal.png"/>
    <hyperlink ref="F32" r:id="rId642" display="http://pbs.twimg.com/profile_images/1139367073275154433/NkAhkodf_normal.jpg"/>
    <hyperlink ref="F33" r:id="rId643" display="http://pbs.twimg.com/profile_images/854151673366724608/fawGHaX4_normal.jpg"/>
    <hyperlink ref="F34" r:id="rId644" display="http://pbs.twimg.com/profile_images/1157723455350956032/CiUhZbPv_normal.jpg"/>
    <hyperlink ref="F35" r:id="rId645" display="http://abs.twimg.com/sticky/default_profile_images/default_profile_normal.png"/>
    <hyperlink ref="F36" r:id="rId646" display="http://pbs.twimg.com/profile_images/500459292781449216/yhdYeWHt_normal.jpeg"/>
    <hyperlink ref="F37" r:id="rId647" display="http://pbs.twimg.com/profile_images/607981569916026881/roZR_wmK_normal.jpg"/>
    <hyperlink ref="F38" r:id="rId648" display="http://pbs.twimg.com/profile_images/924417146087661569/ATGRFouc_normal.jpg"/>
    <hyperlink ref="F39" r:id="rId649" display="http://pbs.twimg.com/profile_images/669288095695503360/8zA-lM8h_normal.jpg"/>
    <hyperlink ref="F40" r:id="rId650" display="http://pbs.twimg.com/profile_images/453016282103697408/4iPxSgEa_normal.jpeg"/>
    <hyperlink ref="F41" r:id="rId651" display="http://pbs.twimg.com/profile_images/1166376226287538177/bZGZXeIi_normal.jpg"/>
    <hyperlink ref="F42" r:id="rId652" display="http://pbs.twimg.com/profile_images/1766568555/85026208_l_normal.jpg"/>
    <hyperlink ref="F43" r:id="rId653" display="http://abs.twimg.com/sticky/default_profile_images/default_profile_normal.png"/>
    <hyperlink ref="F44" r:id="rId654" display="http://pbs.twimg.com/profile_images/1169032807181692928/CI3jtDse_normal.jpg"/>
    <hyperlink ref="F45" r:id="rId655" display="http://pbs.twimg.com/profile_images/976950999653924865/pVnzE4fG_normal.jpg"/>
    <hyperlink ref="F46" r:id="rId656" display="http://pbs.twimg.com/profile_images/1164495333533081600/0t-n7quc_normal.jpg"/>
    <hyperlink ref="F47" r:id="rId657" display="http://pbs.twimg.com/profile_images/905504442488938497/5Z_WPFNV_normal.jpg"/>
    <hyperlink ref="F48" r:id="rId658" display="http://pbs.twimg.com/profile_images/1175269002693742592/C5B5bvQ0_normal.jpg"/>
    <hyperlink ref="F49" r:id="rId659" display="http://pbs.twimg.com/profile_images/1190698425253289985/jIXqQQFl_normal.jpg"/>
    <hyperlink ref="F50" r:id="rId660" display="http://pbs.twimg.com/profile_images/1039160444429058049/0tJlW8p4_normal.jpg"/>
    <hyperlink ref="F51" r:id="rId661" display="http://pbs.twimg.com/profile_images/1080980351063740416/0vhe7oRk_normal.jpg"/>
    <hyperlink ref="F52" r:id="rId662" display="http://pbs.twimg.com/profile_images/1181870976214142976/VH1q31rC_normal.jpg"/>
    <hyperlink ref="F53" r:id="rId663" display="http://pbs.twimg.com/profile_images/1174211172301758464/_hi0uvmz_normal.jpg"/>
    <hyperlink ref="F54" r:id="rId664" display="http://pbs.twimg.com/profile_images/1138934260532989952/4Spl0Jsf_normal.jpg"/>
    <hyperlink ref="F55" r:id="rId665" display="http://pbs.twimg.com/profile_images/1146066544134221824/34e2jQRf_normal.png"/>
    <hyperlink ref="F56" r:id="rId666" display="http://pbs.twimg.com/profile_images/1001850060257325057/R2IT2ZD5_normal.jpg"/>
    <hyperlink ref="F57" r:id="rId667" display="http://pbs.twimg.com/profile_images/1175871007468507137/5LOoa71T_normal.jpg"/>
    <hyperlink ref="F58" r:id="rId668" display="http://pbs.twimg.com/profile_images/753400792846110723/nbTRCuVh_normal.jpg"/>
    <hyperlink ref="F59" r:id="rId669" display="http://pbs.twimg.com/profile_images/1126289618746335237/cJ21G0p3_normal.jpg"/>
    <hyperlink ref="F60" r:id="rId670" display="http://pbs.twimg.com/profile_images/1187433279537983490/VU9HDc3x_normal.jpg"/>
    <hyperlink ref="F61" r:id="rId671" display="http://abs.twimg.com/sticky/default_profile_images/default_profile_normal.png"/>
    <hyperlink ref="F62" r:id="rId672" display="http://pbs.twimg.com/profile_images/1037468592571338752/5EchBg9V_normal.jpg"/>
    <hyperlink ref="F63" r:id="rId673" display="http://pbs.twimg.com/profile_images/788832735196434432/UizNxq9Q_normal.jpg"/>
    <hyperlink ref="F64" r:id="rId674" display="http://pbs.twimg.com/profile_images/996126487513198592/BEL9dbL4_normal.jpg"/>
    <hyperlink ref="F65" r:id="rId675" display="http://pbs.twimg.com/profile_images/1190138069481078787/h76mxLai_normal.jpg"/>
    <hyperlink ref="F66" r:id="rId676" display="http://pbs.twimg.com/profile_images/1116723482115620864/BcBrarCy_normal.jpg"/>
    <hyperlink ref="F67" r:id="rId677" display="http://pbs.twimg.com/profile_images/1088863993177853952/7SbNPaSy_normal.jpg"/>
    <hyperlink ref="F68" r:id="rId678" display="http://pbs.twimg.com/profile_images/1171070963628290048/yjfWpF_h_normal.jpg"/>
    <hyperlink ref="F69" r:id="rId679" display="http://pbs.twimg.com/profile_images/1058102081351892992/B99wCX0__normal.jpg"/>
    <hyperlink ref="F70" r:id="rId680" display="http://pbs.twimg.com/profile_images/1187763345463664640/9zx1_Ve5_normal.jpg"/>
    <hyperlink ref="F71" r:id="rId681" display="http://pbs.twimg.com/profile_images/1169253089129443329/VxbOUvvi_normal.jpg"/>
    <hyperlink ref="F72" r:id="rId682" display="http://pbs.twimg.com/profile_images/1174827865948528640/ogPqf9CH_normal.jpg"/>
    <hyperlink ref="F73" r:id="rId683" display="http://pbs.twimg.com/profile_images/1153789591377178631/OH1cWd8i_normal.jpg"/>
    <hyperlink ref="F74" r:id="rId684" display="http://pbs.twimg.com/profile_images/1137691367084191744/TTFSryGe_normal.png"/>
    <hyperlink ref="F75" r:id="rId685" display="http://pbs.twimg.com/profile_images/902993749600604166/ialVhNtt_normal.jpg"/>
    <hyperlink ref="F76" r:id="rId686" display="http://pbs.twimg.com/profile_images/1162875131896717312/pPcTZn06_normal.jpg"/>
    <hyperlink ref="F77" r:id="rId687" display="http://pbs.twimg.com/profile_images/1190212673717358595/NyVWWXdt_normal.jpg"/>
    <hyperlink ref="F78" r:id="rId688" display="http://pbs.twimg.com/profile_images/1156431666925019136/RIZM078y_normal.jpg"/>
    <hyperlink ref="F79" r:id="rId689" display="http://pbs.twimg.com/profile_images/1156885689356738560/qqs83LRt_normal.jpg"/>
    <hyperlink ref="F80" r:id="rId690" display="http://pbs.twimg.com/profile_images/1171578713835745282/00qV4KLk_normal.jpg"/>
    <hyperlink ref="F81" r:id="rId691" display="http://pbs.twimg.com/profile_images/1652704477/2994azNj_normal"/>
    <hyperlink ref="F82" r:id="rId692" display="http://pbs.twimg.com/profile_images/1183027608944041985/BjFs7dWo_normal.jpg"/>
    <hyperlink ref="F83" r:id="rId693" display="http://pbs.twimg.com/profile_images/1140179537415700480/bJ2hml60_normal.jpg"/>
    <hyperlink ref="F84" r:id="rId694" display="http://pbs.twimg.com/profile_images/1190653490080694273/FqZXFbnS_normal.jpg"/>
    <hyperlink ref="F85" r:id="rId695" display="http://pbs.twimg.com/profile_images/1166389210393317377/AHSN27mD_normal.jpg"/>
    <hyperlink ref="F86" r:id="rId696" display="http://pbs.twimg.com/profile_images/1187786461015355394/iOyESBMV_normal.png"/>
    <hyperlink ref="F87" r:id="rId697" display="http://pbs.twimg.com/profile_images/1175107556274049024/xaWBQvFX_normal.jpg"/>
    <hyperlink ref="F88" r:id="rId698" display="http://pbs.twimg.com/profile_images/950551159470661632/I48dnx-9_normal.jpg"/>
    <hyperlink ref="F89" r:id="rId699" display="http://abs.twimg.com/sticky/default_profile_images/default_profile_normal.png"/>
    <hyperlink ref="F90" r:id="rId700" display="http://pbs.twimg.com/profile_images/1176981360000585729/FWyhvZ3s_normal.jpg"/>
    <hyperlink ref="F91" r:id="rId701" display="http://pbs.twimg.com/profile_images/1149597815846268928/oNGDc5Rz_normal.jpg"/>
    <hyperlink ref="F92" r:id="rId702" display="http://pbs.twimg.com/profile_images/458963836599427073/u4XCRSyB_normal.jpeg"/>
    <hyperlink ref="F93" r:id="rId703" display="http://pbs.twimg.com/profile_images/1175545826443051008/hilgvbXu_normal.jpg"/>
    <hyperlink ref="F94" r:id="rId704" display="http://pbs.twimg.com/profile_images/1150774019425222656/DpD1UrHk_normal.jpg"/>
    <hyperlink ref="F95" r:id="rId705" display="http://pbs.twimg.com/profile_images/1116050067809558533/j5zAKX-P_normal.jpg"/>
    <hyperlink ref="F96" r:id="rId706" display="http://pbs.twimg.com/profile_images/1116530770393354240/f46L2-cG_normal.jpg"/>
    <hyperlink ref="F97" r:id="rId707" display="http://pbs.twimg.com/profile_images/1191339508484186112/Rx2qNZ0r_normal.jpg"/>
    <hyperlink ref="F98" r:id="rId708" display="http://pbs.twimg.com/profile_images/1151702922801143808/yCpupRup_normal.jpg"/>
    <hyperlink ref="F99" r:id="rId709" display="http://pbs.twimg.com/profile_images/1116171289901690880/6IyPn8y5_normal.jpg"/>
    <hyperlink ref="F100" r:id="rId710" display="http://pbs.twimg.com/profile_images/1140474088873320448/DSbcGAiB_normal.jpg"/>
    <hyperlink ref="F101" r:id="rId711" display="http://pbs.twimg.com/profile_images/1154876271513538560/y1LuGOYm_normal.jpg"/>
    <hyperlink ref="F102" r:id="rId712" display="http://pbs.twimg.com/profile_images/1159628875183337472/58CAz46W_normal.jpg"/>
    <hyperlink ref="F103" r:id="rId713" display="http://pbs.twimg.com/profile_images/923549065983549442/oRodfGAz_normal.jpg"/>
    <hyperlink ref="F104" r:id="rId714" display="http://pbs.twimg.com/profile_images/1059168417440129024/dEhfCvkQ_normal.jpg"/>
    <hyperlink ref="F105" r:id="rId715" display="http://pbs.twimg.com/profile_images/3212295890/8a2c15a8ba9882379aa3e8fe733e9081_normal.jpeg"/>
    <hyperlink ref="F106" r:id="rId716" display="http://pbs.twimg.com/profile_images/648710640748511232/EwDFBVaZ_normal.jpg"/>
    <hyperlink ref="F107" r:id="rId717" display="http://pbs.twimg.com/profile_images/946233014824128513/ShS2eo8B_normal.jpg"/>
    <hyperlink ref="F108" r:id="rId718" display="http://pbs.twimg.com/profile_images/858099397489504256/b-9OyRkq_normal.jpg"/>
    <hyperlink ref="F109" r:id="rId719" display="http://pbs.twimg.com/profile_images/1162783907999338499/phn5DuvT_normal.jpg"/>
    <hyperlink ref="F110" r:id="rId720" display="http://pbs.twimg.com/profile_images/1174193840716156933/DSZkBOHc_normal.jpg"/>
    <hyperlink ref="F111" r:id="rId721" display="http://pbs.twimg.com/profile_images/940366704760246272/ugFeMIrS_normal.jpg"/>
    <hyperlink ref="F112" r:id="rId722" display="http://pbs.twimg.com/profile_images/1110148208334782464/2iW3BZxF_normal.jpg"/>
    <hyperlink ref="F113" r:id="rId723" display="http://pbs.twimg.com/profile_images/1177046210944917509/_KKOuYas_normal.jpg"/>
    <hyperlink ref="F114" r:id="rId724" display="http://pbs.twimg.com/profile_images/1073818435757400064/rTcYNz6T_normal.jpg"/>
    <hyperlink ref="F115" r:id="rId725" display="http://pbs.twimg.com/profile_images/676096406172471296/ikGNYDMz_normal.jpg"/>
    <hyperlink ref="F116" r:id="rId726" display="http://pbs.twimg.com/profile_images/1177607987189301248/PKnkVqtU_normal.jpg"/>
    <hyperlink ref="F117" r:id="rId727" display="http://pbs.twimg.com/profile_images/1177492658526142464/tBMSxoCR_normal.jpg"/>
    <hyperlink ref="F118" r:id="rId728" display="http://pbs.twimg.com/profile_images/1103522481992880130/jlOkrY7t_normal.jpg"/>
    <hyperlink ref="F119" r:id="rId729" display="http://pbs.twimg.com/profile_images/1157667540417548289/qMSJ55qG_normal.jpg"/>
    <hyperlink ref="F120" r:id="rId730" display="http://pbs.twimg.com/profile_images/1181791696830390272/Sv8wOGjP_normal.jpg"/>
    <hyperlink ref="F121" r:id="rId731" display="http://pbs.twimg.com/profile_images/111482472/I_just_Jizzed_in_My_Pants_normal.jpg"/>
    <hyperlink ref="F122" r:id="rId732" display="http://pbs.twimg.com/profile_images/1006707726523617281/lnbpwGNP_normal.jpg"/>
    <hyperlink ref="F123" r:id="rId733" display="http://pbs.twimg.com/profile_images/1009126526200270851/GjTUhPQx_normal.jpg"/>
    <hyperlink ref="F124" r:id="rId734" display="http://abs.twimg.com/sticky/default_profile_images/default_profile_normal.png"/>
    <hyperlink ref="F125" r:id="rId735" display="http://pbs.twimg.com/profile_images/1009409822784217089/VDZdBZ3x_normal.jpg"/>
    <hyperlink ref="F126" r:id="rId736" display="http://pbs.twimg.com/profile_images/1042950830524121088/FLJBOOeB_normal.jpg"/>
    <hyperlink ref="F127" r:id="rId737" display="http://pbs.twimg.com/profile_images/1183906353590558720/FomiZ6Zs_normal.jpg"/>
    <hyperlink ref="F128" r:id="rId738" display="http://pbs.twimg.com/profile_images/785966656543596544/Zvkc9aNh_normal.jpg"/>
    <hyperlink ref="F129" r:id="rId739" display="http://pbs.twimg.com/profile_images/1178883203043643393/lDJj10t__normal.jpg"/>
    <hyperlink ref="F130" r:id="rId740" display="http://pbs.twimg.com/profile_images/1185514091214970880/F0dSyc_i_normal.jpg"/>
    <hyperlink ref="F131" r:id="rId741" display="http://pbs.twimg.com/profile_images/1181141519018991616/jrSCVxPN_normal.jpg"/>
    <hyperlink ref="F132" r:id="rId742" display="http://pbs.twimg.com/profile_images/954451857044398081/xkfP6faI_normal.jpg"/>
    <hyperlink ref="F133" r:id="rId743" display="http://pbs.twimg.com/profile_images/835643103293943809/zlP0oqUi_normal.jpg"/>
    <hyperlink ref="F134" r:id="rId744" display="http://pbs.twimg.com/profile_images/1139398254544556032/iVfX-pUx_normal.jpg"/>
    <hyperlink ref="F135" r:id="rId745" display="http://pbs.twimg.com/profile_images/1164933254975283200/tuiNWPrZ_normal.jpg"/>
    <hyperlink ref="F136" r:id="rId746" display="http://pbs.twimg.com/profile_images/1065018289884061697/DWnQPjOy_normal.jpg"/>
    <hyperlink ref="F137" r:id="rId747" display="http://pbs.twimg.com/profile_images/1183230651455234048/k_5GQ7cB_normal.jpg"/>
    <hyperlink ref="F138" r:id="rId748" display="http://pbs.twimg.com/profile_images/1153017875415752704/3QpgC4YA_normal.jpg"/>
    <hyperlink ref="F139" r:id="rId749" display="http://pbs.twimg.com/profile_images/1192915447479504897/mjFTem0l_normal.jpg"/>
    <hyperlink ref="F140" r:id="rId750" display="http://pbs.twimg.com/profile_images/1172721075609686016/mJBaquy7_normal.jpg"/>
    <hyperlink ref="F141" r:id="rId751" display="http://pbs.twimg.com/profile_images/1038623677598904320/a9GZEEBN_normal.jpg"/>
    <hyperlink ref="F142" r:id="rId752" display="http://pbs.twimg.com/profile_images/1174303038909140993/MsebXomS_normal.jpg"/>
    <hyperlink ref="F143" r:id="rId753" display="http://pbs.twimg.com/profile_images/936120513566527488/rSTsAXex_normal.jpg"/>
    <hyperlink ref="F144" r:id="rId754" display="http://pbs.twimg.com/profile_images/1135024741608112132/QOdFvHG8_normal.jpg"/>
    <hyperlink ref="F145" r:id="rId755" display="http://pbs.twimg.com/profile_images/1130266308904308736/1J2iSxYR_normal.jpg"/>
    <hyperlink ref="F146" r:id="rId756" display="http://pbs.twimg.com/profile_images/1190261821283930112/_wxapkQb_normal.jpg"/>
    <hyperlink ref="F147" r:id="rId757" display="http://pbs.twimg.com/profile_images/1187529028938289152/EYCBSCWR_normal.jpg"/>
    <hyperlink ref="F148" r:id="rId758" display="http://pbs.twimg.com/profile_images/1140210583477686273/hhAnQDRd_normal.jpg"/>
    <hyperlink ref="F149" r:id="rId759" display="http://pbs.twimg.com/profile_images/1178061291266674688/RNz9JSm2_normal.jpg"/>
    <hyperlink ref="F150" r:id="rId760" display="http://pbs.twimg.com/profile_images/1121059037238448130/uBQjrQNG_normal.jpg"/>
    <hyperlink ref="F151" r:id="rId761" display="http://pbs.twimg.com/profile_images/195454480/Jorge_normal.jpg"/>
    <hyperlink ref="F152" r:id="rId762" display="http://pbs.twimg.com/profile_images/1179016408040005632/5LafgLR4_normal.jpg"/>
    <hyperlink ref="F153" r:id="rId763" display="http://pbs.twimg.com/profile_images/973571146649079810/Fl3R7_7F_normal.jpg"/>
    <hyperlink ref="F154" r:id="rId764" display="http://pbs.twimg.com/profile_images/672036189273120768/4_Esv2H4_normal.jpg"/>
    <hyperlink ref="F155" r:id="rId765" display="http://pbs.twimg.com/profile_images/1173778671196180480/YxFntxir_normal.jpg"/>
    <hyperlink ref="F156" r:id="rId766" display="http://pbs.twimg.com/profile_images/708895429337829376/AfVhYSMY_normal.jpg"/>
    <hyperlink ref="F157" r:id="rId767" display="http://pbs.twimg.com/profile_images/935978578218381312/yyLdFYaV_normal.jpg"/>
    <hyperlink ref="F158" r:id="rId768" display="http://pbs.twimg.com/profile_images/1192048236032335872/Gl_V47A0_normal.jpg"/>
    <hyperlink ref="F159" r:id="rId769" display="http://pbs.twimg.com/profile_images/1117607772495859712/-L3WTOfT_normal.png"/>
    <hyperlink ref="F160" r:id="rId770" display="http://pbs.twimg.com/profile_images/1143267121859686400/U-_O5Sgn_normal.png"/>
    <hyperlink ref="F161" r:id="rId771" display="http://pbs.twimg.com/profile_images/1178828255161249792/ITwHaT2-_normal.jpg"/>
    <hyperlink ref="F162" r:id="rId772" display="http://pbs.twimg.com/profile_images/1063316802279809026/VW4MMzI3_normal.jpg"/>
    <hyperlink ref="F163" r:id="rId773" display="http://pbs.twimg.com/profile_images/1148911326229684224/OcyYH17-_normal.jpg"/>
    <hyperlink ref="F164" r:id="rId774" display="http://pbs.twimg.com/profile_images/1178365376960352257/oa6wj1UH_normal.jpg"/>
    <hyperlink ref="F165" r:id="rId775" display="http://pbs.twimg.com/profile_images/1023174038351478784/ZrxjQoP2_normal.jpg"/>
    <hyperlink ref="F166" r:id="rId776" display="http://pbs.twimg.com/profile_images/1121169434415128576/ItaCruUL_normal.jpg"/>
    <hyperlink ref="F167" r:id="rId777" display="http://pbs.twimg.com/profile_images/786376265108365312/U5YQbrYZ_normal.jpg"/>
    <hyperlink ref="F168" r:id="rId778" display="http://pbs.twimg.com/profile_images/423990085822853120/tHCORj6Q_normal.jpeg"/>
    <hyperlink ref="F169" r:id="rId779" display="http://pbs.twimg.com/profile_images/680891883699056640/sk6TOv_6_normal.jpg"/>
    <hyperlink ref="F170" r:id="rId780" display="http://pbs.twimg.com/profile_images/1070102465247244288/yqx24qTM_normal.jpg"/>
    <hyperlink ref="F171" r:id="rId781" display="http://a0.twimg.com/profile_images/19314942/airplane_normal.gif"/>
    <hyperlink ref="F172" r:id="rId782" display="http://pbs.twimg.com/profile_images/1111673242266320896/hkekbegG_normal.jpg"/>
    <hyperlink ref="F173" r:id="rId783" display="http://pbs.twimg.com/profile_images/931547749132124161/rkgyl_aR_normal.jpg"/>
    <hyperlink ref="F174" r:id="rId784" display="http://pbs.twimg.com/profile_images/1157799577652625408/l9Y3VUKd_normal.jpg"/>
    <hyperlink ref="F175" r:id="rId785" display="http://pbs.twimg.com/profile_images/758661461119864833/8GtJeNXp_normal.jpg"/>
    <hyperlink ref="F176" r:id="rId786" display="http://pbs.twimg.com/profile_images/1157041971531149312/fbeKbkmU_normal.jpg"/>
    <hyperlink ref="F177" r:id="rId787" display="http://pbs.twimg.com/profile_images/1118765291062710272/ggOI4wi__normal.jpg"/>
    <hyperlink ref="F178" r:id="rId788" display="http://pbs.twimg.com/profile_images/1111673289116655621/__V4ReCW_normal.jpg"/>
    <hyperlink ref="F179" r:id="rId789" display="http://pbs.twimg.com/profile_images/1120733675317075968/1DaSOLw6_normal.jpg"/>
    <hyperlink ref="F180" r:id="rId790" display="http://pbs.twimg.com/profile_images/1180307487850815488/u_idW9gY_normal.jpg"/>
    <hyperlink ref="F181" r:id="rId791" display="http://pbs.twimg.com/profile_images/1180343795738648576/lDEHjm3g_normal.jpg"/>
    <hyperlink ref="F182" r:id="rId792" display="http://pbs.twimg.com/profile_images/1179175182788960256/afWEnDP5_normal.jpg"/>
    <hyperlink ref="F183" r:id="rId793" display="http://pbs.twimg.com/profile_images/1167863606173503488/vJeHzg2F_normal.jpg"/>
    <hyperlink ref="F184" r:id="rId794" display="http://pbs.twimg.com/profile_images/955538458965032962/mlR0Mr3D_normal.jpg"/>
    <hyperlink ref="F185" r:id="rId795" display="http://pbs.twimg.com/profile_images/588841113609351169/H6QvZWgG_normal.jpg"/>
    <hyperlink ref="F186" r:id="rId796" display="http://pbs.twimg.com/profile_images/633374428097679360/8mjmf234_normal.jpg"/>
    <hyperlink ref="F187" r:id="rId797" display="http://pbs.twimg.com/profile_images/1175751112676335618/tncleKDU_normal.jpg"/>
    <hyperlink ref="F188" r:id="rId798" display="http://pbs.twimg.com/profile_images/1176160222286503936/Dvu12EVQ_normal.jpg"/>
    <hyperlink ref="F189" r:id="rId799" display="http://pbs.twimg.com/profile_images/697195172925304832/t5nik0jk_normal.jpg"/>
    <hyperlink ref="F190" r:id="rId800" display="http://pbs.twimg.com/profile_images/703321604567101440/984obsut_normal.jpg"/>
    <hyperlink ref="F191" r:id="rId801" display="http://pbs.twimg.com/profile_images/1182298622899232771/61Fa_MH4_normal.jpg"/>
    <hyperlink ref="F192" r:id="rId802" display="http://pbs.twimg.com/profile_images/851543367716671489/2bEZ_jI1_normal.jpg"/>
    <hyperlink ref="F193" r:id="rId803" display="http://pbs.twimg.com/profile_images/859864563092738050/Cff7fdEk_normal.jpg"/>
    <hyperlink ref="F194" r:id="rId804" display="http://abs.twimg.com/sticky/default_profile_images/default_profile_normal.png"/>
    <hyperlink ref="F195" r:id="rId805" display="http://pbs.twimg.com/profile_images/1157663021365436416/CPSL_-Du_normal.jpg"/>
    <hyperlink ref="F196" r:id="rId806" display="http://pbs.twimg.com/profile_images/572633552958840832/cOMACaJ3_normal.jpeg"/>
    <hyperlink ref="F197" r:id="rId807" display="http://pbs.twimg.com/profile_images/1173993443594592257/GOWlT-ND_normal.jpg"/>
    <hyperlink ref="F198" r:id="rId808" display="http://pbs.twimg.com/profile_images/1177385733960720384/gtOJZzDD_normal.jpg"/>
    <hyperlink ref="F199" r:id="rId809" display="http://pbs.twimg.com/profile_images/1184648239938785283/iyxz8yYU_normal.jpg"/>
    <hyperlink ref="F200" r:id="rId810" display="http://pbs.twimg.com/profile_images/1060605387219656704/i_EpXqyR_normal.jpg"/>
    <hyperlink ref="F201" r:id="rId811" display="http://pbs.twimg.com/profile_images/872968392835293187/Eed7aj2A_normal.jpg"/>
    <hyperlink ref="F202" r:id="rId812" display="http://pbs.twimg.com/profile_images/2604086615/5pi5yaikfi858vajej1b_normal.jpeg"/>
    <hyperlink ref="F203" r:id="rId813" display="http://pbs.twimg.com/profile_images/1178688209808773121/BBD4k1b5_normal.jpg"/>
    <hyperlink ref="F204" r:id="rId814" display="http://abs.twimg.com/sticky/default_profile_images/default_profile_normal.png"/>
    <hyperlink ref="F205" r:id="rId815" display="http://abs.twimg.com/sticky/default_profile_images/default_profile_normal.png"/>
    <hyperlink ref="F206" r:id="rId816" display="http://pbs.twimg.com/profile_images/855643127541104640/zd0D0r2D_normal.jpg"/>
    <hyperlink ref="F207" r:id="rId817" display="http://pbs.twimg.com/profile_images/974048391020908545/Sjv1mYtG_normal.jpg"/>
    <hyperlink ref="F208" r:id="rId818" display="http://pbs.twimg.com/profile_images/1116800639198060549/sl3M3Xu5_normal.png"/>
    <hyperlink ref="F209" r:id="rId819" display="http://pbs.twimg.com/profile_images/829117894202007553/YJkhdijS_normal.jpg"/>
    <hyperlink ref="F210" r:id="rId820" display="http://pbs.twimg.com/profile_images/892980444781621248/vWEVTogP_normal.jpg"/>
    <hyperlink ref="F211" r:id="rId821" display="http://pbs.twimg.com/profile_images/842464347049754624/iiPAd7Qp_normal.jpg"/>
    <hyperlink ref="F212" r:id="rId822" display="http://pbs.twimg.com/profile_images/1102788597415989250/k7xSa-jM_normal.jpg"/>
    <hyperlink ref="F213" r:id="rId823" display="http://pbs.twimg.com/profile_images/718904169105530880/cQNFIJYp_normal.jpg"/>
    <hyperlink ref="F214" r:id="rId824" display="http://pbs.twimg.com/profile_images/1061545613353869315/YcFrSO8g_normal.jpg"/>
    <hyperlink ref="F215" r:id="rId825" display="http://pbs.twimg.com/profile_images/1023997863229939713/letCl-CB_normal.jpg"/>
    <hyperlink ref="F216" r:id="rId826" display="http://pbs.twimg.com/profile_images/923270783253778432/GwEusH4B_normal.jpg"/>
    <hyperlink ref="F217" r:id="rId827" display="http://pbs.twimg.com/profile_images/1166151385571717120/_Ul6BeBz_normal.jpg"/>
    <hyperlink ref="F218" r:id="rId828" display="http://pbs.twimg.com/profile_images/1192803252678512640/kDhneF1R_normal.jpg"/>
    <hyperlink ref="F219" r:id="rId829" display="http://pbs.twimg.com/profile_images/1183788931554467841/zpc90Bwk_normal.jpg"/>
    <hyperlink ref="F220" r:id="rId830" display="http://abs.twimg.com/sticky/default_profile_images/default_profile_normal.png"/>
    <hyperlink ref="F221" r:id="rId831" display="http://pbs.twimg.com/profile_images/1181766013676711936/zTtGLiff_normal.jpg"/>
    <hyperlink ref="F222" r:id="rId832" display="http://pbs.twimg.com/profile_images/1182377972482752514/u_3VDckI_normal.jpg"/>
    <hyperlink ref="F223" r:id="rId833" display="http://pbs.twimg.com/profile_images/864454653848592384/6tYRaY6v_normal.jpg"/>
    <hyperlink ref="F224" r:id="rId834" display="http://pbs.twimg.com/profile_images/1170512704487903232/VCNNbMse_normal.jpg"/>
    <hyperlink ref="F225" r:id="rId835" display="http://pbs.twimg.com/profile_images/604299847533920256/rqNlXlHE_normal.jpg"/>
    <hyperlink ref="F226" r:id="rId836" display="http://pbs.twimg.com/profile_images/1091916650759290880/Xn92FG-e_normal.jpg"/>
    <hyperlink ref="F227" r:id="rId837" display="http://pbs.twimg.com/profile_images/1190754912491180032/Y6Foo7ci_normal.jpg"/>
    <hyperlink ref="F228" r:id="rId838" display="http://pbs.twimg.com/profile_images/1177223890508091392/SyDUtQTI_normal.jpg"/>
    <hyperlink ref="F229" r:id="rId839" display="http://pbs.twimg.com/profile_images/976330524560994304/9neT-Xri_normal.jpg"/>
    <hyperlink ref="F230" r:id="rId840" display="http://pbs.twimg.com/profile_images/1160128834982707202/f7ZULeeT_normal.jpg"/>
    <hyperlink ref="F231" r:id="rId841" display="http://pbs.twimg.com/profile_images/1180337596968259584/9RPUUoSG_normal.jpg"/>
    <hyperlink ref="F232" r:id="rId842" display="http://pbs.twimg.com/profile_images/620685719514689536/bTzdk_Yj_normal.png"/>
    <hyperlink ref="F233" r:id="rId843" display="http://pbs.twimg.com/profile_images/948619307747106816/nidVvZkl_normal.jpg"/>
    <hyperlink ref="F234" r:id="rId844" display="http://pbs.twimg.com/profile_images/719630897394286593/p5w9uwOd_normal.jpg"/>
    <hyperlink ref="F235" r:id="rId845" display="http://pbs.twimg.com/profile_images/1148327122869481472/OW0Z6kA__normal.png"/>
    <hyperlink ref="F236" r:id="rId846" display="http://pbs.twimg.com/profile_images/1094776906715549697/sozI7hSe_normal.jpg"/>
    <hyperlink ref="F237" r:id="rId847" display="http://pbs.twimg.com/profile_images/1141160201795489793/A6wYrl4F_normal.jpg"/>
    <hyperlink ref="F238" r:id="rId848" display="http://pbs.twimg.com/profile_images/981956002739179520/Hb6GpCT9_normal.jpg"/>
    <hyperlink ref="F239" r:id="rId849" display="http://pbs.twimg.com/profile_images/1009097162104246272/07rvgUrd_normal.jpg"/>
    <hyperlink ref="F240" r:id="rId850" display="http://pbs.twimg.com/profile_images/978374385533796352/L6O3bvoK_normal.jpg"/>
    <hyperlink ref="F241" r:id="rId851" display="http://pbs.twimg.com/profile_images/844612396991733761/t7mlXdlH_normal.jpg"/>
    <hyperlink ref="F242" r:id="rId852" display="http://abs.twimg.com/sticky/default_profile_images/default_profile_normal.png"/>
    <hyperlink ref="F243" r:id="rId853" display="http://pbs.twimg.com/profile_images/1021877773248475137/SuR-kj5N_normal.jpg"/>
    <hyperlink ref="F244" r:id="rId854" display="http://pbs.twimg.com/profile_images/1186158744679436288/OxygtbzW_normal.jpg"/>
    <hyperlink ref="F245" r:id="rId855" display="http://pbs.twimg.com/profile_images/1145195333972090880/f9pS-mQF_normal.jpg"/>
    <hyperlink ref="F246" r:id="rId856" display="http://pbs.twimg.com/profile_images/1082899332733460481/D3C5WdXo_normal.jpg"/>
    <hyperlink ref="F247" r:id="rId857" display="http://pbs.twimg.com/profile_images/1098326869257175040/MWGZJaWQ_normal.jpg"/>
    <hyperlink ref="F248" r:id="rId858" display="http://pbs.twimg.com/profile_images/620011370440970240/SgZWb8mr_normal.jpg"/>
    <hyperlink ref="F249" r:id="rId859" display="http://pbs.twimg.com/profile_images/1163885911471509504/otv1Uzx6_normal.jpg"/>
    <hyperlink ref="F250" r:id="rId860" display="http://pbs.twimg.com/profile_images/1176627194539499525/5Mf0NMdG_normal.jpg"/>
    <hyperlink ref="F251" r:id="rId861" display="http://pbs.twimg.com/profile_images/1189565327472021508/FqC5RZGB_normal.jpg"/>
    <hyperlink ref="F252" r:id="rId862" display="http://pbs.twimg.com/profile_images/1131427062999396352/K8mRmuLs_normal.jpg"/>
    <hyperlink ref="F253" r:id="rId863" display="http://pbs.twimg.com/profile_images/1178302688758550529/onoCMQVK_normal.jpg"/>
    <hyperlink ref="F254" r:id="rId864" display="http://pbs.twimg.com/profile_images/1181460935812104192/Suu9UqGC_normal.jpg"/>
    <hyperlink ref="F255" r:id="rId865" display="http://pbs.twimg.com/profile_images/534388380402855936/qgSAMg_w_normal.jpeg"/>
    <hyperlink ref="F256" r:id="rId866" display="http://pbs.twimg.com/profile_images/1114898884742901762/z7Wz2XR3_normal.jpg"/>
    <hyperlink ref="F257" r:id="rId867" display="http://pbs.twimg.com/profile_images/1189632208111308802/h09ZJFOT_normal.jpg"/>
    <hyperlink ref="F258" r:id="rId868" display="http://pbs.twimg.com/profile_images/1103361364007907328/CsI-oCur_normal.jpg"/>
    <hyperlink ref="F259" r:id="rId869" display="http://pbs.twimg.com/profile_images/1166748760405348352/jGO6Yqfh_normal.jpg"/>
    <hyperlink ref="F260" r:id="rId870" display="http://pbs.twimg.com/profile_images/1154866084006248454/g_Uv4gmU_normal.jpg"/>
    <hyperlink ref="F261" r:id="rId871" display="http://pbs.twimg.com/profile_images/1080562577082527744/R2rt_i50_normal.jpg"/>
    <hyperlink ref="F262" r:id="rId872" display="http://pbs.twimg.com/profile_images/378800000527954250/8fafbb8ae32236ab5349ff6f54dbc9e6_normal.jpeg"/>
    <hyperlink ref="F263" r:id="rId873" display="http://pbs.twimg.com/profile_images/1029735311058718721/dXEd80bb_normal.jpg"/>
    <hyperlink ref="F264" r:id="rId874" display="http://pbs.twimg.com/profile_images/1004784103479218181/Hb22divN_normal.jpg"/>
    <hyperlink ref="F265" r:id="rId875" display="http://pbs.twimg.com/profile_images/1156819763525541888/9McqmTGj_normal.jpg"/>
    <hyperlink ref="F266" r:id="rId876" display="http://pbs.twimg.com/profile_images/1075429951757869056/mUKC1ot9_normal.jpg"/>
    <hyperlink ref="F267" r:id="rId877" display="http://pbs.twimg.com/profile_images/1054387673526345730/3rQO3Evv_normal.jpg"/>
    <hyperlink ref="F268" r:id="rId878" display="http://pbs.twimg.com/profile_images/1131114261940449280/8_8X32aL_normal.png"/>
    <hyperlink ref="F269" r:id="rId879" display="http://pbs.twimg.com/profile_images/1088369887754383360/B8lguPBS_normal.jpg"/>
    <hyperlink ref="F270" r:id="rId880" display="http://pbs.twimg.com/profile_images/849722194745860096/Cu3C1Bf5_normal.jpg"/>
    <hyperlink ref="F271" r:id="rId881" display="http://pbs.twimg.com/profile_images/652312324292739072/cjFc_mPq_normal.jpg"/>
    <hyperlink ref="F272" r:id="rId882" display="http://pbs.twimg.com/profile_images/1179010149035335680/94oGLjvH_normal.jpg"/>
    <hyperlink ref="F273" r:id="rId883" display="http://pbs.twimg.com/profile_images/1160182820695941121/yLeckn0q_normal.jpg"/>
    <hyperlink ref="F274" r:id="rId884" display="http://pbs.twimg.com/profile_images/941660590589620225/K8qTe9MT_normal.jpg"/>
    <hyperlink ref="F275" r:id="rId885" display="http://pbs.twimg.com/profile_images/376115582/orlando_2009_100_normal.JPG"/>
    <hyperlink ref="F276" r:id="rId886" display="http://pbs.twimg.com/profile_images/968880480962654209/rwV32z_t_normal.jpg"/>
    <hyperlink ref="F277" r:id="rId887" display="http://pbs.twimg.com/profile_images/3178159097/bd3994c7837df60377379ab26e18238e_normal.jpeg"/>
    <hyperlink ref="F278" r:id="rId888" display="http://pbs.twimg.com/profile_images/1172061130635776000/oDXQAhAL_normal.jpg"/>
    <hyperlink ref="F279" r:id="rId889" display="http://pbs.twimg.com/profile_images/1189943328269320195/ThxANKGw_normal.jpg"/>
    <hyperlink ref="F280" r:id="rId890" display="http://pbs.twimg.com/profile_images/928217202238672896/60ZqSzMt_normal.jpg"/>
    <hyperlink ref="F281" r:id="rId891" display="http://pbs.twimg.com/profile_images/1109502906535997440/orWWyMCm_normal.jpg"/>
    <hyperlink ref="F282" r:id="rId892" display="http://pbs.twimg.com/profile_images/1388813989/IMG_0481_normal.jpg"/>
    <hyperlink ref="F283" r:id="rId893" display="http://pbs.twimg.com/profile_images/1106755207118114816/qYIeerlA_normal.jpg"/>
    <hyperlink ref="F284" r:id="rId894" display="http://pbs.twimg.com/profile_images/378800000509926956/fb52756cc89f8e1ff4ef9a2b2c3f41f0_normal.jpeg"/>
    <hyperlink ref="F285" r:id="rId895" display="http://pbs.twimg.com/profile_images/1133003926943490048/DtgH0bm1_normal.png"/>
    <hyperlink ref="F286" r:id="rId896" display="http://pbs.twimg.com/profile_images/1183502383491338241/-mS3mMx0_normal.jpg"/>
    <hyperlink ref="F287" r:id="rId897" display="http://pbs.twimg.com/profile_images/1012078768012210176/rMTurRwL_normal.jpg"/>
    <hyperlink ref="F288" r:id="rId898" display="http://pbs.twimg.com/profile_images/1189241426380345345/MlI9cjou_normal.jpg"/>
    <hyperlink ref="F289" r:id="rId899" display="http://pbs.twimg.com/profile_images/868429673008693248/yLh-Kr-Y_normal.jpg"/>
    <hyperlink ref="F290" r:id="rId900" display="http://pbs.twimg.com/profile_images/2450433607/image_normal.jpg"/>
    <hyperlink ref="F291" r:id="rId901" display="http://pbs.twimg.com/profile_images/793550877357252608/mpVvA_u8_normal.jpg"/>
    <hyperlink ref="F292" r:id="rId902" display="http://pbs.twimg.com/profile_images/1166363726980767745/KbbgAZA6_normal.jpg"/>
    <hyperlink ref="F293" r:id="rId903" display="http://pbs.twimg.com/profile_images/578194464453308416/sMl5EGvh_normal.jpeg"/>
    <hyperlink ref="AX3" r:id="rId904" display="https://twitter.com/stevieareuokay"/>
    <hyperlink ref="AX4" r:id="rId905" display="https://twitter.com/elcidsunset"/>
    <hyperlink ref="AX5" r:id="rId906" display="https://twitter.com/imyourkid"/>
    <hyperlink ref="AX6" r:id="rId907" display="https://twitter.com/mollypeckler"/>
    <hyperlink ref="AX7" r:id="rId908" display="https://twitter.com/pot_handbook"/>
    <hyperlink ref="AX8" r:id="rId909" display="https://twitter.com/daymanforever"/>
    <hyperlink ref="AX9" r:id="rId910" display="https://twitter.com/whitehouse"/>
    <hyperlink ref="AX10" r:id="rId911" display="https://twitter.com/willienelson"/>
    <hyperlink ref="AX11" r:id="rId912" display="https://twitter.com/gmiwhpodcast"/>
    <hyperlink ref="AX12" r:id="rId913" display="https://twitter.com/pier__pizza"/>
    <hyperlink ref="AX13" r:id="rId914" display="https://twitter.com/napolen"/>
    <hyperlink ref="AX14" r:id="rId915" display="https://twitter.com/courtneyblewis"/>
    <hyperlink ref="AX15" r:id="rId916" display="https://twitter.com/themrreynolds"/>
    <hyperlink ref="AX16" r:id="rId917" display="https://twitter.com/barackobama"/>
    <hyperlink ref="AX17" r:id="rId918" display="https://twitter.com/spoke_media"/>
    <hyperlink ref="AX18" r:id="rId919" display="https://twitter.com/javierhasse"/>
    <hyperlink ref="AX19" r:id="rId920" display="https://twitter.com/benzinga"/>
    <hyperlink ref="AX20" r:id="rId921" display="https://twitter.com/bzcannabis"/>
    <hyperlink ref="AX21" r:id="rId922" display="https://twitter.com/k122n"/>
    <hyperlink ref="AX22" r:id="rId923" display="https://twitter.com/tanveerkalo"/>
    <hyperlink ref="AX23" r:id="rId924" display="https://twitter.com/seti_x_"/>
    <hyperlink ref="AX24" r:id="rId925" display="https://twitter.com/saadaonline"/>
    <hyperlink ref="AX25" r:id="rId926" display="https://twitter.com/anirvan"/>
    <hyperlink ref="AX26" r:id="rId927" display="https://twitter.com/mimosaishere"/>
    <hyperlink ref="AX27" r:id="rId928" display="https://twitter.com/yeomaine"/>
    <hyperlink ref="AX28" r:id="rId929" display="https://twitter.com/jordanpeele"/>
    <hyperlink ref="AX29" r:id="rId930" display="https://twitter.com/robbinsgroupllc"/>
    <hyperlink ref="AX30" r:id="rId931" display="https://twitter.com/willemneus"/>
    <hyperlink ref="AX31" r:id="rId932" display="https://twitter.com/berniesanders"/>
    <hyperlink ref="AX32" r:id="rId933" display="https://twitter.com/gpchlorinator"/>
    <hyperlink ref="AX33" r:id="rId934" display="https://twitter.com/ras_g"/>
    <hyperlink ref="AX34" r:id="rId935" display="https://twitter.com/im_your_kid"/>
    <hyperlink ref="AX35" r:id="rId936" display="https://twitter.com/b4f35a2a51f34e1"/>
    <hyperlink ref="AX36" r:id="rId937" display="https://twitter.com/sethrogen"/>
    <hyperlink ref="AX37" r:id="rId938" display="https://twitter.com/dvsblast"/>
    <hyperlink ref="AX38" r:id="rId939" display="https://twitter.com/faceofbass"/>
    <hyperlink ref="AX39" r:id="rId940" display="https://twitter.com/incredibowl"/>
    <hyperlink ref="AX40" r:id="rId941" display="https://twitter.com/theadamdunnshow"/>
    <hyperlink ref="AX41" r:id="rId942" display="https://twitter.com/andrewsteven"/>
    <hyperlink ref="AX42" r:id="rId943" display="https://twitter.com/modemmex"/>
    <hyperlink ref="AX43" r:id="rId944" display="https://twitter.com/kelly_petch"/>
    <hyperlink ref="AX44" r:id="rId945" display="https://twitter.com/nathzjason110"/>
    <hyperlink ref="AX45" r:id="rId946" display="https://twitter.com/zoesaldana"/>
    <hyperlink ref="AX46" r:id="rId947" display="https://twitter.com/artsupport10"/>
    <hyperlink ref="AX47" r:id="rId948" display="https://twitter.com/estherlamarr"/>
    <hyperlink ref="AX48" r:id="rId949" display="https://twitter.com/daniel_oladipo7"/>
    <hyperlink ref="AX49" r:id="rId950" display="https://twitter.com/prestoneli2"/>
    <hyperlink ref="AX50" r:id="rId951" display="https://twitter.com/pikachuevie"/>
    <hyperlink ref="AX51" r:id="rId952" display="https://twitter.com/knimbis"/>
    <hyperlink ref="AX52" r:id="rId953" display="https://twitter.com/jamie1km"/>
    <hyperlink ref="AX53" r:id="rId954" display="https://twitter.com/schnizzzle"/>
    <hyperlink ref="AX54" r:id="rId955" display="https://twitter.com/johnjohnboy721"/>
    <hyperlink ref="AX55" r:id="rId956" display="https://twitter.com/beseofficial"/>
    <hyperlink ref="AX56" r:id="rId957" display="https://twitter.com/goombata"/>
    <hyperlink ref="AX57" r:id="rId958" display="https://twitter.com/anticlmax1"/>
    <hyperlink ref="AX58" r:id="rId959" display="https://twitter.com/christellmarjo"/>
    <hyperlink ref="AX59" r:id="rId960" display="https://twitter.com/katerickey5"/>
    <hyperlink ref="AX60" r:id="rId961" display="https://twitter.com/goob_irl"/>
    <hyperlink ref="AX61" r:id="rId962" display="https://twitter.com/nalabear420"/>
    <hyperlink ref="AX62" r:id="rId963" display="https://twitter.com/queenleclerc"/>
    <hyperlink ref="AX63" r:id="rId964" display="https://twitter.com/jamesmcewan2016"/>
    <hyperlink ref="AX64" r:id="rId965" display="https://twitter.com/the_jenr"/>
    <hyperlink ref="AX65" r:id="rId966" display="https://twitter.com/cookhm81"/>
    <hyperlink ref="AX66" r:id="rId967" display="https://twitter.com/javierlavadogo1"/>
    <hyperlink ref="AX67" r:id="rId968" display="https://twitter.com/bluedragon97216"/>
    <hyperlink ref="AX68" r:id="rId969" display="https://twitter.com/vito_c_a"/>
    <hyperlink ref="AX69" r:id="rId970" display="https://twitter.com/rociosan1303"/>
    <hyperlink ref="AX70" r:id="rId971" display="https://twitter.com/lalo1979"/>
    <hyperlink ref="AX71" r:id="rId972" display="https://twitter.com/le_mortel_noir"/>
    <hyperlink ref="AX72" r:id="rId973" display="https://twitter.com/starladyqvill"/>
    <hyperlink ref="AX73" r:id="rId974" display="https://twitter.com/titanprime8"/>
    <hyperlink ref="AX74" r:id="rId975" display="https://twitter.com/orgmastron"/>
    <hyperlink ref="AX75" r:id="rId976" display="https://twitter.com/rudy__phelps"/>
    <hyperlink ref="AX76" r:id="rId977" display="https://twitter.com/jessenr42502751"/>
    <hyperlink ref="AX77" r:id="rId978" display="https://twitter.com/dominikharb1"/>
    <hyperlink ref="AX78" r:id="rId979" display="https://twitter.com/mariotardon"/>
    <hyperlink ref="AX79" r:id="rId980" display="https://twitter.com/keekokhan"/>
    <hyperlink ref="AX80" r:id="rId981" display="https://twitter.com/theamazingniko"/>
    <hyperlink ref="AX81" r:id="rId982" display="https://twitter.com/stemmy2"/>
    <hyperlink ref="AX82" r:id="rId983" display="https://twitter.com/kazv27"/>
    <hyperlink ref="AX83" r:id="rId984" display="https://twitter.com/ljs214"/>
    <hyperlink ref="AX84" r:id="rId985" display="https://twitter.com/fairywitchgirl"/>
    <hyperlink ref="AX85" r:id="rId986" display="https://twitter.com/drocktrot"/>
    <hyperlink ref="AX86" r:id="rId987" display="https://twitter.com/blasnavara"/>
    <hyperlink ref="AX87" r:id="rId988" display="https://twitter.com/iamdavidalves"/>
    <hyperlink ref="AX88" r:id="rId989" display="https://twitter.com/cru182"/>
    <hyperlink ref="AX89" r:id="rId990" display="https://twitter.com/lilyshelp1"/>
    <hyperlink ref="AX90" r:id="rId991" display="https://twitter.com/cotyfour0"/>
    <hyperlink ref="AX91" r:id="rId992" display="https://twitter.com/humanxtrashcan"/>
    <hyperlink ref="AX92" r:id="rId993" display="https://twitter.com/redwood87"/>
    <hyperlink ref="AX93" r:id="rId994" display="https://twitter.com/tamika44135676"/>
    <hyperlink ref="AX94" r:id="rId995" display="https://twitter.com/captnoobiepants"/>
    <hyperlink ref="AX95" r:id="rId996" display="https://twitter.com/zoesaldanafanp"/>
    <hyperlink ref="AX96" r:id="rId997" display="https://twitter.com/joserivera613"/>
    <hyperlink ref="AX97" r:id="rId998" display="https://twitter.com/thedullahman1"/>
    <hyperlink ref="AX98" r:id="rId999" display="https://twitter.com/footietwits"/>
    <hyperlink ref="AX99" r:id="rId1000" display="https://twitter.com/mrandremarc"/>
    <hyperlink ref="AX100" r:id="rId1001" display="https://twitter.com/monkeymasuda"/>
    <hyperlink ref="AX101" r:id="rId1002" display="https://twitter.com/estefan02360596"/>
    <hyperlink ref="AX102" r:id="rId1003" display="https://twitter.com/jorgeovallep"/>
    <hyperlink ref="AX103" r:id="rId1004" display="https://twitter.com/glenny1016"/>
    <hyperlink ref="AX104" r:id="rId1005" display="https://twitter.com/betuelmorales"/>
    <hyperlink ref="AX105" r:id="rId1006" display="https://twitter.com/dephdareaper"/>
    <hyperlink ref="AX106" r:id="rId1007" display="https://twitter.com/highergtv"/>
    <hyperlink ref="AX107" r:id="rId1008" display="https://twitter.com/jdot_bd"/>
    <hyperlink ref="AX108" r:id="rId1009" display="https://twitter.com/jerzv"/>
    <hyperlink ref="AX109" r:id="rId1010" display="https://twitter.com/diangelobiaa"/>
    <hyperlink ref="AX110" r:id="rId1011" display="https://twitter.com/laketahoevibes"/>
    <hyperlink ref="AX111" r:id="rId1012" display="https://twitter.com/jeison361hd"/>
    <hyperlink ref="AX112" r:id="rId1013" display="https://twitter.com/jebition"/>
    <hyperlink ref="AX113" r:id="rId1014" display="https://twitter.com/india09281978"/>
    <hyperlink ref="AX114" r:id="rId1015" display="https://twitter.com/starseedacademy"/>
    <hyperlink ref="AX115" r:id="rId1016" display="https://twitter.com/jgarmanns"/>
    <hyperlink ref="AX116" r:id="rId1017" display="https://twitter.com/a0giri_"/>
    <hyperlink ref="AX117" r:id="rId1018" display="https://twitter.com/rohirrimaltun"/>
    <hyperlink ref="AX118" r:id="rId1019" display="https://twitter.com/itsmechula"/>
    <hyperlink ref="AX119" r:id="rId1020" display="https://twitter.com/jdanyq"/>
    <hyperlink ref="AX120" r:id="rId1021" display="https://twitter.com/misskreyol"/>
    <hyperlink ref="AX121" r:id="rId1022" display="https://twitter.com/zombogombo"/>
    <hyperlink ref="AX122" r:id="rId1023" display="https://twitter.com/thegeekacademy_"/>
    <hyperlink ref="AX123" r:id="rId1024" display="https://twitter.com/zoesaledana"/>
    <hyperlink ref="AX124" r:id="rId1025" display="https://twitter.com/ben_cormican"/>
    <hyperlink ref="AX125" r:id="rId1026" display="https://twitter.com/brett_dakin"/>
    <hyperlink ref="AX126" r:id="rId1027" display="https://twitter.com/dylanbrickner"/>
    <hyperlink ref="AX127" r:id="rId1028" display="https://twitter.com/emmzlayy"/>
    <hyperlink ref="AX128" r:id="rId1029" display="https://twitter.com/dylannicely"/>
    <hyperlink ref="AX129" r:id="rId1030" display="https://twitter.com/jergmehoff"/>
    <hyperlink ref="AX130" r:id="rId1031" display="https://twitter.com/parks_emily_"/>
    <hyperlink ref="AX131" r:id="rId1032" display="https://twitter.com/blacky9115"/>
    <hyperlink ref="AX132" r:id="rId1033" display="https://twitter.com/djmattmuzik"/>
    <hyperlink ref="AX133" r:id="rId1034" display="https://twitter.com/ajustphaight"/>
    <hyperlink ref="AX134" r:id="rId1035" display="https://twitter.com/perupotprincess"/>
    <hyperlink ref="AX135" r:id="rId1036" display="https://twitter.com/hampanyheter"/>
    <hyperlink ref="AX136" r:id="rId1037" display="https://twitter.com/miguelnoble"/>
    <hyperlink ref="AX137" r:id="rId1038" display="https://twitter.com/lil_jrice"/>
    <hyperlink ref="AX138" r:id="rId1039" display="https://twitter.com/jason_pdx"/>
    <hyperlink ref="AX139" r:id="rId1040" display="https://twitter.com/chanceknits"/>
    <hyperlink ref="AX140" r:id="rId1041" display="https://twitter.com/animeprincess06"/>
    <hyperlink ref="AX141" r:id="rId1042" display="https://twitter.com/osujace"/>
    <hyperlink ref="AX142" r:id="rId1043" display="https://twitter.com/roshamhany"/>
    <hyperlink ref="AX143" r:id="rId1044" display="https://twitter.com/mschrn"/>
    <hyperlink ref="AX144" r:id="rId1045" display="https://twitter.com/wolfiememes"/>
    <hyperlink ref="AX145" r:id="rId1046" display="https://twitter.com/wolfiecomedy"/>
    <hyperlink ref="AX146" r:id="rId1047" display="https://twitter.com/kelitos_way"/>
    <hyperlink ref="AX147" r:id="rId1048" display="https://twitter.com/wangpup__"/>
    <hyperlink ref="AX148" r:id="rId1049" display="https://twitter.com/hrnsxj"/>
    <hyperlink ref="AX149" r:id="rId1050" display="https://twitter.com/mara_liz_"/>
    <hyperlink ref="AX150" r:id="rId1051" display="https://twitter.com/palmafinserv"/>
    <hyperlink ref="AX151" r:id="rId1052" display="https://twitter.com/jmcoss2"/>
    <hyperlink ref="AX152" r:id="rId1053" display="https://twitter.com/leafly"/>
    <hyperlink ref="AX153" r:id="rId1054" display="https://twitter.com/high_times_mag"/>
    <hyperlink ref="AX154" r:id="rId1055" display="https://twitter.com/vice"/>
    <hyperlink ref="AX155" r:id="rId1056" display="https://twitter.com/justlikeanovel"/>
    <hyperlink ref="AX156" r:id="rId1057" display="https://twitter.com/wmcannabis"/>
    <hyperlink ref="AX157" r:id="rId1058" display="https://twitter.com/moroneyes"/>
    <hyperlink ref="AX158" r:id="rId1059" display="https://twitter.com/mjcrjdrvrsoonrf"/>
    <hyperlink ref="AX159" r:id="rId1060" display="https://twitter.com/zoewilder"/>
    <hyperlink ref="AX160" r:id="rId1061" display="https://twitter.com/forceghostbrad"/>
    <hyperlink ref="AX161" r:id="rId1062" display="https://twitter.com/puffco"/>
    <hyperlink ref="AX162" r:id="rId1063" display="https://twitter.com/laganjaestranja"/>
    <hyperlink ref="AX163" r:id="rId1064" display="https://twitter.com/hail_mary_j"/>
    <hyperlink ref="AX164" r:id="rId1065" display="https://twitter.com/jaredeasley"/>
    <hyperlink ref="AX165" r:id="rId1066" display="https://twitter.com/podcastmovement"/>
    <hyperlink ref="AX166" r:id="rId1067" display="https://twitter.com/bigthumbterry"/>
    <hyperlink ref="AX167" r:id="rId1068" display="https://twitter.com/tommychong"/>
    <hyperlink ref="AX168" r:id="rId1069" display="https://twitter.com/gettingdoug"/>
    <hyperlink ref="AX169" r:id="rId1070" display="https://twitter.com/corralvalerie"/>
    <hyperlink ref="AX170" r:id="rId1071" display="https://twitter.com/mgretailer"/>
    <hyperlink ref="AX171" r:id="rId1072" display="https://twitter.com/gla"/>
    <hyperlink ref="AX172" r:id="rId1073" display="https://twitter.com/doubleblindmag"/>
    <hyperlink ref="AX173" r:id="rId1074" display="https://twitter.com/jimbelushi"/>
    <hyperlink ref="AX174" r:id="rId1075" display="https://twitter.com/misstabstevens"/>
    <hyperlink ref="AX175" r:id="rId1076" display="https://twitter.com/gldleaf"/>
    <hyperlink ref="AX176" r:id="rId1077" display="https://twitter.com/bloomfarmscbd"/>
    <hyperlink ref="AX177" r:id="rId1078" display="https://twitter.com/petnesscbd"/>
    <hyperlink ref="AX178" r:id="rId1079" display="https://twitter.com/nicotortorella"/>
    <hyperlink ref="AX179" r:id="rId1080" display="https://twitter.com/makeandmary"/>
    <hyperlink ref="AX180" r:id="rId1081" display="https://twitter.com/britneyultra"/>
    <hyperlink ref="AX181" r:id="rId1082" display="https://twitter.com/inez992"/>
    <hyperlink ref="AX182" r:id="rId1083" display="https://twitter.com/alyssa_jezelle"/>
    <hyperlink ref="AX183" r:id="rId1084" display="https://twitter.com/samtuthill"/>
    <hyperlink ref="AX184" r:id="rId1085" display="https://twitter.com/toddcastpodcast"/>
    <hyperlink ref="AX185" r:id="rId1086" display="https://twitter.com/nonnamarijuana"/>
    <hyperlink ref="AX186" r:id="rId1087" display="https://twitter.com/wammsantacruz"/>
    <hyperlink ref="AX187" r:id="rId1088" display="https://twitter.com/detroitdeedee"/>
    <hyperlink ref="AX188" r:id="rId1089" display="https://twitter.com/djmightymi"/>
    <hyperlink ref="AX189" r:id="rId1090" display="https://twitter.com/gabrus"/>
    <hyperlink ref="AX190" r:id="rId1091" display="https://twitter.com/wwntfcd"/>
    <hyperlink ref="AX191" r:id="rId1092" display="https://twitter.com/lkfuehrerjr"/>
    <hyperlink ref="AX192" r:id="rId1093" display="https://twitter.com/headgum"/>
    <hyperlink ref="AX193" r:id="rId1094" display="https://twitter.com/jacobfitzroy"/>
    <hyperlink ref="AX194" r:id="rId1095" display="https://twitter.com/dooshbagazine"/>
    <hyperlink ref="AX195" r:id="rId1096" display="https://twitter.com/ron_spaced"/>
    <hyperlink ref="AX196" r:id="rId1097" display="https://twitter.com/heresaprotip"/>
    <hyperlink ref="AX197" r:id="rId1098" display="https://twitter.com/dutchmass"/>
    <hyperlink ref="AX198" r:id="rId1099" display="https://twitter.com/nikkiallenpoe"/>
    <hyperlink ref="AX199" r:id="rId1100" display="https://twitter.com/frostypeaches"/>
    <hyperlink ref="AX200" r:id="rId1101" display="https://twitter.com/stillill1187"/>
    <hyperlink ref="AX201" r:id="rId1102" display="https://twitter.com/ftmb_podcast"/>
    <hyperlink ref="AX202" r:id="rId1103" display="https://twitter.com/freedomisgreen"/>
    <hyperlink ref="AX203" r:id="rId1104" display="https://twitter.com/jdiaz103169"/>
    <hyperlink ref="AX204" r:id="rId1105" display="https://twitter.com/trezz718"/>
    <hyperlink ref="AX205" r:id="rId1106" display="https://twitter.com/robertabertric1"/>
    <hyperlink ref="AX206" r:id="rId1107" display="https://twitter.com/cannabisencyclo"/>
    <hyperlink ref="AX207" r:id="rId1108" display="https://twitter.com/even_pete"/>
    <hyperlink ref="AX208" r:id="rId1109" display="https://twitter.com/imtooeffinghigh"/>
    <hyperlink ref="AX209" r:id="rId1110" display="https://twitter.com/jmazz1111"/>
    <hyperlink ref="AX210" r:id="rId1111" display="https://twitter.com/elisemcd420"/>
    <hyperlink ref="AX211" r:id="rId1112" display="https://twitter.com/civilized_life"/>
    <hyperlink ref="AX212" r:id="rId1113" display="https://twitter.com/bruvs"/>
    <hyperlink ref="AX213" r:id="rId1114" display="https://twitter.com/alexhalperin"/>
    <hyperlink ref="AX214" r:id="rId1115" display="https://twitter.com/weedweeknews"/>
    <hyperlink ref="AX215" r:id="rId1116" display="https://twitter.com/jordanharbinger"/>
    <hyperlink ref="AX216" r:id="rId1117" display="https://twitter.com/thepitchshow"/>
    <hyperlink ref="AX217" r:id="rId1118" display="https://twitter.com/thealicemoon"/>
    <hyperlink ref="AX218" r:id="rId1119" display="https://twitter.com/dougbenson"/>
    <hyperlink ref="AX219" r:id="rId1120" display="https://twitter.com/mazedaakter2"/>
    <hyperlink ref="AX220" r:id="rId1121" display="https://twitter.com/96584400b"/>
    <hyperlink ref="AX221" r:id="rId1122" display="https://twitter.com/celestiedbestie"/>
    <hyperlink ref="AX222" r:id="rId1123" display="https://twitter.com/groovyshally"/>
    <hyperlink ref="AX223" r:id="rId1124" display="https://twitter.com/pppaly"/>
    <hyperlink ref="AX224" r:id="rId1125" display="https://twitter.com/mazzkhaos"/>
    <hyperlink ref="AX225" r:id="rId1126" display="https://twitter.com/ssssss2knocks"/>
    <hyperlink ref="AX226" r:id="rId1127" display="https://twitter.com/willyt_ribbs"/>
    <hyperlink ref="AX227" r:id="rId1128" display="https://twitter.com/chocolatemommy_"/>
    <hyperlink ref="AX228" r:id="rId1129" display="https://twitter.com/warrenbobrow1"/>
    <hyperlink ref="AX229" r:id="rId1130" display="https://twitter.com/weedandgrub"/>
    <hyperlink ref="AX230" r:id="rId1131" display="https://twitter.com/thisismaryjane_"/>
    <hyperlink ref="AX231" r:id="rId1132" display="https://twitter.com/glazerboohoohoo"/>
    <hyperlink ref="AX232" r:id="rId1133" display="https://twitter.com/canna_media"/>
    <hyperlink ref="AX233" r:id="rId1134" display="https://twitter.com/leland_rad"/>
    <hyperlink ref="AX234" r:id="rId1135" display="https://twitter.com/badlin"/>
    <hyperlink ref="AX235" r:id="rId1136" display="https://twitter.com/davidrdowns"/>
    <hyperlink ref="AX236" r:id="rId1137" display="https://twitter.com/randieseljay"/>
    <hyperlink ref="AX237" r:id="rId1138" display="https://twitter.com/vinniechant"/>
    <hyperlink ref="AX238" r:id="rId1139" display="https://twitter.com/pinballdreams"/>
    <hyperlink ref="AX239" r:id="rId1140" display="https://twitter.com/applepodcasts"/>
    <hyperlink ref="AX240" r:id="rId1141" display="https://twitter.com/weare_campfire"/>
    <hyperlink ref="AX241" r:id="rId1142" display="https://twitter.com/cheechmarin"/>
    <hyperlink ref="AX242" r:id="rId1143" display="https://twitter.com/gmiwh"/>
    <hyperlink ref="AX243" r:id="rId1144" display="https://twitter.com/viceland"/>
    <hyperlink ref="AX244" r:id="rId1145" display="https://twitter.com/derekm07"/>
    <hyperlink ref="AX245" r:id="rId1146" display="https://twitter.com/rx_lxxv"/>
    <hyperlink ref="AX246" r:id="rId1147" display="https://twitter.com/charluv2011"/>
    <hyperlink ref="AX247" r:id="rId1148" display="https://twitter.com/medmarijuanabiz"/>
    <hyperlink ref="AX248" r:id="rId1149" display="https://twitter.com/sir_blobfish"/>
    <hyperlink ref="AX249" r:id="rId1150" display="https://twitter.com/kylemace22"/>
    <hyperlink ref="AX250" r:id="rId1151" display="https://twitter.com/heinschristian"/>
    <hyperlink ref="AX251" r:id="rId1152" display="https://twitter.com/zoesbrasill"/>
    <hyperlink ref="AX252" r:id="rId1153" display="https://twitter.com/saiyanmarley"/>
    <hyperlink ref="AX253" r:id="rId1154" display="https://twitter.com/littlemisspoops"/>
    <hyperlink ref="AX254" r:id="rId1155" display="https://twitter.com/praveween"/>
    <hyperlink ref="AX255" r:id="rId1156" display="https://twitter.com/timchamberlain"/>
    <hyperlink ref="AX256" r:id="rId1157" display="https://twitter.com/oleraflores"/>
    <hyperlink ref="AX257" r:id="rId1158" display="https://twitter.com/coralreefer420"/>
    <hyperlink ref="AX258" r:id="rId1159" display="https://twitter.com/davidchiarelli"/>
    <hyperlink ref="AX259" r:id="rId1160" display="https://twitter.com/wesstubbs"/>
    <hyperlink ref="AX260" r:id="rId1161" display="https://twitter.com/sakenaribena"/>
    <hyperlink ref="AX261" r:id="rId1162" display="https://twitter.com/therealljohnny1"/>
    <hyperlink ref="AX262" r:id="rId1163" display="https://twitter.com/brownbearballin"/>
    <hyperlink ref="AX263" r:id="rId1164" display="https://twitter.com/simmithinks"/>
    <hyperlink ref="AX264" r:id="rId1165" display="https://twitter.com/ck1gamer"/>
    <hyperlink ref="AX265" r:id="rId1166" display="https://twitter.com/nor_cotics"/>
    <hyperlink ref="AX266" r:id="rId1167" display="https://twitter.com/sundancek1d"/>
    <hyperlink ref="AX267" r:id="rId1168" display="https://twitter.com/majicjuan24"/>
    <hyperlink ref="AX268" r:id="rId1169" display="https://twitter.com/cavwins"/>
    <hyperlink ref="AX269" r:id="rId1170" display="https://twitter.com/kamikazejose"/>
    <hyperlink ref="AX270" r:id="rId1171" display="https://twitter.com/manishakrishnan"/>
    <hyperlink ref="AX271" r:id="rId1172" display="https://twitter.com/mcdaintbq"/>
    <hyperlink ref="AX272" r:id="rId1173" display="https://twitter.com/princesskreet"/>
    <hyperlink ref="AX273" r:id="rId1174" display="https://twitter.com/alyciajones1"/>
    <hyperlink ref="AX274" r:id="rId1175" display="https://twitter.com/smilingwarrior7"/>
    <hyperlink ref="AX275" r:id="rId1176" display="https://twitter.com/hixxon09"/>
    <hyperlink ref="AX276" r:id="rId1177" display="https://twitter.com/vocnederland"/>
    <hyperlink ref="AX277" r:id="rId1178" display="https://twitter.com/javitall"/>
    <hyperlink ref="AX278" r:id="rId1179" display="https://twitter.com/john_kenney"/>
    <hyperlink ref="AX279" r:id="rId1180" display="https://twitter.com/apaintedlyfe"/>
    <hyperlink ref="AX280" r:id="rId1181" display="https://twitter.com/blackowt"/>
    <hyperlink ref="AX281" r:id="rId1182" display="https://twitter.com/dominiquekdoug1"/>
    <hyperlink ref="AX282" r:id="rId1183" display="https://twitter.com/hermansjoep"/>
    <hyperlink ref="AX283" r:id="rId1184" display="https://twitter.com/tbaykinetics"/>
    <hyperlink ref="AX284" r:id="rId1185" display="https://twitter.com/faisalejaz"/>
    <hyperlink ref="AX285" r:id="rId1186" display="https://twitter.com/kendranicholson"/>
    <hyperlink ref="AX286" r:id="rId1187" display="https://twitter.com/rebeccasaah"/>
    <hyperlink ref="AX287" r:id="rId1188" display="https://twitter.com/drjkhokhar"/>
    <hyperlink ref="AX288" r:id="rId1189" display="https://twitter.com/ericvondran"/>
    <hyperlink ref="AX289" r:id="rId1190" display="https://twitter.com/icebergslim1047"/>
    <hyperlink ref="AX290" r:id="rId1191" display="https://twitter.com/supercottrell"/>
    <hyperlink ref="AX291" r:id="rId1192" display="https://twitter.com/kcrw"/>
    <hyperlink ref="AX292" r:id="rId1193" display="https://twitter.com/npr"/>
    <hyperlink ref="AX293" r:id="rId1194" display="https://twitter.com/jaymansays"/>
  </hyperlinks>
  <printOptions/>
  <pageMargins left="0.7" right="0.7" top="0.75" bottom="0.75" header="0.3" footer="0.3"/>
  <pageSetup horizontalDpi="600" verticalDpi="600" orientation="portrait" r:id="rId1198"/>
  <legacyDrawing r:id="rId1196"/>
  <tableParts>
    <tablePart r:id="rId11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3527</v>
      </c>
      <c r="Z2" s="13" t="s">
        <v>3546</v>
      </c>
      <c r="AA2" s="13" t="s">
        <v>3564</v>
      </c>
      <c r="AB2" s="13" t="s">
        <v>3622</v>
      </c>
      <c r="AC2" s="13" t="s">
        <v>3702</v>
      </c>
      <c r="AD2" s="13" t="s">
        <v>3732</v>
      </c>
      <c r="AE2" s="13" t="s">
        <v>3737</v>
      </c>
      <c r="AF2" s="13" t="s">
        <v>3757</v>
      </c>
      <c r="AG2" s="119" t="s">
        <v>4280</v>
      </c>
      <c r="AH2" s="119" t="s">
        <v>4281</v>
      </c>
      <c r="AI2" s="119" t="s">
        <v>4282</v>
      </c>
      <c r="AJ2" s="119" t="s">
        <v>4283</v>
      </c>
      <c r="AK2" s="119" t="s">
        <v>4284</v>
      </c>
      <c r="AL2" s="119" t="s">
        <v>4285</v>
      </c>
      <c r="AM2" s="119" t="s">
        <v>4286</v>
      </c>
      <c r="AN2" s="119" t="s">
        <v>4287</v>
      </c>
      <c r="AO2" s="119" t="s">
        <v>4290</v>
      </c>
    </row>
    <row r="3" spans="1:41" ht="15">
      <c r="A3" s="87" t="s">
        <v>3477</v>
      </c>
      <c r="B3" s="65" t="s">
        <v>3487</v>
      </c>
      <c r="C3" s="65" t="s">
        <v>56</v>
      </c>
      <c r="D3" s="103"/>
      <c r="E3" s="102"/>
      <c r="F3" s="104" t="s">
        <v>4415</v>
      </c>
      <c r="G3" s="105"/>
      <c r="H3" s="105"/>
      <c r="I3" s="106">
        <v>3</v>
      </c>
      <c r="J3" s="107"/>
      <c r="K3" s="48">
        <v>90</v>
      </c>
      <c r="L3" s="48">
        <v>89</v>
      </c>
      <c r="M3" s="48">
        <v>0</v>
      </c>
      <c r="N3" s="48">
        <v>89</v>
      </c>
      <c r="O3" s="48">
        <v>0</v>
      </c>
      <c r="P3" s="49">
        <v>0</v>
      </c>
      <c r="Q3" s="49">
        <v>0</v>
      </c>
      <c r="R3" s="48">
        <v>1</v>
      </c>
      <c r="S3" s="48">
        <v>0</v>
      </c>
      <c r="T3" s="48">
        <v>90</v>
      </c>
      <c r="U3" s="48">
        <v>89</v>
      </c>
      <c r="V3" s="48">
        <v>2</v>
      </c>
      <c r="W3" s="49">
        <v>1.955802</v>
      </c>
      <c r="X3" s="49">
        <v>0.011111111111111112</v>
      </c>
      <c r="Y3" s="78"/>
      <c r="Z3" s="78"/>
      <c r="AA3" s="78"/>
      <c r="AB3" s="84" t="s">
        <v>3623</v>
      </c>
      <c r="AC3" s="84" t="s">
        <v>3703</v>
      </c>
      <c r="AD3" s="84"/>
      <c r="AE3" s="84" t="s">
        <v>3738</v>
      </c>
      <c r="AF3" s="84" t="s">
        <v>3758</v>
      </c>
      <c r="AG3" s="116">
        <v>90</v>
      </c>
      <c r="AH3" s="120">
        <v>3.961267605633803</v>
      </c>
      <c r="AI3" s="116">
        <v>91</v>
      </c>
      <c r="AJ3" s="120">
        <v>4.005281690140845</v>
      </c>
      <c r="AK3" s="116">
        <v>0</v>
      </c>
      <c r="AL3" s="120">
        <v>0</v>
      </c>
      <c r="AM3" s="116">
        <v>2091</v>
      </c>
      <c r="AN3" s="120">
        <v>92.03345070422536</v>
      </c>
      <c r="AO3" s="116">
        <v>2272</v>
      </c>
    </row>
    <row r="4" spans="1:41" ht="15">
      <c r="A4" s="87" t="s">
        <v>3478</v>
      </c>
      <c r="B4" s="65" t="s">
        <v>3488</v>
      </c>
      <c r="C4" s="65" t="s">
        <v>56</v>
      </c>
      <c r="D4" s="109"/>
      <c r="E4" s="108"/>
      <c r="F4" s="110" t="s">
        <v>4416</v>
      </c>
      <c r="G4" s="111"/>
      <c r="H4" s="111"/>
      <c r="I4" s="112">
        <v>4</v>
      </c>
      <c r="J4" s="113"/>
      <c r="K4" s="48">
        <v>61</v>
      </c>
      <c r="L4" s="48">
        <v>58</v>
      </c>
      <c r="M4" s="48">
        <v>10</v>
      </c>
      <c r="N4" s="48">
        <v>68</v>
      </c>
      <c r="O4" s="48">
        <v>0</v>
      </c>
      <c r="P4" s="49">
        <v>0</v>
      </c>
      <c r="Q4" s="49">
        <v>0</v>
      </c>
      <c r="R4" s="48">
        <v>1</v>
      </c>
      <c r="S4" s="48">
        <v>0</v>
      </c>
      <c r="T4" s="48">
        <v>61</v>
      </c>
      <c r="U4" s="48">
        <v>68</v>
      </c>
      <c r="V4" s="48">
        <v>2</v>
      </c>
      <c r="W4" s="49">
        <v>1.933351</v>
      </c>
      <c r="X4" s="49">
        <v>0.01721311475409836</v>
      </c>
      <c r="Y4" s="78" t="s">
        <v>3528</v>
      </c>
      <c r="Z4" s="78" t="s">
        <v>703</v>
      </c>
      <c r="AA4" s="78"/>
      <c r="AB4" s="84" t="s">
        <v>3624</v>
      </c>
      <c r="AC4" s="84" t="s">
        <v>3704</v>
      </c>
      <c r="AD4" s="84" t="s">
        <v>3733</v>
      </c>
      <c r="AE4" s="84" t="s">
        <v>3739</v>
      </c>
      <c r="AF4" s="84" t="s">
        <v>3759</v>
      </c>
      <c r="AG4" s="116">
        <v>16</v>
      </c>
      <c r="AH4" s="120">
        <v>0.9768009768009768</v>
      </c>
      <c r="AI4" s="116">
        <v>63</v>
      </c>
      <c r="AJ4" s="120">
        <v>3.8461538461538463</v>
      </c>
      <c r="AK4" s="116">
        <v>1</v>
      </c>
      <c r="AL4" s="120">
        <v>0.06105006105006105</v>
      </c>
      <c r="AM4" s="116">
        <v>1559</v>
      </c>
      <c r="AN4" s="120">
        <v>95.17704517704517</v>
      </c>
      <c r="AO4" s="116">
        <v>1638</v>
      </c>
    </row>
    <row r="5" spans="1:41" ht="15">
      <c r="A5" s="87" t="s">
        <v>3479</v>
      </c>
      <c r="B5" s="65" t="s">
        <v>3489</v>
      </c>
      <c r="C5" s="65" t="s">
        <v>56</v>
      </c>
      <c r="D5" s="109"/>
      <c r="E5" s="108"/>
      <c r="F5" s="110" t="s">
        <v>4417</v>
      </c>
      <c r="G5" s="111"/>
      <c r="H5" s="111"/>
      <c r="I5" s="112">
        <v>5</v>
      </c>
      <c r="J5" s="113"/>
      <c r="K5" s="48">
        <v>56</v>
      </c>
      <c r="L5" s="48">
        <v>93</v>
      </c>
      <c r="M5" s="48">
        <v>83</v>
      </c>
      <c r="N5" s="48">
        <v>176</v>
      </c>
      <c r="O5" s="48">
        <v>0</v>
      </c>
      <c r="P5" s="49">
        <v>0.09259259259259259</v>
      </c>
      <c r="Q5" s="49">
        <v>0.1694915254237288</v>
      </c>
      <c r="R5" s="48">
        <v>1</v>
      </c>
      <c r="S5" s="48">
        <v>0</v>
      </c>
      <c r="T5" s="48">
        <v>56</v>
      </c>
      <c r="U5" s="48">
        <v>176</v>
      </c>
      <c r="V5" s="48">
        <v>4</v>
      </c>
      <c r="W5" s="49">
        <v>2.293367</v>
      </c>
      <c r="X5" s="49">
        <v>0.03831168831168831</v>
      </c>
      <c r="Y5" s="78" t="s">
        <v>3529</v>
      </c>
      <c r="Z5" s="78" t="s">
        <v>3547</v>
      </c>
      <c r="AA5" s="78" t="s">
        <v>3565</v>
      </c>
      <c r="AB5" s="84" t="s">
        <v>3625</v>
      </c>
      <c r="AC5" s="84" t="s">
        <v>3705</v>
      </c>
      <c r="AD5" s="84" t="s">
        <v>3734</v>
      </c>
      <c r="AE5" s="84" t="s">
        <v>3740</v>
      </c>
      <c r="AF5" s="84" t="s">
        <v>3760</v>
      </c>
      <c r="AG5" s="116">
        <v>65</v>
      </c>
      <c r="AH5" s="120">
        <v>3.792298716452742</v>
      </c>
      <c r="AI5" s="116">
        <v>33</v>
      </c>
      <c r="AJ5" s="120">
        <v>1.9253208868144691</v>
      </c>
      <c r="AK5" s="116">
        <v>1</v>
      </c>
      <c r="AL5" s="120">
        <v>0.058343057176196034</v>
      </c>
      <c r="AM5" s="116">
        <v>1616</v>
      </c>
      <c r="AN5" s="120">
        <v>94.28238039673279</v>
      </c>
      <c r="AO5" s="116">
        <v>1714</v>
      </c>
    </row>
    <row r="6" spans="1:41" ht="15">
      <c r="A6" s="87" t="s">
        <v>3480</v>
      </c>
      <c r="B6" s="65" t="s">
        <v>3490</v>
      </c>
      <c r="C6" s="65" t="s">
        <v>56</v>
      </c>
      <c r="D6" s="109"/>
      <c r="E6" s="108"/>
      <c r="F6" s="110" t="s">
        <v>4418</v>
      </c>
      <c r="G6" s="111"/>
      <c r="H6" s="111"/>
      <c r="I6" s="112">
        <v>6</v>
      </c>
      <c r="J6" s="113"/>
      <c r="K6" s="48">
        <v>45</v>
      </c>
      <c r="L6" s="48">
        <v>56</v>
      </c>
      <c r="M6" s="48">
        <v>9</v>
      </c>
      <c r="N6" s="48">
        <v>65</v>
      </c>
      <c r="O6" s="48">
        <v>0</v>
      </c>
      <c r="P6" s="49">
        <v>0.034482758620689655</v>
      </c>
      <c r="Q6" s="49">
        <v>0.06666666666666667</v>
      </c>
      <c r="R6" s="48">
        <v>1</v>
      </c>
      <c r="S6" s="48">
        <v>0</v>
      </c>
      <c r="T6" s="48">
        <v>45</v>
      </c>
      <c r="U6" s="48">
        <v>65</v>
      </c>
      <c r="V6" s="48">
        <v>4</v>
      </c>
      <c r="W6" s="49">
        <v>2.268642</v>
      </c>
      <c r="X6" s="49">
        <v>0.030303030303030304</v>
      </c>
      <c r="Y6" s="78" t="s">
        <v>3530</v>
      </c>
      <c r="Z6" s="78" t="s">
        <v>3548</v>
      </c>
      <c r="AA6" s="78" t="s">
        <v>3566</v>
      </c>
      <c r="AB6" s="84" t="s">
        <v>3626</v>
      </c>
      <c r="AC6" s="84" t="s">
        <v>3706</v>
      </c>
      <c r="AD6" s="84" t="s">
        <v>3735</v>
      </c>
      <c r="AE6" s="84" t="s">
        <v>3741</v>
      </c>
      <c r="AF6" s="84" t="s">
        <v>3761</v>
      </c>
      <c r="AG6" s="116">
        <v>26</v>
      </c>
      <c r="AH6" s="120">
        <v>3.651685393258427</v>
      </c>
      <c r="AI6" s="116">
        <v>17</v>
      </c>
      <c r="AJ6" s="120">
        <v>2.3876404494382024</v>
      </c>
      <c r="AK6" s="116">
        <v>0</v>
      </c>
      <c r="AL6" s="120">
        <v>0</v>
      </c>
      <c r="AM6" s="116">
        <v>669</v>
      </c>
      <c r="AN6" s="120">
        <v>93.96067415730337</v>
      </c>
      <c r="AO6" s="116">
        <v>712</v>
      </c>
    </row>
    <row r="7" spans="1:41" ht="15">
      <c r="A7" s="87" t="s">
        <v>3481</v>
      </c>
      <c r="B7" s="65" t="s">
        <v>3491</v>
      </c>
      <c r="C7" s="65" t="s">
        <v>56</v>
      </c>
      <c r="D7" s="109"/>
      <c r="E7" s="108"/>
      <c r="F7" s="110" t="s">
        <v>4419</v>
      </c>
      <c r="G7" s="111"/>
      <c r="H7" s="111"/>
      <c r="I7" s="112">
        <v>7</v>
      </c>
      <c r="J7" s="113"/>
      <c r="K7" s="48">
        <v>26</v>
      </c>
      <c r="L7" s="48">
        <v>48</v>
      </c>
      <c r="M7" s="48">
        <v>22</v>
      </c>
      <c r="N7" s="48">
        <v>70</v>
      </c>
      <c r="O7" s="48">
        <v>0</v>
      </c>
      <c r="P7" s="49">
        <v>0.038461538461538464</v>
      </c>
      <c r="Q7" s="49">
        <v>0.07407407407407407</v>
      </c>
      <c r="R7" s="48">
        <v>1</v>
      </c>
      <c r="S7" s="48">
        <v>0</v>
      </c>
      <c r="T7" s="48">
        <v>26</v>
      </c>
      <c r="U7" s="48">
        <v>70</v>
      </c>
      <c r="V7" s="48">
        <v>4</v>
      </c>
      <c r="W7" s="49">
        <v>2.017751</v>
      </c>
      <c r="X7" s="49">
        <v>0.08307692307692308</v>
      </c>
      <c r="Y7" s="78" t="s">
        <v>3531</v>
      </c>
      <c r="Z7" s="78" t="s">
        <v>703</v>
      </c>
      <c r="AA7" s="78"/>
      <c r="AB7" s="84" t="s">
        <v>3627</v>
      </c>
      <c r="AC7" s="84" t="s">
        <v>3707</v>
      </c>
      <c r="AD7" s="84" t="s">
        <v>3736</v>
      </c>
      <c r="AE7" s="84" t="s">
        <v>3742</v>
      </c>
      <c r="AF7" s="84" t="s">
        <v>3762</v>
      </c>
      <c r="AG7" s="116">
        <v>5</v>
      </c>
      <c r="AH7" s="120">
        <v>2</v>
      </c>
      <c r="AI7" s="116">
        <v>2</v>
      </c>
      <c r="AJ7" s="120">
        <v>0.8</v>
      </c>
      <c r="AK7" s="116">
        <v>0</v>
      </c>
      <c r="AL7" s="120">
        <v>0</v>
      </c>
      <c r="AM7" s="116">
        <v>243</v>
      </c>
      <c r="AN7" s="120">
        <v>97.2</v>
      </c>
      <c r="AO7" s="116">
        <v>250</v>
      </c>
    </row>
    <row r="8" spans="1:41" ht="15">
      <c r="A8" s="87" t="s">
        <v>3482</v>
      </c>
      <c r="B8" s="65" t="s">
        <v>3492</v>
      </c>
      <c r="C8" s="65" t="s">
        <v>56</v>
      </c>
      <c r="D8" s="109"/>
      <c r="E8" s="108"/>
      <c r="F8" s="110" t="s">
        <v>4420</v>
      </c>
      <c r="G8" s="111"/>
      <c r="H8" s="111"/>
      <c r="I8" s="112">
        <v>8</v>
      </c>
      <c r="J8" s="113"/>
      <c r="K8" s="48">
        <v>4</v>
      </c>
      <c r="L8" s="48">
        <v>4</v>
      </c>
      <c r="M8" s="48">
        <v>0</v>
      </c>
      <c r="N8" s="48">
        <v>4</v>
      </c>
      <c r="O8" s="48">
        <v>0</v>
      </c>
      <c r="P8" s="49">
        <v>0</v>
      </c>
      <c r="Q8" s="49">
        <v>0</v>
      </c>
      <c r="R8" s="48">
        <v>1</v>
      </c>
      <c r="S8" s="48">
        <v>0</v>
      </c>
      <c r="T8" s="48">
        <v>4</v>
      </c>
      <c r="U8" s="48">
        <v>4</v>
      </c>
      <c r="V8" s="48">
        <v>2</v>
      </c>
      <c r="W8" s="49">
        <v>1</v>
      </c>
      <c r="X8" s="49">
        <v>0.3333333333333333</v>
      </c>
      <c r="Y8" s="78"/>
      <c r="Z8" s="78"/>
      <c r="AA8" s="78"/>
      <c r="AB8" s="84" t="s">
        <v>3628</v>
      </c>
      <c r="AC8" s="84" t="s">
        <v>3708</v>
      </c>
      <c r="AD8" s="84" t="s">
        <v>449</v>
      </c>
      <c r="AE8" s="84" t="s">
        <v>3743</v>
      </c>
      <c r="AF8" s="84" t="s">
        <v>3763</v>
      </c>
      <c r="AG8" s="116">
        <v>1</v>
      </c>
      <c r="AH8" s="120">
        <v>2.4390243902439024</v>
      </c>
      <c r="AI8" s="116">
        <v>1</v>
      </c>
      <c r="AJ8" s="120">
        <v>2.4390243902439024</v>
      </c>
      <c r="AK8" s="116">
        <v>0</v>
      </c>
      <c r="AL8" s="120">
        <v>0</v>
      </c>
      <c r="AM8" s="116">
        <v>39</v>
      </c>
      <c r="AN8" s="120">
        <v>95.1219512195122</v>
      </c>
      <c r="AO8" s="116">
        <v>41</v>
      </c>
    </row>
    <row r="9" spans="1:41" ht="15">
      <c r="A9" s="87" t="s">
        <v>3483</v>
      </c>
      <c r="B9" s="65" t="s">
        <v>3493</v>
      </c>
      <c r="C9" s="65" t="s">
        <v>56</v>
      </c>
      <c r="D9" s="109"/>
      <c r="E9" s="108"/>
      <c r="F9" s="110" t="s">
        <v>4421</v>
      </c>
      <c r="G9" s="111"/>
      <c r="H9" s="111"/>
      <c r="I9" s="112">
        <v>9</v>
      </c>
      <c r="J9" s="113"/>
      <c r="K9" s="48">
        <v>3</v>
      </c>
      <c r="L9" s="48">
        <v>3</v>
      </c>
      <c r="M9" s="48">
        <v>0</v>
      </c>
      <c r="N9" s="48">
        <v>3</v>
      </c>
      <c r="O9" s="48">
        <v>0</v>
      </c>
      <c r="P9" s="49">
        <v>0</v>
      </c>
      <c r="Q9" s="49">
        <v>0</v>
      </c>
      <c r="R9" s="48">
        <v>1</v>
      </c>
      <c r="S9" s="48">
        <v>0</v>
      </c>
      <c r="T9" s="48">
        <v>3</v>
      </c>
      <c r="U9" s="48">
        <v>3</v>
      </c>
      <c r="V9" s="48">
        <v>1</v>
      </c>
      <c r="W9" s="49">
        <v>0.666667</v>
      </c>
      <c r="X9" s="49">
        <v>0.5</v>
      </c>
      <c r="Y9" s="78" t="s">
        <v>664</v>
      </c>
      <c r="Z9" s="78" t="s">
        <v>705</v>
      </c>
      <c r="AA9" s="78" t="s">
        <v>716</v>
      </c>
      <c r="AB9" s="84" t="s">
        <v>3629</v>
      </c>
      <c r="AC9" s="84" t="s">
        <v>3709</v>
      </c>
      <c r="AD9" s="84"/>
      <c r="AE9" s="84" t="s">
        <v>3744</v>
      </c>
      <c r="AF9" s="84" t="s">
        <v>3764</v>
      </c>
      <c r="AG9" s="116">
        <v>0</v>
      </c>
      <c r="AH9" s="120">
        <v>0</v>
      </c>
      <c r="AI9" s="116">
        <v>2</v>
      </c>
      <c r="AJ9" s="120">
        <v>3.8461538461538463</v>
      </c>
      <c r="AK9" s="116">
        <v>0</v>
      </c>
      <c r="AL9" s="120">
        <v>0</v>
      </c>
      <c r="AM9" s="116">
        <v>50</v>
      </c>
      <c r="AN9" s="120">
        <v>96.15384615384616</v>
      </c>
      <c r="AO9" s="116">
        <v>52</v>
      </c>
    </row>
    <row r="10" spans="1:41" ht="14.25" customHeight="1">
      <c r="A10" s="87" t="s">
        <v>3484</v>
      </c>
      <c r="B10" s="65" t="s">
        <v>3494</v>
      </c>
      <c r="C10" s="65" t="s">
        <v>56</v>
      </c>
      <c r="D10" s="109"/>
      <c r="E10" s="108"/>
      <c r="F10" s="110" t="s">
        <v>3484</v>
      </c>
      <c r="G10" s="111"/>
      <c r="H10" s="111"/>
      <c r="I10" s="112">
        <v>10</v>
      </c>
      <c r="J10" s="113"/>
      <c r="K10" s="48">
        <v>3</v>
      </c>
      <c r="L10" s="48">
        <v>2</v>
      </c>
      <c r="M10" s="48">
        <v>0</v>
      </c>
      <c r="N10" s="48">
        <v>2</v>
      </c>
      <c r="O10" s="48">
        <v>0</v>
      </c>
      <c r="P10" s="49">
        <v>0</v>
      </c>
      <c r="Q10" s="49">
        <v>0</v>
      </c>
      <c r="R10" s="48">
        <v>1</v>
      </c>
      <c r="S10" s="48">
        <v>0</v>
      </c>
      <c r="T10" s="48">
        <v>3</v>
      </c>
      <c r="U10" s="48">
        <v>2</v>
      </c>
      <c r="V10" s="48">
        <v>2</v>
      </c>
      <c r="W10" s="49">
        <v>0.888889</v>
      </c>
      <c r="X10" s="49">
        <v>0.3333333333333333</v>
      </c>
      <c r="Y10" s="78"/>
      <c r="Z10" s="78"/>
      <c r="AA10" s="78" t="s">
        <v>715</v>
      </c>
      <c r="AB10" s="84" t="s">
        <v>1603</v>
      </c>
      <c r="AC10" s="84" t="s">
        <v>1603</v>
      </c>
      <c r="AD10" s="84" t="s">
        <v>449</v>
      </c>
      <c r="AE10" s="84" t="s">
        <v>3745</v>
      </c>
      <c r="AF10" s="84" t="s">
        <v>3765</v>
      </c>
      <c r="AG10" s="116">
        <v>0</v>
      </c>
      <c r="AH10" s="120">
        <v>0</v>
      </c>
      <c r="AI10" s="116">
        <v>0</v>
      </c>
      <c r="AJ10" s="120">
        <v>0</v>
      </c>
      <c r="AK10" s="116">
        <v>0</v>
      </c>
      <c r="AL10" s="120">
        <v>0</v>
      </c>
      <c r="AM10" s="116">
        <v>5</v>
      </c>
      <c r="AN10" s="120">
        <v>100</v>
      </c>
      <c r="AO10" s="116">
        <v>5</v>
      </c>
    </row>
    <row r="11" spans="1:41" ht="15">
      <c r="A11" s="87" t="s">
        <v>3485</v>
      </c>
      <c r="B11" s="65" t="s">
        <v>3495</v>
      </c>
      <c r="C11" s="65" t="s">
        <v>56</v>
      </c>
      <c r="D11" s="109"/>
      <c r="E11" s="108"/>
      <c r="F11" s="110" t="s">
        <v>3485</v>
      </c>
      <c r="G11" s="111"/>
      <c r="H11" s="111"/>
      <c r="I11" s="112">
        <v>11</v>
      </c>
      <c r="J11" s="113"/>
      <c r="K11" s="48">
        <v>2</v>
      </c>
      <c r="L11" s="48">
        <v>1</v>
      </c>
      <c r="M11" s="48">
        <v>0</v>
      </c>
      <c r="N11" s="48">
        <v>1</v>
      </c>
      <c r="O11" s="48">
        <v>0</v>
      </c>
      <c r="P11" s="49">
        <v>0</v>
      </c>
      <c r="Q11" s="49">
        <v>0</v>
      </c>
      <c r="R11" s="48">
        <v>1</v>
      </c>
      <c r="S11" s="48">
        <v>0</v>
      </c>
      <c r="T11" s="48">
        <v>2</v>
      </c>
      <c r="U11" s="48">
        <v>1</v>
      </c>
      <c r="V11" s="48">
        <v>1</v>
      </c>
      <c r="W11" s="49">
        <v>0.5</v>
      </c>
      <c r="X11" s="49">
        <v>0.5</v>
      </c>
      <c r="Y11" s="78"/>
      <c r="Z11" s="78"/>
      <c r="AA11" s="78"/>
      <c r="AB11" s="84" t="s">
        <v>1603</v>
      </c>
      <c r="AC11" s="84" t="s">
        <v>1603</v>
      </c>
      <c r="AD11" s="84" t="s">
        <v>462</v>
      </c>
      <c r="AE11" s="84"/>
      <c r="AF11" s="84" t="s">
        <v>3766</v>
      </c>
      <c r="AG11" s="116">
        <v>0</v>
      </c>
      <c r="AH11" s="120">
        <v>0</v>
      </c>
      <c r="AI11" s="116">
        <v>0</v>
      </c>
      <c r="AJ11" s="120">
        <v>0</v>
      </c>
      <c r="AK11" s="116">
        <v>0</v>
      </c>
      <c r="AL11" s="120">
        <v>0</v>
      </c>
      <c r="AM11" s="116">
        <v>2</v>
      </c>
      <c r="AN11" s="120">
        <v>100</v>
      </c>
      <c r="AO11" s="116">
        <v>2</v>
      </c>
    </row>
    <row r="12" spans="1:41" ht="15">
      <c r="A12" s="87" t="s">
        <v>3486</v>
      </c>
      <c r="B12" s="65" t="s">
        <v>3496</v>
      </c>
      <c r="C12" s="65" t="s">
        <v>56</v>
      </c>
      <c r="D12" s="109"/>
      <c r="E12" s="108"/>
      <c r="F12" s="110" t="s">
        <v>4422</v>
      </c>
      <c r="G12" s="111"/>
      <c r="H12" s="111"/>
      <c r="I12" s="112">
        <v>12</v>
      </c>
      <c r="J12" s="113"/>
      <c r="K12" s="48">
        <v>1</v>
      </c>
      <c r="L12" s="48">
        <v>0</v>
      </c>
      <c r="M12" s="48">
        <v>4</v>
      </c>
      <c r="N12" s="48">
        <v>4</v>
      </c>
      <c r="O12" s="48">
        <v>4</v>
      </c>
      <c r="P12" s="49" t="s">
        <v>3500</v>
      </c>
      <c r="Q12" s="49" t="s">
        <v>3500</v>
      </c>
      <c r="R12" s="48">
        <v>1</v>
      </c>
      <c r="S12" s="48">
        <v>1</v>
      </c>
      <c r="T12" s="48">
        <v>1</v>
      </c>
      <c r="U12" s="48">
        <v>4</v>
      </c>
      <c r="V12" s="48">
        <v>0</v>
      </c>
      <c r="W12" s="49">
        <v>0</v>
      </c>
      <c r="X12" s="49" t="s">
        <v>3500</v>
      </c>
      <c r="Y12" s="78" t="s">
        <v>2405</v>
      </c>
      <c r="Z12" s="78" t="s">
        <v>3533</v>
      </c>
      <c r="AA12" s="78"/>
      <c r="AB12" s="84" t="s">
        <v>3621</v>
      </c>
      <c r="AC12" s="84" t="s">
        <v>1603</v>
      </c>
      <c r="AD12" s="84"/>
      <c r="AE12" s="84"/>
      <c r="AF12" s="84" t="s">
        <v>230</v>
      </c>
      <c r="AG12" s="116">
        <v>0</v>
      </c>
      <c r="AH12" s="120">
        <v>0</v>
      </c>
      <c r="AI12" s="116">
        <v>0</v>
      </c>
      <c r="AJ12" s="120">
        <v>0</v>
      </c>
      <c r="AK12" s="116">
        <v>0</v>
      </c>
      <c r="AL12" s="120">
        <v>0</v>
      </c>
      <c r="AM12" s="116">
        <v>4</v>
      </c>
      <c r="AN12" s="120">
        <v>100</v>
      </c>
      <c r="AO12" s="116">
        <v>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3477</v>
      </c>
      <c r="B2" s="84" t="s">
        <v>444</v>
      </c>
      <c r="C2" s="78">
        <f>VLOOKUP(GroupVertices[[#This Row],[Vertex]],Vertices[],MATCH("ID",Vertices[[#Headers],[Vertex]:[Vertex Content Word Count]],0),FALSE)</f>
        <v>45</v>
      </c>
    </row>
    <row r="3" spans="1:3" ht="15">
      <c r="A3" s="78" t="s">
        <v>3477</v>
      </c>
      <c r="B3" s="84" t="s">
        <v>443</v>
      </c>
      <c r="C3" s="78">
        <f>VLOOKUP(GroupVertices[[#This Row],[Vertex]],Vertices[],MATCH("ID",Vertices[[#Headers],[Vertex]:[Vertex Content Word Count]],0),FALSE)</f>
        <v>289</v>
      </c>
    </row>
    <row r="4" spans="1:3" ht="15">
      <c r="A4" s="78" t="s">
        <v>3477</v>
      </c>
      <c r="B4" s="84" t="s">
        <v>399</v>
      </c>
      <c r="C4" s="78">
        <f>VLOOKUP(GroupVertices[[#This Row],[Vertex]],Vertices[],MATCH("ID",Vertices[[#Headers],[Vertex]:[Vertex Content Word Count]],0),FALSE)</f>
        <v>245</v>
      </c>
    </row>
    <row r="5" spans="1:3" ht="15">
      <c r="A5" s="78" t="s">
        <v>3477</v>
      </c>
      <c r="B5" s="84" t="s">
        <v>384</v>
      </c>
      <c r="C5" s="78">
        <f>VLOOKUP(GroupVertices[[#This Row],[Vertex]],Vertices[],MATCH("ID",Vertices[[#Headers],[Vertex]:[Vertex Content Word Count]],0),FALSE)</f>
        <v>224</v>
      </c>
    </row>
    <row r="6" spans="1:3" ht="15">
      <c r="A6" s="78" t="s">
        <v>3477</v>
      </c>
      <c r="B6" s="84" t="s">
        <v>383</v>
      </c>
      <c r="C6" s="78">
        <f>VLOOKUP(GroupVertices[[#This Row],[Vertex]],Vertices[],MATCH("ID",Vertices[[#Headers],[Vertex]:[Vertex Content Word Count]],0),FALSE)</f>
        <v>223</v>
      </c>
    </row>
    <row r="7" spans="1:3" ht="15">
      <c r="A7" s="78" t="s">
        <v>3477</v>
      </c>
      <c r="B7" s="84" t="s">
        <v>379</v>
      </c>
      <c r="C7" s="78">
        <f>VLOOKUP(GroupVertices[[#This Row],[Vertex]],Vertices[],MATCH("ID",Vertices[[#Headers],[Vertex]:[Vertex Content Word Count]],0),FALSE)</f>
        <v>219</v>
      </c>
    </row>
    <row r="8" spans="1:3" ht="15">
      <c r="A8" s="78" t="s">
        <v>3477</v>
      </c>
      <c r="B8" s="84" t="s">
        <v>374</v>
      </c>
      <c r="C8" s="78">
        <f>VLOOKUP(GroupVertices[[#This Row],[Vertex]],Vertices[],MATCH("ID",Vertices[[#Headers],[Vertex]:[Vertex Content Word Count]],0),FALSE)</f>
        <v>203</v>
      </c>
    </row>
    <row r="9" spans="1:3" ht="15">
      <c r="A9" s="78" t="s">
        <v>3477</v>
      </c>
      <c r="B9" s="84" t="s">
        <v>358</v>
      </c>
      <c r="C9" s="78">
        <f>VLOOKUP(GroupVertices[[#This Row],[Vertex]],Vertices[],MATCH("ID",Vertices[[#Headers],[Vertex]:[Vertex Content Word Count]],0),FALSE)</f>
        <v>187</v>
      </c>
    </row>
    <row r="10" spans="1:3" ht="15">
      <c r="A10" s="78" t="s">
        <v>3477</v>
      </c>
      <c r="B10" s="84" t="s">
        <v>355</v>
      </c>
      <c r="C10" s="78">
        <f>VLOOKUP(GroupVertices[[#This Row],[Vertex]],Vertices[],MATCH("ID",Vertices[[#Headers],[Vertex]:[Vertex Content Word Count]],0),FALSE)</f>
        <v>182</v>
      </c>
    </row>
    <row r="11" spans="1:3" ht="15">
      <c r="A11" s="78" t="s">
        <v>3477</v>
      </c>
      <c r="B11" s="84" t="s">
        <v>354</v>
      </c>
      <c r="C11" s="78">
        <f>VLOOKUP(GroupVertices[[#This Row],[Vertex]],Vertices[],MATCH("ID",Vertices[[#Headers],[Vertex]:[Vertex Content Word Count]],0),FALSE)</f>
        <v>181</v>
      </c>
    </row>
    <row r="12" spans="1:3" ht="15">
      <c r="A12" s="78" t="s">
        <v>3477</v>
      </c>
      <c r="B12" s="84" t="s">
        <v>353</v>
      </c>
      <c r="C12" s="78">
        <f>VLOOKUP(GroupVertices[[#This Row],[Vertex]],Vertices[],MATCH("ID",Vertices[[#Headers],[Vertex]:[Vertex Content Word Count]],0),FALSE)</f>
        <v>180</v>
      </c>
    </row>
    <row r="13" spans="1:3" ht="15">
      <c r="A13" s="78" t="s">
        <v>3477</v>
      </c>
      <c r="B13" s="84" t="s">
        <v>338</v>
      </c>
      <c r="C13" s="78">
        <f>VLOOKUP(GroupVertices[[#This Row],[Vertex]],Vertices[],MATCH("ID",Vertices[[#Headers],[Vertex]:[Vertex Content Word Count]],0),FALSE)</f>
        <v>150</v>
      </c>
    </row>
    <row r="14" spans="1:3" ht="15">
      <c r="A14" s="78" t="s">
        <v>3477</v>
      </c>
      <c r="B14" s="84" t="s">
        <v>337</v>
      </c>
      <c r="C14" s="78">
        <f>VLOOKUP(GroupVertices[[#This Row],[Vertex]],Vertices[],MATCH("ID",Vertices[[#Headers],[Vertex]:[Vertex Content Word Count]],0),FALSE)</f>
        <v>149</v>
      </c>
    </row>
    <row r="15" spans="1:3" ht="15">
      <c r="A15" s="78" t="s">
        <v>3477</v>
      </c>
      <c r="B15" s="84" t="s">
        <v>333</v>
      </c>
      <c r="C15" s="78">
        <f>VLOOKUP(GroupVertices[[#This Row],[Vertex]],Vertices[],MATCH("ID",Vertices[[#Headers],[Vertex]:[Vertex Content Word Count]],0),FALSE)</f>
        <v>143</v>
      </c>
    </row>
    <row r="16" spans="1:3" ht="15">
      <c r="A16" s="78" t="s">
        <v>3477</v>
      </c>
      <c r="B16" s="84" t="s">
        <v>331</v>
      </c>
      <c r="C16" s="78">
        <f>VLOOKUP(GroupVertices[[#This Row],[Vertex]],Vertices[],MATCH("ID",Vertices[[#Headers],[Vertex]:[Vertex Content Word Count]],0),FALSE)</f>
        <v>141</v>
      </c>
    </row>
    <row r="17" spans="1:3" ht="15">
      <c r="A17" s="78" t="s">
        <v>3477</v>
      </c>
      <c r="B17" s="84" t="s">
        <v>330</v>
      </c>
      <c r="C17" s="78">
        <f>VLOOKUP(GroupVertices[[#This Row],[Vertex]],Vertices[],MATCH("ID",Vertices[[#Headers],[Vertex]:[Vertex Content Word Count]],0),FALSE)</f>
        <v>140</v>
      </c>
    </row>
    <row r="18" spans="1:3" ht="15">
      <c r="A18" s="78" t="s">
        <v>3477</v>
      </c>
      <c r="B18" s="84" t="s">
        <v>328</v>
      </c>
      <c r="C18" s="78">
        <f>VLOOKUP(GroupVertices[[#This Row],[Vertex]],Vertices[],MATCH("ID",Vertices[[#Headers],[Vertex]:[Vertex Content Word Count]],0),FALSE)</f>
        <v>137</v>
      </c>
    </row>
    <row r="19" spans="1:3" ht="15">
      <c r="A19" s="78" t="s">
        <v>3477</v>
      </c>
      <c r="B19" s="84" t="s">
        <v>326</v>
      </c>
      <c r="C19" s="78">
        <f>VLOOKUP(GroupVertices[[#This Row],[Vertex]],Vertices[],MATCH("ID",Vertices[[#Headers],[Vertex]:[Vertex Content Word Count]],0),FALSE)</f>
        <v>135</v>
      </c>
    </row>
    <row r="20" spans="1:3" ht="15">
      <c r="A20" s="78" t="s">
        <v>3477</v>
      </c>
      <c r="B20" s="84" t="s">
        <v>325</v>
      </c>
      <c r="C20" s="78">
        <f>VLOOKUP(GroupVertices[[#This Row],[Vertex]],Vertices[],MATCH("ID",Vertices[[#Headers],[Vertex]:[Vertex Content Word Count]],0),FALSE)</f>
        <v>134</v>
      </c>
    </row>
    <row r="21" spans="1:3" ht="15">
      <c r="A21" s="78" t="s">
        <v>3477</v>
      </c>
      <c r="B21" s="84" t="s">
        <v>321</v>
      </c>
      <c r="C21" s="78">
        <f>VLOOKUP(GroupVertices[[#This Row],[Vertex]],Vertices[],MATCH("ID",Vertices[[#Headers],[Vertex]:[Vertex Content Word Count]],0),FALSE)</f>
        <v>130</v>
      </c>
    </row>
    <row r="22" spans="1:3" ht="15">
      <c r="A22" s="78" t="s">
        <v>3477</v>
      </c>
      <c r="B22" s="84" t="s">
        <v>320</v>
      </c>
      <c r="C22" s="78">
        <f>VLOOKUP(GroupVertices[[#This Row],[Vertex]],Vertices[],MATCH("ID",Vertices[[#Headers],[Vertex]:[Vertex Content Word Count]],0),FALSE)</f>
        <v>129</v>
      </c>
    </row>
    <row r="23" spans="1:3" ht="15">
      <c r="A23" s="78" t="s">
        <v>3477</v>
      </c>
      <c r="B23" s="84" t="s">
        <v>319</v>
      </c>
      <c r="C23" s="78">
        <f>VLOOKUP(GroupVertices[[#This Row],[Vertex]],Vertices[],MATCH("ID",Vertices[[#Headers],[Vertex]:[Vertex Content Word Count]],0),FALSE)</f>
        <v>128</v>
      </c>
    </row>
    <row r="24" spans="1:3" ht="15">
      <c r="A24" s="78" t="s">
        <v>3477</v>
      </c>
      <c r="B24" s="84" t="s">
        <v>318</v>
      </c>
      <c r="C24" s="78">
        <f>VLOOKUP(GroupVertices[[#This Row],[Vertex]],Vertices[],MATCH("ID",Vertices[[#Headers],[Vertex]:[Vertex Content Word Count]],0),FALSE)</f>
        <v>127</v>
      </c>
    </row>
    <row r="25" spans="1:3" ht="15">
      <c r="A25" s="78" t="s">
        <v>3477</v>
      </c>
      <c r="B25" s="84" t="s">
        <v>315</v>
      </c>
      <c r="C25" s="78">
        <f>VLOOKUP(GroupVertices[[#This Row],[Vertex]],Vertices[],MATCH("ID",Vertices[[#Headers],[Vertex]:[Vertex Content Word Count]],0),FALSE)</f>
        <v>124</v>
      </c>
    </row>
    <row r="26" spans="1:3" ht="15">
      <c r="A26" s="78" t="s">
        <v>3477</v>
      </c>
      <c r="B26" s="84" t="s">
        <v>314</v>
      </c>
      <c r="C26" s="78">
        <f>VLOOKUP(GroupVertices[[#This Row],[Vertex]],Vertices[],MATCH("ID",Vertices[[#Headers],[Vertex]:[Vertex Content Word Count]],0),FALSE)</f>
        <v>123</v>
      </c>
    </row>
    <row r="27" spans="1:3" ht="15">
      <c r="A27" s="78" t="s">
        <v>3477</v>
      </c>
      <c r="B27" s="84" t="s">
        <v>313</v>
      </c>
      <c r="C27" s="78">
        <f>VLOOKUP(GroupVertices[[#This Row],[Vertex]],Vertices[],MATCH("ID",Vertices[[#Headers],[Vertex]:[Vertex Content Word Count]],0),FALSE)</f>
        <v>122</v>
      </c>
    </row>
    <row r="28" spans="1:3" ht="15">
      <c r="A28" s="78" t="s">
        <v>3477</v>
      </c>
      <c r="B28" s="84" t="s">
        <v>312</v>
      </c>
      <c r="C28" s="78">
        <f>VLOOKUP(GroupVertices[[#This Row],[Vertex]],Vertices[],MATCH("ID",Vertices[[#Headers],[Vertex]:[Vertex Content Word Count]],0),FALSE)</f>
        <v>121</v>
      </c>
    </row>
    <row r="29" spans="1:3" ht="15">
      <c r="A29" s="78" t="s">
        <v>3477</v>
      </c>
      <c r="B29" s="84" t="s">
        <v>310</v>
      </c>
      <c r="C29" s="78">
        <f>VLOOKUP(GroupVertices[[#This Row],[Vertex]],Vertices[],MATCH("ID",Vertices[[#Headers],[Vertex]:[Vertex Content Word Count]],0),FALSE)</f>
        <v>119</v>
      </c>
    </row>
    <row r="30" spans="1:3" ht="15">
      <c r="A30" s="78" t="s">
        <v>3477</v>
      </c>
      <c r="B30" s="84" t="s">
        <v>309</v>
      </c>
      <c r="C30" s="78">
        <f>VLOOKUP(GroupVertices[[#This Row],[Vertex]],Vertices[],MATCH("ID",Vertices[[#Headers],[Vertex]:[Vertex Content Word Count]],0),FALSE)</f>
        <v>118</v>
      </c>
    </row>
    <row r="31" spans="1:3" ht="15">
      <c r="A31" s="78" t="s">
        <v>3477</v>
      </c>
      <c r="B31" s="84" t="s">
        <v>308</v>
      </c>
      <c r="C31" s="78">
        <f>VLOOKUP(GroupVertices[[#This Row],[Vertex]],Vertices[],MATCH("ID",Vertices[[#Headers],[Vertex]:[Vertex Content Word Count]],0),FALSE)</f>
        <v>117</v>
      </c>
    </row>
    <row r="32" spans="1:3" ht="15">
      <c r="A32" s="78" t="s">
        <v>3477</v>
      </c>
      <c r="B32" s="84" t="s">
        <v>307</v>
      </c>
      <c r="C32" s="78">
        <f>VLOOKUP(GroupVertices[[#This Row],[Vertex]],Vertices[],MATCH("ID",Vertices[[#Headers],[Vertex]:[Vertex Content Word Count]],0),FALSE)</f>
        <v>116</v>
      </c>
    </row>
    <row r="33" spans="1:3" ht="15">
      <c r="A33" s="78" t="s">
        <v>3477</v>
      </c>
      <c r="B33" s="84" t="s">
        <v>306</v>
      </c>
      <c r="C33" s="78">
        <f>VLOOKUP(GroupVertices[[#This Row],[Vertex]],Vertices[],MATCH("ID",Vertices[[#Headers],[Vertex]:[Vertex Content Word Count]],0),FALSE)</f>
        <v>115</v>
      </c>
    </row>
    <row r="34" spans="1:3" ht="15">
      <c r="A34" s="78" t="s">
        <v>3477</v>
      </c>
      <c r="B34" s="84" t="s">
        <v>304</v>
      </c>
      <c r="C34" s="78">
        <f>VLOOKUP(GroupVertices[[#This Row],[Vertex]],Vertices[],MATCH("ID",Vertices[[#Headers],[Vertex]:[Vertex Content Word Count]],0),FALSE)</f>
        <v>113</v>
      </c>
    </row>
    <row r="35" spans="1:3" ht="15">
      <c r="A35" s="78" t="s">
        <v>3477</v>
      </c>
      <c r="B35" s="84" t="s">
        <v>303</v>
      </c>
      <c r="C35" s="78">
        <f>VLOOKUP(GroupVertices[[#This Row],[Vertex]],Vertices[],MATCH("ID",Vertices[[#Headers],[Vertex]:[Vertex Content Word Count]],0),FALSE)</f>
        <v>112</v>
      </c>
    </row>
    <row r="36" spans="1:3" ht="15">
      <c r="A36" s="78" t="s">
        <v>3477</v>
      </c>
      <c r="B36" s="84" t="s">
        <v>302</v>
      </c>
      <c r="C36" s="78">
        <f>VLOOKUP(GroupVertices[[#This Row],[Vertex]],Vertices[],MATCH("ID",Vertices[[#Headers],[Vertex]:[Vertex Content Word Count]],0),FALSE)</f>
        <v>111</v>
      </c>
    </row>
    <row r="37" spans="1:3" ht="15">
      <c r="A37" s="78" t="s">
        <v>3477</v>
      </c>
      <c r="B37" s="84" t="s">
        <v>301</v>
      </c>
      <c r="C37" s="78">
        <f>VLOOKUP(GroupVertices[[#This Row],[Vertex]],Vertices[],MATCH("ID",Vertices[[#Headers],[Vertex]:[Vertex Content Word Count]],0),FALSE)</f>
        <v>110</v>
      </c>
    </row>
    <row r="38" spans="1:3" ht="15">
      <c r="A38" s="78" t="s">
        <v>3477</v>
      </c>
      <c r="B38" s="84" t="s">
        <v>300</v>
      </c>
      <c r="C38" s="78">
        <f>VLOOKUP(GroupVertices[[#This Row],[Vertex]],Vertices[],MATCH("ID",Vertices[[#Headers],[Vertex]:[Vertex Content Word Count]],0),FALSE)</f>
        <v>109</v>
      </c>
    </row>
    <row r="39" spans="1:3" ht="15">
      <c r="A39" s="78" t="s">
        <v>3477</v>
      </c>
      <c r="B39" s="84" t="s">
        <v>299</v>
      </c>
      <c r="C39" s="78">
        <f>VLOOKUP(GroupVertices[[#This Row],[Vertex]],Vertices[],MATCH("ID",Vertices[[#Headers],[Vertex]:[Vertex Content Word Count]],0),FALSE)</f>
        <v>108</v>
      </c>
    </row>
    <row r="40" spans="1:3" ht="15">
      <c r="A40" s="78" t="s">
        <v>3477</v>
      </c>
      <c r="B40" s="84" t="s">
        <v>298</v>
      </c>
      <c r="C40" s="78">
        <f>VLOOKUP(GroupVertices[[#This Row],[Vertex]],Vertices[],MATCH("ID",Vertices[[#Headers],[Vertex]:[Vertex Content Word Count]],0),FALSE)</f>
        <v>107</v>
      </c>
    </row>
    <row r="41" spans="1:3" ht="15">
      <c r="A41" s="78" t="s">
        <v>3477</v>
      </c>
      <c r="B41" s="84" t="s">
        <v>297</v>
      </c>
      <c r="C41" s="78">
        <f>VLOOKUP(GroupVertices[[#This Row],[Vertex]],Vertices[],MATCH("ID",Vertices[[#Headers],[Vertex]:[Vertex Content Word Count]],0),FALSE)</f>
        <v>106</v>
      </c>
    </row>
    <row r="42" spans="1:3" ht="15">
      <c r="A42" s="78" t="s">
        <v>3477</v>
      </c>
      <c r="B42" s="84" t="s">
        <v>296</v>
      </c>
      <c r="C42" s="78">
        <f>VLOOKUP(GroupVertices[[#This Row],[Vertex]],Vertices[],MATCH("ID",Vertices[[#Headers],[Vertex]:[Vertex Content Word Count]],0),FALSE)</f>
        <v>105</v>
      </c>
    </row>
    <row r="43" spans="1:3" ht="15">
      <c r="A43" s="78" t="s">
        <v>3477</v>
      </c>
      <c r="B43" s="84" t="s">
        <v>295</v>
      </c>
      <c r="C43" s="78">
        <f>VLOOKUP(GroupVertices[[#This Row],[Vertex]],Vertices[],MATCH("ID",Vertices[[#Headers],[Vertex]:[Vertex Content Word Count]],0),FALSE)</f>
        <v>104</v>
      </c>
    </row>
    <row r="44" spans="1:3" ht="15">
      <c r="A44" s="78" t="s">
        <v>3477</v>
      </c>
      <c r="B44" s="84" t="s">
        <v>294</v>
      </c>
      <c r="C44" s="78">
        <f>VLOOKUP(GroupVertices[[#This Row],[Vertex]],Vertices[],MATCH("ID",Vertices[[#Headers],[Vertex]:[Vertex Content Word Count]],0),FALSE)</f>
        <v>103</v>
      </c>
    </row>
    <row r="45" spans="1:3" ht="15">
      <c r="A45" s="78" t="s">
        <v>3477</v>
      </c>
      <c r="B45" s="84" t="s">
        <v>293</v>
      </c>
      <c r="C45" s="78">
        <f>VLOOKUP(GroupVertices[[#This Row],[Vertex]],Vertices[],MATCH("ID",Vertices[[#Headers],[Vertex]:[Vertex Content Word Count]],0),FALSE)</f>
        <v>102</v>
      </c>
    </row>
    <row r="46" spans="1:3" ht="15">
      <c r="A46" s="78" t="s">
        <v>3477</v>
      </c>
      <c r="B46" s="84" t="s">
        <v>292</v>
      </c>
      <c r="C46" s="78">
        <f>VLOOKUP(GroupVertices[[#This Row],[Vertex]],Vertices[],MATCH("ID",Vertices[[#Headers],[Vertex]:[Vertex Content Word Count]],0),FALSE)</f>
        <v>101</v>
      </c>
    </row>
    <row r="47" spans="1:3" ht="15">
      <c r="A47" s="78" t="s">
        <v>3477</v>
      </c>
      <c r="B47" s="84" t="s">
        <v>291</v>
      </c>
      <c r="C47" s="78">
        <f>VLOOKUP(GroupVertices[[#This Row],[Vertex]],Vertices[],MATCH("ID",Vertices[[#Headers],[Vertex]:[Vertex Content Word Count]],0),FALSE)</f>
        <v>100</v>
      </c>
    </row>
    <row r="48" spans="1:3" ht="15">
      <c r="A48" s="78" t="s">
        <v>3477</v>
      </c>
      <c r="B48" s="84" t="s">
        <v>290</v>
      </c>
      <c r="C48" s="78">
        <f>VLOOKUP(GroupVertices[[#This Row],[Vertex]],Vertices[],MATCH("ID",Vertices[[#Headers],[Vertex]:[Vertex Content Word Count]],0),FALSE)</f>
        <v>99</v>
      </c>
    </row>
    <row r="49" spans="1:3" ht="15">
      <c r="A49" s="78" t="s">
        <v>3477</v>
      </c>
      <c r="B49" s="84" t="s">
        <v>287</v>
      </c>
      <c r="C49" s="78">
        <f>VLOOKUP(GroupVertices[[#This Row],[Vertex]],Vertices[],MATCH("ID",Vertices[[#Headers],[Vertex]:[Vertex Content Word Count]],0),FALSE)</f>
        <v>96</v>
      </c>
    </row>
    <row r="50" spans="1:3" ht="15">
      <c r="A50" s="78" t="s">
        <v>3477</v>
      </c>
      <c r="B50" s="84" t="s">
        <v>285</v>
      </c>
      <c r="C50" s="78">
        <f>VLOOKUP(GroupVertices[[#This Row],[Vertex]],Vertices[],MATCH("ID",Vertices[[#Headers],[Vertex]:[Vertex Content Word Count]],0),FALSE)</f>
        <v>94</v>
      </c>
    </row>
    <row r="51" spans="1:3" ht="15">
      <c r="A51" s="78" t="s">
        <v>3477</v>
      </c>
      <c r="B51" s="84" t="s">
        <v>283</v>
      </c>
      <c r="C51" s="78">
        <f>VLOOKUP(GroupVertices[[#This Row],[Vertex]],Vertices[],MATCH("ID",Vertices[[#Headers],[Vertex]:[Vertex Content Word Count]],0),FALSE)</f>
        <v>92</v>
      </c>
    </row>
    <row r="52" spans="1:3" ht="15">
      <c r="A52" s="78" t="s">
        <v>3477</v>
      </c>
      <c r="B52" s="84" t="s">
        <v>282</v>
      </c>
      <c r="C52" s="78">
        <f>VLOOKUP(GroupVertices[[#This Row],[Vertex]],Vertices[],MATCH("ID",Vertices[[#Headers],[Vertex]:[Vertex Content Word Count]],0),FALSE)</f>
        <v>91</v>
      </c>
    </row>
    <row r="53" spans="1:3" ht="15">
      <c r="A53" s="78" t="s">
        <v>3477</v>
      </c>
      <c r="B53" s="84" t="s">
        <v>281</v>
      </c>
      <c r="C53" s="78">
        <f>VLOOKUP(GroupVertices[[#This Row],[Vertex]],Vertices[],MATCH("ID",Vertices[[#Headers],[Vertex]:[Vertex Content Word Count]],0),FALSE)</f>
        <v>90</v>
      </c>
    </row>
    <row r="54" spans="1:3" ht="15">
      <c r="A54" s="78" t="s">
        <v>3477</v>
      </c>
      <c r="B54" s="84" t="s">
        <v>279</v>
      </c>
      <c r="C54" s="78">
        <f>VLOOKUP(GroupVertices[[#This Row],[Vertex]],Vertices[],MATCH("ID",Vertices[[#Headers],[Vertex]:[Vertex Content Word Count]],0),FALSE)</f>
        <v>88</v>
      </c>
    </row>
    <row r="55" spans="1:3" ht="15">
      <c r="A55" s="78" t="s">
        <v>3477</v>
      </c>
      <c r="B55" s="84" t="s">
        <v>278</v>
      </c>
      <c r="C55" s="78">
        <f>VLOOKUP(GroupVertices[[#This Row],[Vertex]],Vertices[],MATCH("ID",Vertices[[#Headers],[Vertex]:[Vertex Content Word Count]],0),FALSE)</f>
        <v>87</v>
      </c>
    </row>
    <row r="56" spans="1:3" ht="15">
      <c r="A56" s="78" t="s">
        <v>3477</v>
      </c>
      <c r="B56" s="84" t="s">
        <v>277</v>
      </c>
      <c r="C56" s="78">
        <f>VLOOKUP(GroupVertices[[#This Row],[Vertex]],Vertices[],MATCH("ID",Vertices[[#Headers],[Vertex]:[Vertex Content Word Count]],0),FALSE)</f>
        <v>86</v>
      </c>
    </row>
    <row r="57" spans="1:3" ht="15">
      <c r="A57" s="78" t="s">
        <v>3477</v>
      </c>
      <c r="B57" s="84" t="s">
        <v>276</v>
      </c>
      <c r="C57" s="78">
        <f>VLOOKUP(GroupVertices[[#This Row],[Vertex]],Vertices[],MATCH("ID",Vertices[[#Headers],[Vertex]:[Vertex Content Word Count]],0),FALSE)</f>
        <v>85</v>
      </c>
    </row>
    <row r="58" spans="1:3" ht="15">
      <c r="A58" s="78" t="s">
        <v>3477</v>
      </c>
      <c r="B58" s="84" t="s">
        <v>275</v>
      </c>
      <c r="C58" s="78">
        <f>VLOOKUP(GroupVertices[[#This Row],[Vertex]],Vertices[],MATCH("ID",Vertices[[#Headers],[Vertex]:[Vertex Content Word Count]],0),FALSE)</f>
        <v>84</v>
      </c>
    </row>
    <row r="59" spans="1:3" ht="15">
      <c r="A59" s="78" t="s">
        <v>3477</v>
      </c>
      <c r="B59" s="84" t="s">
        <v>274</v>
      </c>
      <c r="C59" s="78">
        <f>VLOOKUP(GroupVertices[[#This Row],[Vertex]],Vertices[],MATCH("ID",Vertices[[#Headers],[Vertex]:[Vertex Content Word Count]],0),FALSE)</f>
        <v>83</v>
      </c>
    </row>
    <row r="60" spans="1:3" ht="15">
      <c r="A60" s="78" t="s">
        <v>3477</v>
      </c>
      <c r="B60" s="84" t="s">
        <v>273</v>
      </c>
      <c r="C60" s="78">
        <f>VLOOKUP(GroupVertices[[#This Row],[Vertex]],Vertices[],MATCH("ID",Vertices[[#Headers],[Vertex]:[Vertex Content Word Count]],0),FALSE)</f>
        <v>82</v>
      </c>
    </row>
    <row r="61" spans="1:3" ht="15">
      <c r="A61" s="78" t="s">
        <v>3477</v>
      </c>
      <c r="B61" s="84" t="s">
        <v>272</v>
      </c>
      <c r="C61" s="78">
        <f>VLOOKUP(GroupVertices[[#This Row],[Vertex]],Vertices[],MATCH("ID",Vertices[[#Headers],[Vertex]:[Vertex Content Word Count]],0),FALSE)</f>
        <v>81</v>
      </c>
    </row>
    <row r="62" spans="1:3" ht="15">
      <c r="A62" s="78" t="s">
        <v>3477</v>
      </c>
      <c r="B62" s="84" t="s">
        <v>271</v>
      </c>
      <c r="C62" s="78">
        <f>VLOOKUP(GroupVertices[[#This Row],[Vertex]],Vertices[],MATCH("ID",Vertices[[#Headers],[Vertex]:[Vertex Content Word Count]],0),FALSE)</f>
        <v>80</v>
      </c>
    </row>
    <row r="63" spans="1:3" ht="15">
      <c r="A63" s="78" t="s">
        <v>3477</v>
      </c>
      <c r="B63" s="84" t="s">
        <v>270</v>
      </c>
      <c r="C63" s="78">
        <f>VLOOKUP(GroupVertices[[#This Row],[Vertex]],Vertices[],MATCH("ID",Vertices[[#Headers],[Vertex]:[Vertex Content Word Count]],0),FALSE)</f>
        <v>79</v>
      </c>
    </row>
    <row r="64" spans="1:3" ht="15">
      <c r="A64" s="78" t="s">
        <v>3477</v>
      </c>
      <c r="B64" s="84" t="s">
        <v>269</v>
      </c>
      <c r="C64" s="78">
        <f>VLOOKUP(GroupVertices[[#This Row],[Vertex]],Vertices[],MATCH("ID",Vertices[[#Headers],[Vertex]:[Vertex Content Word Count]],0),FALSE)</f>
        <v>78</v>
      </c>
    </row>
    <row r="65" spans="1:3" ht="15">
      <c r="A65" s="78" t="s">
        <v>3477</v>
      </c>
      <c r="B65" s="84" t="s">
        <v>267</v>
      </c>
      <c r="C65" s="78">
        <f>VLOOKUP(GroupVertices[[#This Row],[Vertex]],Vertices[],MATCH("ID",Vertices[[#Headers],[Vertex]:[Vertex Content Word Count]],0),FALSE)</f>
        <v>76</v>
      </c>
    </row>
    <row r="66" spans="1:3" ht="15">
      <c r="A66" s="78" t="s">
        <v>3477</v>
      </c>
      <c r="B66" s="84" t="s">
        <v>266</v>
      </c>
      <c r="C66" s="78">
        <f>VLOOKUP(GroupVertices[[#This Row],[Vertex]],Vertices[],MATCH("ID",Vertices[[#Headers],[Vertex]:[Vertex Content Word Count]],0),FALSE)</f>
        <v>75</v>
      </c>
    </row>
    <row r="67" spans="1:3" ht="15">
      <c r="A67" s="78" t="s">
        <v>3477</v>
      </c>
      <c r="B67" s="84" t="s">
        <v>265</v>
      </c>
      <c r="C67" s="78">
        <f>VLOOKUP(GroupVertices[[#This Row],[Vertex]],Vertices[],MATCH("ID",Vertices[[#Headers],[Vertex]:[Vertex Content Word Count]],0),FALSE)</f>
        <v>74</v>
      </c>
    </row>
    <row r="68" spans="1:3" ht="15">
      <c r="A68" s="78" t="s">
        <v>3477</v>
      </c>
      <c r="B68" s="84" t="s">
        <v>264</v>
      </c>
      <c r="C68" s="78">
        <f>VLOOKUP(GroupVertices[[#This Row],[Vertex]],Vertices[],MATCH("ID",Vertices[[#Headers],[Vertex]:[Vertex Content Word Count]],0),FALSE)</f>
        <v>73</v>
      </c>
    </row>
    <row r="69" spans="1:3" ht="15">
      <c r="A69" s="78" t="s">
        <v>3477</v>
      </c>
      <c r="B69" s="84" t="s">
        <v>263</v>
      </c>
      <c r="C69" s="78">
        <f>VLOOKUP(GroupVertices[[#This Row],[Vertex]],Vertices[],MATCH("ID",Vertices[[#Headers],[Vertex]:[Vertex Content Word Count]],0),FALSE)</f>
        <v>72</v>
      </c>
    </row>
    <row r="70" spans="1:3" ht="15">
      <c r="A70" s="78" t="s">
        <v>3477</v>
      </c>
      <c r="B70" s="84" t="s">
        <v>262</v>
      </c>
      <c r="C70" s="78">
        <f>VLOOKUP(GroupVertices[[#This Row],[Vertex]],Vertices[],MATCH("ID",Vertices[[#Headers],[Vertex]:[Vertex Content Word Count]],0),FALSE)</f>
        <v>71</v>
      </c>
    </row>
    <row r="71" spans="1:3" ht="15">
      <c r="A71" s="78" t="s">
        <v>3477</v>
      </c>
      <c r="B71" s="84" t="s">
        <v>261</v>
      </c>
      <c r="C71" s="78">
        <f>VLOOKUP(GroupVertices[[#This Row],[Vertex]],Vertices[],MATCH("ID",Vertices[[#Headers],[Vertex]:[Vertex Content Word Count]],0),FALSE)</f>
        <v>70</v>
      </c>
    </row>
    <row r="72" spans="1:3" ht="15">
      <c r="A72" s="78" t="s">
        <v>3477</v>
      </c>
      <c r="B72" s="84" t="s">
        <v>260</v>
      </c>
      <c r="C72" s="78">
        <f>VLOOKUP(GroupVertices[[#This Row],[Vertex]],Vertices[],MATCH("ID",Vertices[[#Headers],[Vertex]:[Vertex Content Word Count]],0),FALSE)</f>
        <v>69</v>
      </c>
    </row>
    <row r="73" spans="1:3" ht="15">
      <c r="A73" s="78" t="s">
        <v>3477</v>
      </c>
      <c r="B73" s="84" t="s">
        <v>259</v>
      </c>
      <c r="C73" s="78">
        <f>VLOOKUP(GroupVertices[[#This Row],[Vertex]],Vertices[],MATCH("ID",Vertices[[#Headers],[Vertex]:[Vertex Content Word Count]],0),FALSE)</f>
        <v>68</v>
      </c>
    </row>
    <row r="74" spans="1:3" ht="15">
      <c r="A74" s="78" t="s">
        <v>3477</v>
      </c>
      <c r="B74" s="84" t="s">
        <v>258</v>
      </c>
      <c r="C74" s="78">
        <f>VLOOKUP(GroupVertices[[#This Row],[Vertex]],Vertices[],MATCH("ID",Vertices[[#Headers],[Vertex]:[Vertex Content Word Count]],0),FALSE)</f>
        <v>67</v>
      </c>
    </row>
    <row r="75" spans="1:3" ht="15">
      <c r="A75" s="78" t="s">
        <v>3477</v>
      </c>
      <c r="B75" s="84" t="s">
        <v>257</v>
      </c>
      <c r="C75" s="78">
        <f>VLOOKUP(GroupVertices[[#This Row],[Vertex]],Vertices[],MATCH("ID",Vertices[[#Headers],[Vertex]:[Vertex Content Word Count]],0),FALSE)</f>
        <v>66</v>
      </c>
    </row>
    <row r="76" spans="1:3" ht="15">
      <c r="A76" s="78" t="s">
        <v>3477</v>
      </c>
      <c r="B76" s="84" t="s">
        <v>256</v>
      </c>
      <c r="C76" s="78">
        <f>VLOOKUP(GroupVertices[[#This Row],[Vertex]],Vertices[],MATCH("ID",Vertices[[#Headers],[Vertex]:[Vertex Content Word Count]],0),FALSE)</f>
        <v>65</v>
      </c>
    </row>
    <row r="77" spans="1:3" ht="15">
      <c r="A77" s="78" t="s">
        <v>3477</v>
      </c>
      <c r="B77" s="84" t="s">
        <v>253</v>
      </c>
      <c r="C77" s="78">
        <f>VLOOKUP(GroupVertices[[#This Row],[Vertex]],Vertices[],MATCH("ID",Vertices[[#Headers],[Vertex]:[Vertex Content Word Count]],0),FALSE)</f>
        <v>62</v>
      </c>
    </row>
    <row r="78" spans="1:3" ht="15">
      <c r="A78" s="78" t="s">
        <v>3477</v>
      </c>
      <c r="B78" s="84" t="s">
        <v>252</v>
      </c>
      <c r="C78" s="78">
        <f>VLOOKUP(GroupVertices[[#This Row],[Vertex]],Vertices[],MATCH("ID",Vertices[[#Headers],[Vertex]:[Vertex Content Word Count]],0),FALSE)</f>
        <v>61</v>
      </c>
    </row>
    <row r="79" spans="1:3" ht="15">
      <c r="A79" s="78" t="s">
        <v>3477</v>
      </c>
      <c r="B79" s="84" t="s">
        <v>251</v>
      </c>
      <c r="C79" s="78">
        <f>VLOOKUP(GroupVertices[[#This Row],[Vertex]],Vertices[],MATCH("ID",Vertices[[#Headers],[Vertex]:[Vertex Content Word Count]],0),FALSE)</f>
        <v>60</v>
      </c>
    </row>
    <row r="80" spans="1:3" ht="15">
      <c r="A80" s="78" t="s">
        <v>3477</v>
      </c>
      <c r="B80" s="84" t="s">
        <v>250</v>
      </c>
      <c r="C80" s="78">
        <f>VLOOKUP(GroupVertices[[#This Row],[Vertex]],Vertices[],MATCH("ID",Vertices[[#Headers],[Vertex]:[Vertex Content Word Count]],0),FALSE)</f>
        <v>59</v>
      </c>
    </row>
    <row r="81" spans="1:3" ht="15">
      <c r="A81" s="78" t="s">
        <v>3477</v>
      </c>
      <c r="B81" s="84" t="s">
        <v>249</v>
      </c>
      <c r="C81" s="78">
        <f>VLOOKUP(GroupVertices[[#This Row],[Vertex]],Vertices[],MATCH("ID",Vertices[[#Headers],[Vertex]:[Vertex Content Word Count]],0),FALSE)</f>
        <v>58</v>
      </c>
    </row>
    <row r="82" spans="1:3" ht="15">
      <c r="A82" s="78" t="s">
        <v>3477</v>
      </c>
      <c r="B82" s="84" t="s">
        <v>247</v>
      </c>
      <c r="C82" s="78">
        <f>VLOOKUP(GroupVertices[[#This Row],[Vertex]],Vertices[],MATCH("ID",Vertices[[#Headers],[Vertex]:[Vertex Content Word Count]],0),FALSE)</f>
        <v>56</v>
      </c>
    </row>
    <row r="83" spans="1:3" ht="15">
      <c r="A83" s="78" t="s">
        <v>3477</v>
      </c>
      <c r="B83" s="84" t="s">
        <v>245</v>
      </c>
      <c r="C83" s="78">
        <f>VLOOKUP(GroupVertices[[#This Row],[Vertex]],Vertices[],MATCH("ID",Vertices[[#Headers],[Vertex]:[Vertex Content Word Count]],0),FALSE)</f>
        <v>53</v>
      </c>
    </row>
    <row r="84" spans="1:3" ht="15">
      <c r="A84" s="78" t="s">
        <v>3477</v>
      </c>
      <c r="B84" s="84" t="s">
        <v>244</v>
      </c>
      <c r="C84" s="78">
        <f>VLOOKUP(GroupVertices[[#This Row],[Vertex]],Vertices[],MATCH("ID",Vertices[[#Headers],[Vertex]:[Vertex Content Word Count]],0),FALSE)</f>
        <v>52</v>
      </c>
    </row>
    <row r="85" spans="1:3" ht="15">
      <c r="A85" s="78" t="s">
        <v>3477</v>
      </c>
      <c r="B85" s="84" t="s">
        <v>243</v>
      </c>
      <c r="C85" s="78">
        <f>VLOOKUP(GroupVertices[[#This Row],[Vertex]],Vertices[],MATCH("ID",Vertices[[#Headers],[Vertex]:[Vertex Content Word Count]],0),FALSE)</f>
        <v>51</v>
      </c>
    </row>
    <row r="86" spans="1:3" ht="15">
      <c r="A86" s="78" t="s">
        <v>3477</v>
      </c>
      <c r="B86" s="84" t="s">
        <v>242</v>
      </c>
      <c r="C86" s="78">
        <f>VLOOKUP(GroupVertices[[#This Row],[Vertex]],Vertices[],MATCH("ID",Vertices[[#Headers],[Vertex]:[Vertex Content Word Count]],0),FALSE)</f>
        <v>50</v>
      </c>
    </row>
    <row r="87" spans="1:3" ht="15">
      <c r="A87" s="78" t="s">
        <v>3477</v>
      </c>
      <c r="B87" s="84" t="s">
        <v>241</v>
      </c>
      <c r="C87" s="78">
        <f>VLOOKUP(GroupVertices[[#This Row],[Vertex]],Vertices[],MATCH("ID",Vertices[[#Headers],[Vertex]:[Vertex Content Word Count]],0),FALSE)</f>
        <v>49</v>
      </c>
    </row>
    <row r="88" spans="1:3" ht="15">
      <c r="A88" s="78" t="s">
        <v>3477</v>
      </c>
      <c r="B88" s="84" t="s">
        <v>240</v>
      </c>
      <c r="C88" s="78">
        <f>VLOOKUP(GroupVertices[[#This Row],[Vertex]],Vertices[],MATCH("ID",Vertices[[#Headers],[Vertex]:[Vertex Content Word Count]],0),FALSE)</f>
        <v>48</v>
      </c>
    </row>
    <row r="89" spans="1:3" ht="15">
      <c r="A89" s="78" t="s">
        <v>3477</v>
      </c>
      <c r="B89" s="84" t="s">
        <v>239</v>
      </c>
      <c r="C89" s="78">
        <f>VLOOKUP(GroupVertices[[#This Row],[Vertex]],Vertices[],MATCH("ID",Vertices[[#Headers],[Vertex]:[Vertex Content Word Count]],0),FALSE)</f>
        <v>47</v>
      </c>
    </row>
    <row r="90" spans="1:3" ht="15">
      <c r="A90" s="78" t="s">
        <v>3477</v>
      </c>
      <c r="B90" s="84" t="s">
        <v>238</v>
      </c>
      <c r="C90" s="78">
        <f>VLOOKUP(GroupVertices[[#This Row],[Vertex]],Vertices[],MATCH("ID",Vertices[[#Headers],[Vertex]:[Vertex Content Word Count]],0),FALSE)</f>
        <v>46</v>
      </c>
    </row>
    <row r="91" spans="1:3" ht="15">
      <c r="A91" s="78" t="s">
        <v>3477</v>
      </c>
      <c r="B91" s="84" t="s">
        <v>237</v>
      </c>
      <c r="C91" s="78">
        <f>VLOOKUP(GroupVertices[[#This Row],[Vertex]],Vertices[],MATCH("ID",Vertices[[#Headers],[Vertex]:[Vertex Content Word Count]],0),FALSE)</f>
        <v>44</v>
      </c>
    </row>
    <row r="92" spans="1:3" ht="15">
      <c r="A92" s="78" t="s">
        <v>3478</v>
      </c>
      <c r="B92" s="84" t="s">
        <v>445</v>
      </c>
      <c r="C92" s="78">
        <f>VLOOKUP(GroupVertices[[#This Row],[Vertex]],Vertices[],MATCH("ID",Vertices[[#Headers],[Vertex]:[Vertex Content Word Count]],0),FALSE)</f>
        <v>55</v>
      </c>
    </row>
    <row r="93" spans="1:3" ht="15">
      <c r="A93" s="78" t="s">
        <v>3478</v>
      </c>
      <c r="B93" s="84" t="s">
        <v>442</v>
      </c>
      <c r="C93" s="78">
        <f>VLOOKUP(GroupVertices[[#This Row],[Vertex]],Vertices[],MATCH("ID",Vertices[[#Headers],[Vertex]:[Vertex Content Word Count]],0),FALSE)</f>
        <v>288</v>
      </c>
    </row>
    <row r="94" spans="1:3" ht="15">
      <c r="A94" s="78" t="s">
        <v>3478</v>
      </c>
      <c r="B94" s="84" t="s">
        <v>441</v>
      </c>
      <c r="C94" s="78">
        <f>VLOOKUP(GroupVertices[[#This Row],[Vertex]],Vertices[],MATCH("ID",Vertices[[#Headers],[Vertex]:[Vertex Content Word Count]],0),FALSE)</f>
        <v>287</v>
      </c>
    </row>
    <row r="95" spans="1:3" ht="15">
      <c r="A95" s="78" t="s">
        <v>3478</v>
      </c>
      <c r="B95" s="84" t="s">
        <v>440</v>
      </c>
      <c r="C95" s="78">
        <f>VLOOKUP(GroupVertices[[#This Row],[Vertex]],Vertices[],MATCH("ID",Vertices[[#Headers],[Vertex]:[Vertex Content Word Count]],0),FALSE)</f>
        <v>286</v>
      </c>
    </row>
    <row r="96" spans="1:3" ht="15">
      <c r="A96" s="78" t="s">
        <v>3478</v>
      </c>
      <c r="B96" s="84" t="s">
        <v>439</v>
      </c>
      <c r="C96" s="78">
        <f>VLOOKUP(GroupVertices[[#This Row],[Vertex]],Vertices[],MATCH("ID",Vertices[[#Headers],[Vertex]:[Vertex Content Word Count]],0),FALSE)</f>
        <v>285</v>
      </c>
    </row>
    <row r="97" spans="1:3" ht="15">
      <c r="A97" s="78" t="s">
        <v>3478</v>
      </c>
      <c r="B97" s="84" t="s">
        <v>438</v>
      </c>
      <c r="C97" s="78">
        <f>VLOOKUP(GroupVertices[[#This Row],[Vertex]],Vertices[],MATCH("ID",Vertices[[#Headers],[Vertex]:[Vertex Content Word Count]],0),FALSE)</f>
        <v>284</v>
      </c>
    </row>
    <row r="98" spans="1:3" ht="15">
      <c r="A98" s="78" t="s">
        <v>3478</v>
      </c>
      <c r="B98" s="84" t="s">
        <v>437</v>
      </c>
      <c r="C98" s="78">
        <f>VLOOKUP(GroupVertices[[#This Row],[Vertex]],Vertices[],MATCH("ID",Vertices[[#Headers],[Vertex]:[Vertex Content Word Count]],0),FALSE)</f>
        <v>283</v>
      </c>
    </row>
    <row r="99" spans="1:3" ht="15">
      <c r="A99" s="78" t="s">
        <v>3478</v>
      </c>
      <c r="B99" s="84" t="s">
        <v>436</v>
      </c>
      <c r="C99" s="78">
        <f>VLOOKUP(GroupVertices[[#This Row],[Vertex]],Vertices[],MATCH("ID",Vertices[[#Headers],[Vertex]:[Vertex Content Word Count]],0),FALSE)</f>
        <v>282</v>
      </c>
    </row>
    <row r="100" spans="1:3" ht="15">
      <c r="A100" s="78" t="s">
        <v>3478</v>
      </c>
      <c r="B100" s="84" t="s">
        <v>435</v>
      </c>
      <c r="C100" s="78">
        <f>VLOOKUP(GroupVertices[[#This Row],[Vertex]],Vertices[],MATCH("ID",Vertices[[#Headers],[Vertex]:[Vertex Content Word Count]],0),FALSE)</f>
        <v>281</v>
      </c>
    </row>
    <row r="101" spans="1:3" ht="15">
      <c r="A101" s="78" t="s">
        <v>3478</v>
      </c>
      <c r="B101" s="84" t="s">
        <v>434</v>
      </c>
      <c r="C101" s="78">
        <f>VLOOKUP(GroupVertices[[#This Row],[Vertex]],Vertices[],MATCH("ID",Vertices[[#Headers],[Vertex]:[Vertex Content Word Count]],0),FALSE)</f>
        <v>280</v>
      </c>
    </row>
    <row r="102" spans="1:3" ht="15">
      <c r="A102" s="78" t="s">
        <v>3478</v>
      </c>
      <c r="B102" s="84" t="s">
        <v>433</v>
      </c>
      <c r="C102" s="78">
        <f>VLOOKUP(GroupVertices[[#This Row],[Vertex]],Vertices[],MATCH("ID",Vertices[[#Headers],[Vertex]:[Vertex Content Word Count]],0),FALSE)</f>
        <v>279</v>
      </c>
    </row>
    <row r="103" spans="1:3" ht="15">
      <c r="A103" s="78" t="s">
        <v>3478</v>
      </c>
      <c r="B103" s="84" t="s">
        <v>432</v>
      </c>
      <c r="C103" s="78">
        <f>VLOOKUP(GroupVertices[[#This Row],[Vertex]],Vertices[],MATCH("ID",Vertices[[#Headers],[Vertex]:[Vertex Content Word Count]],0),FALSE)</f>
        <v>278</v>
      </c>
    </row>
    <row r="104" spans="1:3" ht="15">
      <c r="A104" s="78" t="s">
        <v>3478</v>
      </c>
      <c r="B104" s="84" t="s">
        <v>431</v>
      </c>
      <c r="C104" s="78">
        <f>VLOOKUP(GroupVertices[[#This Row],[Vertex]],Vertices[],MATCH("ID",Vertices[[#Headers],[Vertex]:[Vertex Content Word Count]],0),FALSE)</f>
        <v>277</v>
      </c>
    </row>
    <row r="105" spans="1:3" ht="15">
      <c r="A105" s="78" t="s">
        <v>3478</v>
      </c>
      <c r="B105" s="84" t="s">
        <v>430</v>
      </c>
      <c r="C105" s="78">
        <f>VLOOKUP(GroupVertices[[#This Row],[Vertex]],Vertices[],MATCH("ID",Vertices[[#Headers],[Vertex]:[Vertex Content Word Count]],0),FALSE)</f>
        <v>276</v>
      </c>
    </row>
    <row r="106" spans="1:3" ht="15">
      <c r="A106" s="78" t="s">
        <v>3478</v>
      </c>
      <c r="B106" s="84" t="s">
        <v>429</v>
      </c>
      <c r="C106" s="78">
        <f>VLOOKUP(GroupVertices[[#This Row],[Vertex]],Vertices[],MATCH("ID",Vertices[[#Headers],[Vertex]:[Vertex Content Word Count]],0),FALSE)</f>
        <v>275</v>
      </c>
    </row>
    <row r="107" spans="1:3" ht="15">
      <c r="A107" s="78" t="s">
        <v>3478</v>
      </c>
      <c r="B107" s="84" t="s">
        <v>428</v>
      </c>
      <c r="C107" s="78">
        <f>VLOOKUP(GroupVertices[[#This Row],[Vertex]],Vertices[],MATCH("ID",Vertices[[#Headers],[Vertex]:[Vertex Content Word Count]],0),FALSE)</f>
        <v>274</v>
      </c>
    </row>
    <row r="108" spans="1:3" ht="15">
      <c r="A108" s="78" t="s">
        <v>3478</v>
      </c>
      <c r="B108" s="84" t="s">
        <v>427</v>
      </c>
      <c r="C108" s="78">
        <f>VLOOKUP(GroupVertices[[#This Row],[Vertex]],Vertices[],MATCH("ID",Vertices[[#Headers],[Vertex]:[Vertex Content Word Count]],0),FALSE)</f>
        <v>273</v>
      </c>
    </row>
    <row r="109" spans="1:3" ht="15">
      <c r="A109" s="78" t="s">
        <v>3478</v>
      </c>
      <c r="B109" s="84" t="s">
        <v>426</v>
      </c>
      <c r="C109" s="78">
        <f>VLOOKUP(GroupVertices[[#This Row],[Vertex]],Vertices[],MATCH("ID",Vertices[[#Headers],[Vertex]:[Vertex Content Word Count]],0),FALSE)</f>
        <v>272</v>
      </c>
    </row>
    <row r="110" spans="1:3" ht="15">
      <c r="A110" s="78" t="s">
        <v>3478</v>
      </c>
      <c r="B110" s="84" t="s">
        <v>425</v>
      </c>
      <c r="C110" s="78">
        <f>VLOOKUP(GroupVertices[[#This Row],[Vertex]],Vertices[],MATCH("ID",Vertices[[#Headers],[Vertex]:[Vertex Content Word Count]],0),FALSE)</f>
        <v>271</v>
      </c>
    </row>
    <row r="111" spans="1:3" ht="15">
      <c r="A111" s="78" t="s">
        <v>3478</v>
      </c>
      <c r="B111" s="84" t="s">
        <v>424</v>
      </c>
      <c r="C111" s="78">
        <f>VLOOKUP(GroupVertices[[#This Row],[Vertex]],Vertices[],MATCH("ID",Vertices[[#Headers],[Vertex]:[Vertex Content Word Count]],0),FALSE)</f>
        <v>270</v>
      </c>
    </row>
    <row r="112" spans="1:3" ht="15">
      <c r="A112" s="78" t="s">
        <v>3478</v>
      </c>
      <c r="B112" s="84" t="s">
        <v>423</v>
      </c>
      <c r="C112" s="78">
        <f>VLOOKUP(GroupVertices[[#This Row],[Vertex]],Vertices[],MATCH("ID",Vertices[[#Headers],[Vertex]:[Vertex Content Word Count]],0),FALSE)</f>
        <v>269</v>
      </c>
    </row>
    <row r="113" spans="1:3" ht="15">
      <c r="A113" s="78" t="s">
        <v>3478</v>
      </c>
      <c r="B113" s="84" t="s">
        <v>422</v>
      </c>
      <c r="C113" s="78">
        <f>VLOOKUP(GroupVertices[[#This Row],[Vertex]],Vertices[],MATCH("ID",Vertices[[#Headers],[Vertex]:[Vertex Content Word Count]],0),FALSE)</f>
        <v>268</v>
      </c>
    </row>
    <row r="114" spans="1:3" ht="15">
      <c r="A114" s="78" t="s">
        <v>3478</v>
      </c>
      <c r="B114" s="84" t="s">
        <v>421</v>
      </c>
      <c r="C114" s="78">
        <f>VLOOKUP(GroupVertices[[#This Row],[Vertex]],Vertices[],MATCH("ID",Vertices[[#Headers],[Vertex]:[Vertex Content Word Count]],0),FALSE)</f>
        <v>267</v>
      </c>
    </row>
    <row r="115" spans="1:3" ht="15">
      <c r="A115" s="78" t="s">
        <v>3478</v>
      </c>
      <c r="B115" s="84" t="s">
        <v>420</v>
      </c>
      <c r="C115" s="78">
        <f>VLOOKUP(GroupVertices[[#This Row],[Vertex]],Vertices[],MATCH("ID",Vertices[[#Headers],[Vertex]:[Vertex Content Word Count]],0),FALSE)</f>
        <v>266</v>
      </c>
    </row>
    <row r="116" spans="1:3" ht="15">
      <c r="A116" s="78" t="s">
        <v>3478</v>
      </c>
      <c r="B116" s="84" t="s">
        <v>419</v>
      </c>
      <c r="C116" s="78">
        <f>VLOOKUP(GroupVertices[[#This Row],[Vertex]],Vertices[],MATCH("ID",Vertices[[#Headers],[Vertex]:[Vertex Content Word Count]],0),FALSE)</f>
        <v>265</v>
      </c>
    </row>
    <row r="117" spans="1:3" ht="15">
      <c r="A117" s="78" t="s">
        <v>3478</v>
      </c>
      <c r="B117" s="84" t="s">
        <v>418</v>
      </c>
      <c r="C117" s="78">
        <f>VLOOKUP(GroupVertices[[#This Row],[Vertex]],Vertices[],MATCH("ID",Vertices[[#Headers],[Vertex]:[Vertex Content Word Count]],0),FALSE)</f>
        <v>264</v>
      </c>
    </row>
    <row r="118" spans="1:3" ht="15">
      <c r="A118" s="78" t="s">
        <v>3478</v>
      </c>
      <c r="B118" s="84" t="s">
        <v>417</v>
      </c>
      <c r="C118" s="78">
        <f>VLOOKUP(GroupVertices[[#This Row],[Vertex]],Vertices[],MATCH("ID",Vertices[[#Headers],[Vertex]:[Vertex Content Word Count]],0),FALSE)</f>
        <v>263</v>
      </c>
    </row>
    <row r="119" spans="1:3" ht="15">
      <c r="A119" s="78" t="s">
        <v>3478</v>
      </c>
      <c r="B119" s="84" t="s">
        <v>416</v>
      </c>
      <c r="C119" s="78">
        <f>VLOOKUP(GroupVertices[[#This Row],[Vertex]],Vertices[],MATCH("ID",Vertices[[#Headers],[Vertex]:[Vertex Content Word Count]],0),FALSE)</f>
        <v>262</v>
      </c>
    </row>
    <row r="120" spans="1:3" ht="15">
      <c r="A120" s="78" t="s">
        <v>3478</v>
      </c>
      <c r="B120" s="84" t="s">
        <v>415</v>
      </c>
      <c r="C120" s="78">
        <f>VLOOKUP(GroupVertices[[#This Row],[Vertex]],Vertices[],MATCH("ID",Vertices[[#Headers],[Vertex]:[Vertex Content Word Count]],0),FALSE)</f>
        <v>261</v>
      </c>
    </row>
    <row r="121" spans="1:3" ht="15">
      <c r="A121" s="78" t="s">
        <v>3478</v>
      </c>
      <c r="B121" s="84" t="s">
        <v>414</v>
      </c>
      <c r="C121" s="78">
        <f>VLOOKUP(GroupVertices[[#This Row],[Vertex]],Vertices[],MATCH("ID",Vertices[[#Headers],[Vertex]:[Vertex Content Word Count]],0),FALSE)</f>
        <v>260</v>
      </c>
    </row>
    <row r="122" spans="1:3" ht="15">
      <c r="A122" s="78" t="s">
        <v>3478</v>
      </c>
      <c r="B122" s="84" t="s">
        <v>413</v>
      </c>
      <c r="C122" s="78">
        <f>VLOOKUP(GroupVertices[[#This Row],[Vertex]],Vertices[],MATCH("ID",Vertices[[#Headers],[Vertex]:[Vertex Content Word Count]],0),FALSE)</f>
        <v>259</v>
      </c>
    </row>
    <row r="123" spans="1:3" ht="15">
      <c r="A123" s="78" t="s">
        <v>3478</v>
      </c>
      <c r="B123" s="84" t="s">
        <v>412</v>
      </c>
      <c r="C123" s="78">
        <f>VLOOKUP(GroupVertices[[#This Row],[Vertex]],Vertices[],MATCH("ID",Vertices[[#Headers],[Vertex]:[Vertex Content Word Count]],0),FALSE)</f>
        <v>258</v>
      </c>
    </row>
    <row r="124" spans="1:3" ht="15">
      <c r="A124" s="78" t="s">
        <v>3478</v>
      </c>
      <c r="B124" s="84" t="s">
        <v>411</v>
      </c>
      <c r="C124" s="78">
        <f>VLOOKUP(GroupVertices[[#This Row],[Vertex]],Vertices[],MATCH("ID",Vertices[[#Headers],[Vertex]:[Vertex Content Word Count]],0),FALSE)</f>
        <v>257</v>
      </c>
    </row>
    <row r="125" spans="1:3" ht="15">
      <c r="A125" s="78" t="s">
        <v>3478</v>
      </c>
      <c r="B125" s="84" t="s">
        <v>410</v>
      </c>
      <c r="C125" s="78">
        <f>VLOOKUP(GroupVertices[[#This Row],[Vertex]],Vertices[],MATCH("ID",Vertices[[#Headers],[Vertex]:[Vertex Content Word Count]],0),FALSE)</f>
        <v>256</v>
      </c>
    </row>
    <row r="126" spans="1:3" ht="15">
      <c r="A126" s="78" t="s">
        <v>3478</v>
      </c>
      <c r="B126" s="84" t="s">
        <v>409</v>
      </c>
      <c r="C126" s="78">
        <f>VLOOKUP(GroupVertices[[#This Row],[Vertex]],Vertices[],MATCH("ID",Vertices[[#Headers],[Vertex]:[Vertex Content Word Count]],0),FALSE)</f>
        <v>255</v>
      </c>
    </row>
    <row r="127" spans="1:3" ht="15">
      <c r="A127" s="78" t="s">
        <v>3478</v>
      </c>
      <c r="B127" s="84" t="s">
        <v>408</v>
      </c>
      <c r="C127" s="78">
        <f>VLOOKUP(GroupVertices[[#This Row],[Vertex]],Vertices[],MATCH("ID",Vertices[[#Headers],[Vertex]:[Vertex Content Word Count]],0),FALSE)</f>
        <v>254</v>
      </c>
    </row>
    <row r="128" spans="1:3" ht="15">
      <c r="A128" s="78" t="s">
        <v>3478</v>
      </c>
      <c r="B128" s="84" t="s">
        <v>407</v>
      </c>
      <c r="C128" s="78">
        <f>VLOOKUP(GroupVertices[[#This Row],[Vertex]],Vertices[],MATCH("ID",Vertices[[#Headers],[Vertex]:[Vertex Content Word Count]],0),FALSE)</f>
        <v>253</v>
      </c>
    </row>
    <row r="129" spans="1:3" ht="15">
      <c r="A129" s="78" t="s">
        <v>3478</v>
      </c>
      <c r="B129" s="84" t="s">
        <v>406</v>
      </c>
      <c r="C129" s="78">
        <f>VLOOKUP(GroupVertices[[#This Row],[Vertex]],Vertices[],MATCH("ID",Vertices[[#Headers],[Vertex]:[Vertex Content Word Count]],0),FALSE)</f>
        <v>252</v>
      </c>
    </row>
    <row r="130" spans="1:3" ht="15">
      <c r="A130" s="78" t="s">
        <v>3478</v>
      </c>
      <c r="B130" s="84" t="s">
        <v>405</v>
      </c>
      <c r="C130" s="78">
        <f>VLOOKUP(GroupVertices[[#This Row],[Vertex]],Vertices[],MATCH("ID",Vertices[[#Headers],[Vertex]:[Vertex Content Word Count]],0),FALSE)</f>
        <v>251</v>
      </c>
    </row>
    <row r="131" spans="1:3" ht="15">
      <c r="A131" s="78" t="s">
        <v>3478</v>
      </c>
      <c r="B131" s="84" t="s">
        <v>404</v>
      </c>
      <c r="C131" s="78">
        <f>VLOOKUP(GroupVertices[[#This Row],[Vertex]],Vertices[],MATCH("ID",Vertices[[#Headers],[Vertex]:[Vertex Content Word Count]],0),FALSE)</f>
        <v>250</v>
      </c>
    </row>
    <row r="132" spans="1:3" ht="15">
      <c r="A132" s="78" t="s">
        <v>3478</v>
      </c>
      <c r="B132" s="84" t="s">
        <v>403</v>
      </c>
      <c r="C132" s="78">
        <f>VLOOKUP(GroupVertices[[#This Row],[Vertex]],Vertices[],MATCH("ID",Vertices[[#Headers],[Vertex]:[Vertex Content Word Count]],0),FALSE)</f>
        <v>249</v>
      </c>
    </row>
    <row r="133" spans="1:3" ht="15">
      <c r="A133" s="78" t="s">
        <v>3478</v>
      </c>
      <c r="B133" s="84" t="s">
        <v>402</v>
      </c>
      <c r="C133" s="78">
        <f>VLOOKUP(GroupVertices[[#This Row],[Vertex]],Vertices[],MATCH("ID",Vertices[[#Headers],[Vertex]:[Vertex Content Word Count]],0),FALSE)</f>
        <v>248</v>
      </c>
    </row>
    <row r="134" spans="1:3" ht="15">
      <c r="A134" s="78" t="s">
        <v>3478</v>
      </c>
      <c r="B134" s="84" t="s">
        <v>401</v>
      </c>
      <c r="C134" s="78">
        <f>VLOOKUP(GroupVertices[[#This Row],[Vertex]],Vertices[],MATCH("ID",Vertices[[#Headers],[Vertex]:[Vertex Content Word Count]],0),FALSE)</f>
        <v>247</v>
      </c>
    </row>
    <row r="135" spans="1:3" ht="15">
      <c r="A135" s="78" t="s">
        <v>3478</v>
      </c>
      <c r="B135" s="84" t="s">
        <v>400</v>
      </c>
      <c r="C135" s="78">
        <f>VLOOKUP(GroupVertices[[#This Row],[Vertex]],Vertices[],MATCH("ID",Vertices[[#Headers],[Vertex]:[Vertex Content Word Count]],0),FALSE)</f>
        <v>246</v>
      </c>
    </row>
    <row r="136" spans="1:3" ht="15">
      <c r="A136" s="78" t="s">
        <v>3478</v>
      </c>
      <c r="B136" s="84" t="s">
        <v>382</v>
      </c>
      <c r="C136" s="78">
        <f>VLOOKUP(GroupVertices[[#This Row],[Vertex]],Vertices[],MATCH("ID",Vertices[[#Headers],[Vertex]:[Vertex Content Word Count]],0),FALSE)</f>
        <v>222</v>
      </c>
    </row>
    <row r="137" spans="1:3" ht="15">
      <c r="A137" s="78" t="s">
        <v>3478</v>
      </c>
      <c r="B137" s="84" t="s">
        <v>332</v>
      </c>
      <c r="C137" s="78">
        <f>VLOOKUP(GroupVertices[[#This Row],[Vertex]],Vertices[],MATCH("ID",Vertices[[#Headers],[Vertex]:[Vertex Content Word Count]],0),FALSE)</f>
        <v>142</v>
      </c>
    </row>
    <row r="138" spans="1:3" ht="15">
      <c r="A138" s="78" t="s">
        <v>3478</v>
      </c>
      <c r="B138" s="84" t="s">
        <v>327</v>
      </c>
      <c r="C138" s="78">
        <f>VLOOKUP(GroupVertices[[#This Row],[Vertex]],Vertices[],MATCH("ID",Vertices[[#Headers],[Vertex]:[Vertex Content Word Count]],0),FALSE)</f>
        <v>136</v>
      </c>
    </row>
    <row r="139" spans="1:3" ht="15">
      <c r="A139" s="78" t="s">
        <v>3478</v>
      </c>
      <c r="B139" s="84" t="s">
        <v>324</v>
      </c>
      <c r="C139" s="78">
        <f>VLOOKUP(GroupVertices[[#This Row],[Vertex]],Vertices[],MATCH("ID",Vertices[[#Headers],[Vertex]:[Vertex Content Word Count]],0),FALSE)</f>
        <v>133</v>
      </c>
    </row>
    <row r="140" spans="1:3" ht="15">
      <c r="A140" s="78" t="s">
        <v>3478</v>
      </c>
      <c r="B140" s="84" t="s">
        <v>323</v>
      </c>
      <c r="C140" s="78">
        <f>VLOOKUP(GroupVertices[[#This Row],[Vertex]],Vertices[],MATCH("ID",Vertices[[#Headers],[Vertex]:[Vertex Content Word Count]],0),FALSE)</f>
        <v>132</v>
      </c>
    </row>
    <row r="141" spans="1:3" ht="15">
      <c r="A141" s="78" t="s">
        <v>3478</v>
      </c>
      <c r="B141" s="84" t="s">
        <v>322</v>
      </c>
      <c r="C141" s="78">
        <f>VLOOKUP(GroupVertices[[#This Row],[Vertex]],Vertices[],MATCH("ID",Vertices[[#Headers],[Vertex]:[Vertex Content Word Count]],0),FALSE)</f>
        <v>131</v>
      </c>
    </row>
    <row r="142" spans="1:3" ht="15">
      <c r="A142" s="78" t="s">
        <v>3478</v>
      </c>
      <c r="B142" s="84" t="s">
        <v>311</v>
      </c>
      <c r="C142" s="78">
        <f>VLOOKUP(GroupVertices[[#This Row],[Vertex]],Vertices[],MATCH("ID",Vertices[[#Headers],[Vertex]:[Vertex Content Word Count]],0),FALSE)</f>
        <v>120</v>
      </c>
    </row>
    <row r="143" spans="1:3" ht="15">
      <c r="A143" s="78" t="s">
        <v>3478</v>
      </c>
      <c r="B143" s="84" t="s">
        <v>305</v>
      </c>
      <c r="C143" s="78">
        <f>VLOOKUP(GroupVertices[[#This Row],[Vertex]],Vertices[],MATCH("ID",Vertices[[#Headers],[Vertex]:[Vertex Content Word Count]],0),FALSE)</f>
        <v>114</v>
      </c>
    </row>
    <row r="144" spans="1:3" ht="15">
      <c r="A144" s="78" t="s">
        <v>3478</v>
      </c>
      <c r="B144" s="84" t="s">
        <v>289</v>
      </c>
      <c r="C144" s="78">
        <f>VLOOKUP(GroupVertices[[#This Row],[Vertex]],Vertices[],MATCH("ID",Vertices[[#Headers],[Vertex]:[Vertex Content Word Count]],0),FALSE)</f>
        <v>98</v>
      </c>
    </row>
    <row r="145" spans="1:3" ht="15">
      <c r="A145" s="78" t="s">
        <v>3478</v>
      </c>
      <c r="B145" s="84" t="s">
        <v>288</v>
      </c>
      <c r="C145" s="78">
        <f>VLOOKUP(GroupVertices[[#This Row],[Vertex]],Vertices[],MATCH("ID",Vertices[[#Headers],[Vertex]:[Vertex Content Word Count]],0),FALSE)</f>
        <v>97</v>
      </c>
    </row>
    <row r="146" spans="1:3" ht="15">
      <c r="A146" s="78" t="s">
        <v>3478</v>
      </c>
      <c r="B146" s="84" t="s">
        <v>286</v>
      </c>
      <c r="C146" s="78">
        <f>VLOOKUP(GroupVertices[[#This Row],[Vertex]],Vertices[],MATCH("ID",Vertices[[#Headers],[Vertex]:[Vertex Content Word Count]],0),FALSE)</f>
        <v>95</v>
      </c>
    </row>
    <row r="147" spans="1:3" ht="15">
      <c r="A147" s="78" t="s">
        <v>3478</v>
      </c>
      <c r="B147" s="84" t="s">
        <v>284</v>
      </c>
      <c r="C147" s="78">
        <f>VLOOKUP(GroupVertices[[#This Row],[Vertex]],Vertices[],MATCH("ID",Vertices[[#Headers],[Vertex]:[Vertex Content Word Count]],0),FALSE)</f>
        <v>93</v>
      </c>
    </row>
    <row r="148" spans="1:3" ht="15">
      <c r="A148" s="78" t="s">
        <v>3478</v>
      </c>
      <c r="B148" s="84" t="s">
        <v>280</v>
      </c>
      <c r="C148" s="78">
        <f>VLOOKUP(GroupVertices[[#This Row],[Vertex]],Vertices[],MATCH("ID",Vertices[[#Headers],[Vertex]:[Vertex Content Word Count]],0),FALSE)</f>
        <v>89</v>
      </c>
    </row>
    <row r="149" spans="1:3" ht="15">
      <c r="A149" s="78" t="s">
        <v>3478</v>
      </c>
      <c r="B149" s="84" t="s">
        <v>268</v>
      </c>
      <c r="C149" s="78">
        <f>VLOOKUP(GroupVertices[[#This Row],[Vertex]],Vertices[],MATCH("ID",Vertices[[#Headers],[Vertex]:[Vertex Content Word Count]],0),FALSE)</f>
        <v>77</v>
      </c>
    </row>
    <row r="150" spans="1:3" ht="15">
      <c r="A150" s="78" t="s">
        <v>3478</v>
      </c>
      <c r="B150" s="84" t="s">
        <v>255</v>
      </c>
      <c r="C150" s="78">
        <f>VLOOKUP(GroupVertices[[#This Row],[Vertex]],Vertices[],MATCH("ID",Vertices[[#Headers],[Vertex]:[Vertex Content Word Count]],0),FALSE)</f>
        <v>64</v>
      </c>
    </row>
    <row r="151" spans="1:3" ht="15">
      <c r="A151" s="78" t="s">
        <v>3478</v>
      </c>
      <c r="B151" s="84" t="s">
        <v>254</v>
      </c>
      <c r="C151" s="78">
        <f>VLOOKUP(GroupVertices[[#This Row],[Vertex]],Vertices[],MATCH("ID",Vertices[[#Headers],[Vertex]:[Vertex Content Word Count]],0),FALSE)</f>
        <v>63</v>
      </c>
    </row>
    <row r="152" spans="1:3" ht="15">
      <c r="A152" s="78" t="s">
        <v>3478</v>
      </c>
      <c r="B152" s="84" t="s">
        <v>246</v>
      </c>
      <c r="C152" s="78">
        <f>VLOOKUP(GroupVertices[[#This Row],[Vertex]],Vertices[],MATCH("ID",Vertices[[#Headers],[Vertex]:[Vertex Content Word Count]],0),FALSE)</f>
        <v>54</v>
      </c>
    </row>
    <row r="153" spans="1:3" ht="15">
      <c r="A153" s="78" t="s">
        <v>3479</v>
      </c>
      <c r="B153" s="84" t="s">
        <v>389</v>
      </c>
      <c r="C153" s="78">
        <f>VLOOKUP(GroupVertices[[#This Row],[Vertex]],Vertices[],MATCH("ID",Vertices[[#Headers],[Vertex]:[Vertex Content Word Count]],0),FALSE)</f>
        <v>17</v>
      </c>
    </row>
    <row r="154" spans="1:3" ht="15">
      <c r="A154" s="78" t="s">
        <v>3479</v>
      </c>
      <c r="B154" s="84" t="s">
        <v>499</v>
      </c>
      <c r="C154" s="78">
        <f>VLOOKUP(GroupVertices[[#This Row],[Vertex]],Vertices[],MATCH("ID",Vertices[[#Headers],[Vertex]:[Vertex Content Word Count]],0),FALSE)</f>
        <v>241</v>
      </c>
    </row>
    <row r="155" spans="1:3" ht="15">
      <c r="A155" s="78" t="s">
        <v>3479</v>
      </c>
      <c r="B155" s="84" t="s">
        <v>390</v>
      </c>
      <c r="C155" s="78">
        <f>VLOOKUP(GroupVertices[[#This Row],[Vertex]],Vertices[],MATCH("ID",Vertices[[#Headers],[Vertex]:[Vertex Content Word Count]],0),FALSE)</f>
        <v>240</v>
      </c>
    </row>
    <row r="156" spans="1:3" ht="15">
      <c r="A156" s="78" t="s">
        <v>3479</v>
      </c>
      <c r="B156" s="84" t="s">
        <v>340</v>
      </c>
      <c r="C156" s="78">
        <f>VLOOKUP(GroupVertices[[#This Row],[Vertex]],Vertices[],MATCH("ID",Vertices[[#Headers],[Vertex]:[Vertex Content Word Count]],0),FALSE)</f>
        <v>11</v>
      </c>
    </row>
    <row r="157" spans="1:3" ht="15">
      <c r="A157" s="78" t="s">
        <v>3479</v>
      </c>
      <c r="B157" s="84" t="s">
        <v>392</v>
      </c>
      <c r="C157" s="78">
        <f>VLOOKUP(GroupVertices[[#This Row],[Vertex]],Vertices[],MATCH("ID",Vertices[[#Headers],[Vertex]:[Vertex Content Word Count]],0),FALSE)</f>
        <v>209</v>
      </c>
    </row>
    <row r="158" spans="1:3" ht="15">
      <c r="A158" s="78" t="s">
        <v>3479</v>
      </c>
      <c r="B158" s="84" t="s">
        <v>391</v>
      </c>
      <c r="C158" s="78">
        <f>VLOOKUP(GroupVertices[[#This Row],[Vertex]],Vertices[],MATCH("ID",Vertices[[#Headers],[Vertex]:[Vertex Content Word Count]],0),FALSE)</f>
        <v>208</v>
      </c>
    </row>
    <row r="159" spans="1:3" ht="15">
      <c r="A159" s="78" t="s">
        <v>3479</v>
      </c>
      <c r="B159" s="84" t="s">
        <v>498</v>
      </c>
      <c r="C159" s="78">
        <f>VLOOKUP(GroupVertices[[#This Row],[Vertex]],Vertices[],MATCH("ID",Vertices[[#Headers],[Vertex]:[Vertex Content Word Count]],0),FALSE)</f>
        <v>239</v>
      </c>
    </row>
    <row r="160" spans="1:3" ht="15">
      <c r="A160" s="78" t="s">
        <v>3479</v>
      </c>
      <c r="B160" s="84" t="s">
        <v>349</v>
      </c>
      <c r="C160" s="78">
        <f>VLOOKUP(GroupVertices[[#This Row],[Vertex]],Vertices[],MATCH("ID",Vertices[[#Headers],[Vertex]:[Vertex Content Word Count]],0),FALSE)</f>
        <v>7</v>
      </c>
    </row>
    <row r="161" spans="1:3" ht="15">
      <c r="A161" s="78" t="s">
        <v>3479</v>
      </c>
      <c r="B161" s="84" t="s">
        <v>393</v>
      </c>
      <c r="C161" s="78">
        <f>VLOOKUP(GroupVertices[[#This Row],[Vertex]],Vertices[],MATCH("ID",Vertices[[#Headers],[Vertex]:[Vertex Content Word Count]],0),FALSE)</f>
        <v>218</v>
      </c>
    </row>
    <row r="162" spans="1:3" ht="15">
      <c r="A162" s="78" t="s">
        <v>3479</v>
      </c>
      <c r="B162" s="84" t="s">
        <v>378</v>
      </c>
      <c r="C162" s="78">
        <f>VLOOKUP(GroupVertices[[#This Row],[Vertex]],Vertices[],MATCH("ID",Vertices[[#Headers],[Vertex]:[Vertex Content Word Count]],0),FALSE)</f>
        <v>210</v>
      </c>
    </row>
    <row r="163" spans="1:3" ht="15">
      <c r="A163" s="78" t="s">
        <v>3479</v>
      </c>
      <c r="B163" s="84" t="s">
        <v>490</v>
      </c>
      <c r="C163" s="78">
        <f>VLOOKUP(GroupVertices[[#This Row],[Vertex]],Vertices[],MATCH("ID",Vertices[[#Headers],[Vertex]:[Vertex Content Word Count]],0),FALSE)</f>
        <v>217</v>
      </c>
    </row>
    <row r="164" spans="1:3" ht="15">
      <c r="A164" s="78" t="s">
        <v>3479</v>
      </c>
      <c r="B164" s="84" t="s">
        <v>489</v>
      </c>
      <c r="C164" s="78">
        <f>VLOOKUP(GroupVertices[[#This Row],[Vertex]],Vertices[],MATCH("ID",Vertices[[#Headers],[Vertex]:[Vertex Content Word Count]],0),FALSE)</f>
        <v>216</v>
      </c>
    </row>
    <row r="165" spans="1:3" ht="15">
      <c r="A165" s="78" t="s">
        <v>3479</v>
      </c>
      <c r="B165" s="84" t="s">
        <v>488</v>
      </c>
      <c r="C165" s="78">
        <f>VLOOKUP(GroupVertices[[#This Row],[Vertex]],Vertices[],MATCH("ID",Vertices[[#Headers],[Vertex]:[Vertex Content Word Count]],0),FALSE)</f>
        <v>215</v>
      </c>
    </row>
    <row r="166" spans="1:3" ht="15">
      <c r="A166" s="78" t="s">
        <v>3479</v>
      </c>
      <c r="B166" s="84" t="s">
        <v>487</v>
      </c>
      <c r="C166" s="78">
        <f>VLOOKUP(GroupVertices[[#This Row],[Vertex]],Vertices[],MATCH("ID",Vertices[[#Headers],[Vertex]:[Vertex Content Word Count]],0),FALSE)</f>
        <v>214</v>
      </c>
    </row>
    <row r="167" spans="1:3" ht="15">
      <c r="A167" s="78" t="s">
        <v>3479</v>
      </c>
      <c r="B167" s="84" t="s">
        <v>486</v>
      </c>
      <c r="C167" s="78">
        <f>VLOOKUP(GroupVertices[[#This Row],[Vertex]],Vertices[],MATCH("ID",Vertices[[#Headers],[Vertex]:[Vertex Content Word Count]],0),FALSE)</f>
        <v>213</v>
      </c>
    </row>
    <row r="168" spans="1:3" ht="15">
      <c r="A168" s="78" t="s">
        <v>3479</v>
      </c>
      <c r="B168" s="84" t="s">
        <v>485</v>
      </c>
      <c r="C168" s="78">
        <f>VLOOKUP(GroupVertices[[#This Row],[Vertex]],Vertices[],MATCH("ID",Vertices[[#Headers],[Vertex]:[Vertex Content Word Count]],0),FALSE)</f>
        <v>212</v>
      </c>
    </row>
    <row r="169" spans="1:3" ht="15">
      <c r="A169" s="78" t="s">
        <v>3479</v>
      </c>
      <c r="B169" s="84" t="s">
        <v>482</v>
      </c>
      <c r="C169" s="78">
        <f>VLOOKUP(GroupVertices[[#This Row],[Vertex]],Vertices[],MATCH("ID",Vertices[[#Headers],[Vertex]:[Vertex Content Word Count]],0),FALSE)</f>
        <v>186</v>
      </c>
    </row>
    <row r="170" spans="1:3" ht="15">
      <c r="A170" s="78" t="s">
        <v>3479</v>
      </c>
      <c r="B170" s="84" t="s">
        <v>481</v>
      </c>
      <c r="C170" s="78">
        <f>VLOOKUP(GroupVertices[[#This Row],[Vertex]],Vertices[],MATCH("ID",Vertices[[#Headers],[Vertex]:[Vertex Content Word Count]],0),FALSE)</f>
        <v>185</v>
      </c>
    </row>
    <row r="171" spans="1:3" ht="15">
      <c r="A171" s="78" t="s">
        <v>3479</v>
      </c>
      <c r="B171" s="84" t="s">
        <v>377</v>
      </c>
      <c r="C171" s="78">
        <f>VLOOKUP(GroupVertices[[#This Row],[Vertex]],Vertices[],MATCH("ID",Vertices[[#Headers],[Vertex]:[Vertex Content Word Count]],0),FALSE)</f>
        <v>207</v>
      </c>
    </row>
    <row r="172" spans="1:3" ht="15">
      <c r="A172" s="78" t="s">
        <v>3479</v>
      </c>
      <c r="B172" s="84" t="s">
        <v>375</v>
      </c>
      <c r="C172" s="78">
        <f>VLOOKUP(GroupVertices[[#This Row],[Vertex]],Vertices[],MATCH("ID",Vertices[[#Headers],[Vertex]:[Vertex Content Word Count]],0),FALSE)</f>
        <v>204</v>
      </c>
    </row>
    <row r="173" spans="1:3" ht="15">
      <c r="A173" s="78" t="s">
        <v>3479</v>
      </c>
      <c r="B173" s="84" t="s">
        <v>370</v>
      </c>
      <c r="C173" s="78">
        <f>VLOOKUP(GroupVertices[[#This Row],[Vertex]],Vertices[],MATCH("ID",Vertices[[#Headers],[Vertex]:[Vertex Content Word Count]],0),FALSE)</f>
        <v>189</v>
      </c>
    </row>
    <row r="174" spans="1:3" ht="15">
      <c r="A174" s="78" t="s">
        <v>3479</v>
      </c>
      <c r="B174" s="84" t="s">
        <v>372</v>
      </c>
      <c r="C174" s="78">
        <f>VLOOKUP(GroupVertices[[#This Row],[Vertex]],Vertices[],MATCH("ID",Vertices[[#Headers],[Vertex]:[Vertex Content Word Count]],0),FALSE)</f>
        <v>201</v>
      </c>
    </row>
    <row r="175" spans="1:3" ht="15">
      <c r="A175" s="78" t="s">
        <v>3479</v>
      </c>
      <c r="B175" s="84" t="s">
        <v>371</v>
      </c>
      <c r="C175" s="78">
        <f>VLOOKUP(GroupVertices[[#This Row],[Vertex]],Vertices[],MATCH("ID",Vertices[[#Headers],[Vertex]:[Vertex Content Word Count]],0),FALSE)</f>
        <v>200</v>
      </c>
    </row>
    <row r="176" spans="1:3" ht="15">
      <c r="A176" s="78" t="s">
        <v>3479</v>
      </c>
      <c r="B176" s="84" t="s">
        <v>369</v>
      </c>
      <c r="C176" s="78">
        <f>VLOOKUP(GroupVertices[[#This Row],[Vertex]],Vertices[],MATCH("ID",Vertices[[#Headers],[Vertex]:[Vertex Content Word Count]],0),FALSE)</f>
        <v>199</v>
      </c>
    </row>
    <row r="177" spans="1:3" ht="15">
      <c r="A177" s="78" t="s">
        <v>3479</v>
      </c>
      <c r="B177" s="84" t="s">
        <v>367</v>
      </c>
      <c r="C177" s="78">
        <f>VLOOKUP(GroupVertices[[#This Row],[Vertex]],Vertices[],MATCH("ID",Vertices[[#Headers],[Vertex]:[Vertex Content Word Count]],0),FALSE)</f>
        <v>197</v>
      </c>
    </row>
    <row r="178" spans="1:3" ht="15">
      <c r="A178" s="78" t="s">
        <v>3479</v>
      </c>
      <c r="B178" s="84" t="s">
        <v>366</v>
      </c>
      <c r="C178" s="78">
        <f>VLOOKUP(GroupVertices[[#This Row],[Vertex]],Vertices[],MATCH("ID",Vertices[[#Headers],[Vertex]:[Vertex Content Word Count]],0),FALSE)</f>
        <v>196</v>
      </c>
    </row>
    <row r="179" spans="1:3" ht="15">
      <c r="A179" s="78" t="s">
        <v>3479</v>
      </c>
      <c r="B179" s="84" t="s">
        <v>365</v>
      </c>
      <c r="C179" s="78">
        <f>VLOOKUP(GroupVertices[[#This Row],[Vertex]],Vertices[],MATCH("ID",Vertices[[#Headers],[Vertex]:[Vertex Content Word Count]],0),FALSE)</f>
        <v>195</v>
      </c>
    </row>
    <row r="180" spans="1:3" ht="15">
      <c r="A180" s="78" t="s">
        <v>3479</v>
      </c>
      <c r="B180" s="84" t="s">
        <v>364</v>
      </c>
      <c r="C180" s="78">
        <f>VLOOKUP(GroupVertices[[#This Row],[Vertex]],Vertices[],MATCH("ID",Vertices[[#Headers],[Vertex]:[Vertex Content Word Count]],0),FALSE)</f>
        <v>194</v>
      </c>
    </row>
    <row r="181" spans="1:3" ht="15">
      <c r="A181" s="78" t="s">
        <v>3479</v>
      </c>
      <c r="B181" s="84" t="s">
        <v>363</v>
      </c>
      <c r="C181" s="78">
        <f>VLOOKUP(GroupVertices[[#This Row],[Vertex]],Vertices[],MATCH("ID",Vertices[[#Headers],[Vertex]:[Vertex Content Word Count]],0),FALSE)</f>
        <v>193</v>
      </c>
    </row>
    <row r="182" spans="1:3" ht="15">
      <c r="A182" s="78" t="s">
        <v>3479</v>
      </c>
      <c r="B182" s="84" t="s">
        <v>362</v>
      </c>
      <c r="C182" s="78">
        <f>VLOOKUP(GroupVertices[[#This Row],[Vertex]],Vertices[],MATCH("ID",Vertices[[#Headers],[Vertex]:[Vertex Content Word Count]],0),FALSE)</f>
        <v>192</v>
      </c>
    </row>
    <row r="183" spans="1:3" ht="15">
      <c r="A183" s="78" t="s">
        <v>3479</v>
      </c>
      <c r="B183" s="84" t="s">
        <v>361</v>
      </c>
      <c r="C183" s="78">
        <f>VLOOKUP(GroupVertices[[#This Row],[Vertex]],Vertices[],MATCH("ID",Vertices[[#Headers],[Vertex]:[Vertex Content Word Count]],0),FALSE)</f>
        <v>191</v>
      </c>
    </row>
    <row r="184" spans="1:3" ht="15">
      <c r="A184" s="78" t="s">
        <v>3479</v>
      </c>
      <c r="B184" s="84" t="s">
        <v>360</v>
      </c>
      <c r="C184" s="78">
        <f>VLOOKUP(GroupVertices[[#This Row],[Vertex]],Vertices[],MATCH("ID",Vertices[[#Headers],[Vertex]:[Vertex Content Word Count]],0),FALSE)</f>
        <v>190</v>
      </c>
    </row>
    <row r="185" spans="1:3" ht="15">
      <c r="A185" s="78" t="s">
        <v>3479</v>
      </c>
      <c r="B185" s="84" t="s">
        <v>359</v>
      </c>
      <c r="C185" s="78">
        <f>VLOOKUP(GroupVertices[[#This Row],[Vertex]],Vertices[],MATCH("ID",Vertices[[#Headers],[Vertex]:[Vertex Content Word Count]],0),FALSE)</f>
        <v>188</v>
      </c>
    </row>
    <row r="186" spans="1:3" ht="15">
      <c r="A186" s="78" t="s">
        <v>3479</v>
      </c>
      <c r="B186" s="84" t="s">
        <v>357</v>
      </c>
      <c r="C186" s="78">
        <f>VLOOKUP(GroupVertices[[#This Row],[Vertex]],Vertices[],MATCH("ID",Vertices[[#Headers],[Vertex]:[Vertex Content Word Count]],0),FALSE)</f>
        <v>184</v>
      </c>
    </row>
    <row r="187" spans="1:3" ht="15">
      <c r="A187" s="78" t="s">
        <v>3479</v>
      </c>
      <c r="B187" s="84" t="s">
        <v>471</v>
      </c>
      <c r="C187" s="78">
        <f>VLOOKUP(GroupVertices[[#This Row],[Vertex]],Vertices[],MATCH("ID",Vertices[[#Headers],[Vertex]:[Vertex Content Word Count]],0),FALSE)</f>
        <v>169</v>
      </c>
    </row>
    <row r="188" spans="1:3" ht="15">
      <c r="A188" s="78" t="s">
        <v>3479</v>
      </c>
      <c r="B188" s="84" t="s">
        <v>470</v>
      </c>
      <c r="C188" s="78">
        <f>VLOOKUP(GroupVertices[[#This Row],[Vertex]],Vertices[],MATCH("ID",Vertices[[#Headers],[Vertex]:[Vertex Content Word Count]],0),FALSE)</f>
        <v>168</v>
      </c>
    </row>
    <row r="189" spans="1:3" ht="15">
      <c r="A189" s="78" t="s">
        <v>3479</v>
      </c>
      <c r="B189" s="84" t="s">
        <v>469</v>
      </c>
      <c r="C189" s="78">
        <f>VLOOKUP(GroupVertices[[#This Row],[Vertex]],Vertices[],MATCH("ID",Vertices[[#Headers],[Vertex]:[Vertex Content Word Count]],0),FALSE)</f>
        <v>167</v>
      </c>
    </row>
    <row r="190" spans="1:3" ht="15">
      <c r="A190" s="78" t="s">
        <v>3479</v>
      </c>
      <c r="B190" s="84" t="s">
        <v>351</v>
      </c>
      <c r="C190" s="78">
        <f>VLOOKUP(GroupVertices[[#This Row],[Vertex]],Vertices[],MATCH("ID",Vertices[[#Headers],[Vertex]:[Vertex Content Word Count]],0),FALSE)</f>
        <v>166</v>
      </c>
    </row>
    <row r="191" spans="1:3" ht="15">
      <c r="A191" s="78" t="s">
        <v>3479</v>
      </c>
      <c r="B191" s="84" t="s">
        <v>453</v>
      </c>
      <c r="C191" s="78">
        <f>VLOOKUP(GroupVertices[[#This Row],[Vertex]],Vertices[],MATCH("ID",Vertices[[#Headers],[Vertex]:[Vertex Content Word Count]],0),FALSE)</f>
        <v>16</v>
      </c>
    </row>
    <row r="192" spans="1:3" ht="15">
      <c r="A192" s="78" t="s">
        <v>3479</v>
      </c>
      <c r="B192" s="84" t="s">
        <v>455</v>
      </c>
      <c r="C192" s="78">
        <f>VLOOKUP(GroupVertices[[#This Row],[Vertex]],Vertices[],MATCH("ID",Vertices[[#Headers],[Vertex]:[Vertex Content Word Count]],0),FALSE)</f>
        <v>28</v>
      </c>
    </row>
    <row r="193" spans="1:3" ht="15">
      <c r="A193" s="78" t="s">
        <v>3479</v>
      </c>
      <c r="B193" s="84" t="s">
        <v>468</v>
      </c>
      <c r="C193" s="78">
        <f>VLOOKUP(GroupVertices[[#This Row],[Vertex]],Vertices[],MATCH("ID",Vertices[[#Headers],[Vertex]:[Vertex Content Word Count]],0),FALSE)</f>
        <v>165</v>
      </c>
    </row>
    <row r="194" spans="1:3" ht="15">
      <c r="A194" s="78" t="s">
        <v>3479</v>
      </c>
      <c r="B194" s="84" t="s">
        <v>350</v>
      </c>
      <c r="C194" s="78">
        <f>VLOOKUP(GroupVertices[[#This Row],[Vertex]],Vertices[],MATCH("ID",Vertices[[#Headers],[Vertex]:[Vertex Content Word Count]],0),FALSE)</f>
        <v>164</v>
      </c>
    </row>
    <row r="195" spans="1:3" ht="15">
      <c r="A195" s="78" t="s">
        <v>3479</v>
      </c>
      <c r="B195" s="84" t="s">
        <v>348</v>
      </c>
      <c r="C195" s="78">
        <f>VLOOKUP(GroupVertices[[#This Row],[Vertex]],Vertices[],MATCH("ID",Vertices[[#Headers],[Vertex]:[Vertex Content Word Count]],0),FALSE)</f>
        <v>163</v>
      </c>
    </row>
    <row r="196" spans="1:3" ht="15">
      <c r="A196" s="78" t="s">
        <v>3479</v>
      </c>
      <c r="B196" s="84" t="s">
        <v>344</v>
      </c>
      <c r="C196" s="78">
        <f>VLOOKUP(GroupVertices[[#This Row],[Vertex]],Vertices[],MATCH("ID",Vertices[[#Headers],[Vertex]:[Vertex Content Word Count]],0),FALSE)</f>
        <v>158</v>
      </c>
    </row>
    <row r="197" spans="1:3" ht="15">
      <c r="A197" s="78" t="s">
        <v>3479</v>
      </c>
      <c r="B197" s="84" t="s">
        <v>343</v>
      </c>
      <c r="C197" s="78">
        <f>VLOOKUP(GroupVertices[[#This Row],[Vertex]],Vertices[],MATCH("ID",Vertices[[#Headers],[Vertex]:[Vertex Content Word Count]],0),FALSE)</f>
        <v>157</v>
      </c>
    </row>
    <row r="198" spans="1:3" ht="15">
      <c r="A198" s="78" t="s">
        <v>3479</v>
      </c>
      <c r="B198" s="84" t="s">
        <v>342</v>
      </c>
      <c r="C198" s="78">
        <f>VLOOKUP(GroupVertices[[#This Row],[Vertex]],Vertices[],MATCH("ID",Vertices[[#Headers],[Vertex]:[Vertex Content Word Count]],0),FALSE)</f>
        <v>156</v>
      </c>
    </row>
    <row r="199" spans="1:3" ht="15">
      <c r="A199" s="78" t="s">
        <v>3479</v>
      </c>
      <c r="B199" s="84" t="s">
        <v>341</v>
      </c>
      <c r="C199" s="78">
        <f>VLOOKUP(GroupVertices[[#This Row],[Vertex]],Vertices[],MATCH("ID",Vertices[[#Headers],[Vertex]:[Vertex Content Word Count]],0),FALSE)</f>
        <v>155</v>
      </c>
    </row>
    <row r="200" spans="1:3" ht="15">
      <c r="A200" s="78" t="s">
        <v>3479</v>
      </c>
      <c r="B200" s="84" t="s">
        <v>465</v>
      </c>
      <c r="C200" s="78">
        <f>VLOOKUP(GroupVertices[[#This Row],[Vertex]],Vertices[],MATCH("ID",Vertices[[#Headers],[Vertex]:[Vertex Content Word Count]],0),FALSE)</f>
        <v>154</v>
      </c>
    </row>
    <row r="201" spans="1:3" ht="15">
      <c r="A201" s="78" t="s">
        <v>3479</v>
      </c>
      <c r="B201" s="84" t="s">
        <v>464</v>
      </c>
      <c r="C201" s="78">
        <f>VLOOKUP(GroupVertices[[#This Row],[Vertex]],Vertices[],MATCH("ID",Vertices[[#Headers],[Vertex]:[Vertex Content Word Count]],0),FALSE)</f>
        <v>153</v>
      </c>
    </row>
    <row r="202" spans="1:3" ht="15">
      <c r="A202" s="78" t="s">
        <v>3479</v>
      </c>
      <c r="B202" s="84" t="s">
        <v>463</v>
      </c>
      <c r="C202" s="78">
        <f>VLOOKUP(GroupVertices[[#This Row],[Vertex]],Vertices[],MATCH("ID",Vertices[[#Headers],[Vertex]:[Vertex Content Word Count]],0),FALSE)</f>
        <v>152</v>
      </c>
    </row>
    <row r="203" spans="1:3" ht="15">
      <c r="A203" s="78" t="s">
        <v>3479</v>
      </c>
      <c r="B203" s="84" t="s">
        <v>316</v>
      </c>
      <c r="C203" s="78">
        <f>VLOOKUP(GroupVertices[[#This Row],[Vertex]],Vertices[],MATCH("ID",Vertices[[#Headers],[Vertex]:[Vertex Content Word Count]],0),FALSE)</f>
        <v>125</v>
      </c>
    </row>
    <row r="204" spans="1:3" ht="15">
      <c r="A204" s="78" t="s">
        <v>3479</v>
      </c>
      <c r="B204" s="84" t="s">
        <v>227</v>
      </c>
      <c r="C204" s="78">
        <f>VLOOKUP(GroupVertices[[#This Row],[Vertex]],Vertices[],MATCH("ID",Vertices[[#Headers],[Vertex]:[Vertex Content Word Count]],0),FALSE)</f>
        <v>29</v>
      </c>
    </row>
    <row r="205" spans="1:3" ht="15">
      <c r="A205" s="78" t="s">
        <v>3479</v>
      </c>
      <c r="B205" s="84" t="s">
        <v>226</v>
      </c>
      <c r="C205" s="78">
        <f>VLOOKUP(GroupVertices[[#This Row],[Vertex]],Vertices[],MATCH("ID",Vertices[[#Headers],[Vertex]:[Vertex Content Word Count]],0),FALSE)</f>
        <v>27</v>
      </c>
    </row>
    <row r="206" spans="1:3" ht="15">
      <c r="A206" s="78" t="s">
        <v>3479</v>
      </c>
      <c r="B206" s="84" t="s">
        <v>220</v>
      </c>
      <c r="C206" s="78">
        <f>VLOOKUP(GroupVertices[[#This Row],[Vertex]],Vertices[],MATCH("ID",Vertices[[#Headers],[Vertex]:[Vertex Content Word Count]],0),FALSE)</f>
        <v>21</v>
      </c>
    </row>
    <row r="207" spans="1:3" ht="15">
      <c r="A207" s="78" t="s">
        <v>3479</v>
      </c>
      <c r="B207" s="84" t="s">
        <v>217</v>
      </c>
      <c r="C207" s="78">
        <f>VLOOKUP(GroupVertices[[#This Row],[Vertex]],Vertices[],MATCH("ID",Vertices[[#Headers],[Vertex]:[Vertex Content Word Count]],0),FALSE)</f>
        <v>15</v>
      </c>
    </row>
    <row r="208" spans="1:3" ht="15">
      <c r="A208" s="78" t="s">
        <v>3479</v>
      </c>
      <c r="B208" s="84" t="s">
        <v>213</v>
      </c>
      <c r="C208" s="78">
        <f>VLOOKUP(GroupVertices[[#This Row],[Vertex]],Vertices[],MATCH("ID",Vertices[[#Headers],[Vertex]:[Vertex Content Word Count]],0),FALSE)</f>
        <v>6</v>
      </c>
    </row>
    <row r="209" spans="1:3" ht="15">
      <c r="A209" s="78" t="s">
        <v>3480</v>
      </c>
      <c r="B209" s="84" t="s">
        <v>449</v>
      </c>
      <c r="C209" s="78">
        <f>VLOOKUP(GroupVertices[[#This Row],[Vertex]],Vertices[],MATCH("ID",Vertices[[#Headers],[Vertex]:[Vertex Content Word Count]],0),FALSE)</f>
        <v>5</v>
      </c>
    </row>
    <row r="210" spans="1:3" ht="15">
      <c r="A210" s="78" t="s">
        <v>3480</v>
      </c>
      <c r="B210" s="84" t="s">
        <v>398</v>
      </c>
      <c r="C210" s="78">
        <f>VLOOKUP(GroupVertices[[#This Row],[Vertex]],Vertices[],MATCH("ID",Vertices[[#Headers],[Vertex]:[Vertex Content Word Count]],0),FALSE)</f>
        <v>244</v>
      </c>
    </row>
    <row r="211" spans="1:3" ht="15">
      <c r="A211" s="78" t="s">
        <v>3480</v>
      </c>
      <c r="B211" s="84" t="s">
        <v>397</v>
      </c>
      <c r="C211" s="78">
        <f>VLOOKUP(GroupVertices[[#This Row],[Vertex]],Vertices[],MATCH("ID",Vertices[[#Headers],[Vertex]:[Vertex Content Word Count]],0),FALSE)</f>
        <v>243</v>
      </c>
    </row>
    <row r="212" spans="1:3" ht="15">
      <c r="A212" s="78" t="s">
        <v>3480</v>
      </c>
      <c r="B212" s="84" t="s">
        <v>387</v>
      </c>
      <c r="C212" s="78">
        <f>VLOOKUP(GroupVertices[[#This Row],[Vertex]],Vertices[],MATCH("ID",Vertices[[#Headers],[Vertex]:[Vertex Content Word Count]],0),FALSE)</f>
        <v>227</v>
      </c>
    </row>
    <row r="213" spans="1:3" ht="15">
      <c r="A213" s="78" t="s">
        <v>3480</v>
      </c>
      <c r="B213" s="84" t="s">
        <v>386</v>
      </c>
      <c r="C213" s="78">
        <f>VLOOKUP(GroupVertices[[#This Row],[Vertex]],Vertices[],MATCH("ID",Vertices[[#Headers],[Vertex]:[Vertex Content Word Count]],0),FALSE)</f>
        <v>226</v>
      </c>
    </row>
    <row r="214" spans="1:3" ht="15">
      <c r="A214" s="78" t="s">
        <v>3480</v>
      </c>
      <c r="B214" s="84" t="s">
        <v>385</v>
      </c>
      <c r="C214" s="78">
        <f>VLOOKUP(GroupVertices[[#This Row],[Vertex]],Vertices[],MATCH("ID",Vertices[[#Headers],[Vertex]:[Vertex Content Word Count]],0),FALSE)</f>
        <v>225</v>
      </c>
    </row>
    <row r="215" spans="1:3" ht="15">
      <c r="A215" s="78" t="s">
        <v>3480</v>
      </c>
      <c r="B215" s="84" t="s">
        <v>381</v>
      </c>
      <c r="C215" s="78">
        <f>VLOOKUP(GroupVertices[[#This Row],[Vertex]],Vertices[],MATCH("ID",Vertices[[#Headers],[Vertex]:[Vertex Content Word Count]],0),FALSE)</f>
        <v>221</v>
      </c>
    </row>
    <row r="216" spans="1:3" ht="15">
      <c r="A216" s="78" t="s">
        <v>3480</v>
      </c>
      <c r="B216" s="84" t="s">
        <v>380</v>
      </c>
      <c r="C216" s="78">
        <f>VLOOKUP(GroupVertices[[#This Row],[Vertex]],Vertices[],MATCH("ID",Vertices[[#Headers],[Vertex]:[Vertex Content Word Count]],0),FALSE)</f>
        <v>220</v>
      </c>
    </row>
    <row r="217" spans="1:3" ht="15">
      <c r="A217" s="78" t="s">
        <v>3480</v>
      </c>
      <c r="B217" s="84" t="s">
        <v>376</v>
      </c>
      <c r="C217" s="78">
        <f>VLOOKUP(GroupVertices[[#This Row],[Vertex]],Vertices[],MATCH("ID",Vertices[[#Headers],[Vertex]:[Vertex Content Word Count]],0),FALSE)</f>
        <v>205</v>
      </c>
    </row>
    <row r="218" spans="1:3" ht="15">
      <c r="A218" s="78" t="s">
        <v>3480</v>
      </c>
      <c r="B218" s="84" t="s">
        <v>483</v>
      </c>
      <c r="C218" s="78">
        <f>VLOOKUP(GroupVertices[[#This Row],[Vertex]],Vertices[],MATCH("ID",Vertices[[#Headers],[Vertex]:[Vertex Content Word Count]],0),FALSE)</f>
        <v>206</v>
      </c>
    </row>
    <row r="219" spans="1:3" ht="15">
      <c r="A219" s="78" t="s">
        <v>3480</v>
      </c>
      <c r="B219" s="84" t="s">
        <v>373</v>
      </c>
      <c r="C219" s="78">
        <f>VLOOKUP(GroupVertices[[#This Row],[Vertex]],Vertices[],MATCH("ID",Vertices[[#Headers],[Vertex]:[Vertex Content Word Count]],0),FALSE)</f>
        <v>202</v>
      </c>
    </row>
    <row r="220" spans="1:3" ht="15">
      <c r="A220" s="78" t="s">
        <v>3480</v>
      </c>
      <c r="B220" s="84" t="s">
        <v>368</v>
      </c>
      <c r="C220" s="78">
        <f>VLOOKUP(GroupVertices[[#This Row],[Vertex]],Vertices[],MATCH("ID",Vertices[[#Headers],[Vertex]:[Vertex Content Word Count]],0),FALSE)</f>
        <v>198</v>
      </c>
    </row>
    <row r="221" spans="1:3" ht="15">
      <c r="A221" s="78" t="s">
        <v>3480</v>
      </c>
      <c r="B221" s="84" t="s">
        <v>356</v>
      </c>
      <c r="C221" s="78">
        <f>VLOOKUP(GroupVertices[[#This Row],[Vertex]],Vertices[],MATCH("ID",Vertices[[#Headers],[Vertex]:[Vertex Content Word Count]],0),FALSE)</f>
        <v>183</v>
      </c>
    </row>
    <row r="222" spans="1:3" ht="15">
      <c r="A222" s="78" t="s">
        <v>3480</v>
      </c>
      <c r="B222" s="84" t="s">
        <v>346</v>
      </c>
      <c r="C222" s="78">
        <f>VLOOKUP(GroupVertices[[#This Row],[Vertex]],Vertices[],MATCH("ID",Vertices[[#Headers],[Vertex]:[Vertex Content Word Count]],0),FALSE)</f>
        <v>162</v>
      </c>
    </row>
    <row r="223" spans="1:3" ht="15">
      <c r="A223" s="78" t="s">
        <v>3480</v>
      </c>
      <c r="B223" s="84" t="s">
        <v>347</v>
      </c>
      <c r="C223" s="78">
        <f>VLOOKUP(GroupVertices[[#This Row],[Vertex]],Vertices[],MATCH("ID",Vertices[[#Headers],[Vertex]:[Vertex Content Word Count]],0),FALSE)</f>
        <v>145</v>
      </c>
    </row>
    <row r="224" spans="1:3" ht="15">
      <c r="A224" s="78" t="s">
        <v>3480</v>
      </c>
      <c r="B224" s="84" t="s">
        <v>339</v>
      </c>
      <c r="C224" s="78">
        <f>VLOOKUP(GroupVertices[[#This Row],[Vertex]],Vertices[],MATCH("ID",Vertices[[#Headers],[Vertex]:[Vertex Content Word Count]],0),FALSE)</f>
        <v>151</v>
      </c>
    </row>
    <row r="225" spans="1:3" ht="15">
      <c r="A225" s="78" t="s">
        <v>3480</v>
      </c>
      <c r="B225" s="84" t="s">
        <v>335</v>
      </c>
      <c r="C225" s="78">
        <f>VLOOKUP(GroupVertices[[#This Row],[Vertex]],Vertices[],MATCH("ID",Vertices[[#Headers],[Vertex]:[Vertex Content Word Count]],0),FALSE)</f>
        <v>146</v>
      </c>
    </row>
    <row r="226" spans="1:3" ht="15">
      <c r="A226" s="78" t="s">
        <v>3480</v>
      </c>
      <c r="B226" s="84" t="s">
        <v>334</v>
      </c>
      <c r="C226" s="78">
        <f>VLOOKUP(GroupVertices[[#This Row],[Vertex]],Vertices[],MATCH("ID",Vertices[[#Headers],[Vertex]:[Vertex Content Word Count]],0),FALSE)</f>
        <v>144</v>
      </c>
    </row>
    <row r="227" spans="1:3" ht="15">
      <c r="A227" s="78" t="s">
        <v>3480</v>
      </c>
      <c r="B227" s="84" t="s">
        <v>329</v>
      </c>
      <c r="C227" s="78">
        <f>VLOOKUP(GroupVertices[[#This Row],[Vertex]],Vertices[],MATCH("ID",Vertices[[#Headers],[Vertex]:[Vertex Content Word Count]],0),FALSE)</f>
        <v>138</v>
      </c>
    </row>
    <row r="228" spans="1:3" ht="15">
      <c r="A228" s="78" t="s">
        <v>3480</v>
      </c>
      <c r="B228" s="84" t="s">
        <v>461</v>
      </c>
      <c r="C228" s="78">
        <f>VLOOKUP(GroupVertices[[#This Row],[Vertex]],Vertices[],MATCH("ID",Vertices[[#Headers],[Vertex]:[Vertex Content Word Count]],0),FALSE)</f>
        <v>139</v>
      </c>
    </row>
    <row r="229" spans="1:3" ht="15">
      <c r="A229" s="78" t="s">
        <v>3480</v>
      </c>
      <c r="B229" s="84" t="s">
        <v>317</v>
      </c>
      <c r="C229" s="78">
        <f>VLOOKUP(GroupVertices[[#This Row],[Vertex]],Vertices[],MATCH("ID",Vertices[[#Headers],[Vertex]:[Vertex Content Word Count]],0),FALSE)</f>
        <v>126</v>
      </c>
    </row>
    <row r="230" spans="1:3" ht="15">
      <c r="A230" s="78" t="s">
        <v>3480</v>
      </c>
      <c r="B230" s="84" t="s">
        <v>248</v>
      </c>
      <c r="C230" s="78">
        <f>VLOOKUP(GroupVertices[[#This Row],[Vertex]],Vertices[],MATCH("ID",Vertices[[#Headers],[Vertex]:[Vertex Content Word Count]],0),FALSE)</f>
        <v>57</v>
      </c>
    </row>
    <row r="231" spans="1:3" ht="15">
      <c r="A231" s="78" t="s">
        <v>3480</v>
      </c>
      <c r="B231" s="84" t="s">
        <v>236</v>
      </c>
      <c r="C231" s="78">
        <f>VLOOKUP(GroupVertices[[#This Row],[Vertex]],Vertices[],MATCH("ID",Vertices[[#Headers],[Vertex]:[Vertex Content Word Count]],0),FALSE)</f>
        <v>43</v>
      </c>
    </row>
    <row r="232" spans="1:3" ht="15">
      <c r="A232" s="78" t="s">
        <v>3480</v>
      </c>
      <c r="B232" s="84" t="s">
        <v>235</v>
      </c>
      <c r="C232" s="78">
        <f>VLOOKUP(GroupVertices[[#This Row],[Vertex]],Vertices[],MATCH("ID",Vertices[[#Headers],[Vertex]:[Vertex Content Word Count]],0),FALSE)</f>
        <v>42</v>
      </c>
    </row>
    <row r="233" spans="1:3" ht="15">
      <c r="A233" s="78" t="s">
        <v>3480</v>
      </c>
      <c r="B233" s="84" t="s">
        <v>234</v>
      </c>
      <c r="C233" s="78">
        <f>VLOOKUP(GroupVertices[[#This Row],[Vertex]],Vertices[],MATCH("ID",Vertices[[#Headers],[Vertex]:[Vertex Content Word Count]],0),FALSE)</f>
        <v>41</v>
      </c>
    </row>
    <row r="234" spans="1:3" ht="15">
      <c r="A234" s="78" t="s">
        <v>3480</v>
      </c>
      <c r="B234" s="84" t="s">
        <v>233</v>
      </c>
      <c r="C234" s="78">
        <f>VLOOKUP(GroupVertices[[#This Row],[Vertex]],Vertices[],MATCH("ID",Vertices[[#Headers],[Vertex]:[Vertex Content Word Count]],0),FALSE)</f>
        <v>38</v>
      </c>
    </row>
    <row r="235" spans="1:3" ht="15">
      <c r="A235" s="78" t="s">
        <v>3480</v>
      </c>
      <c r="B235" s="84" t="s">
        <v>460</v>
      </c>
      <c r="C235" s="78">
        <f>VLOOKUP(GroupVertices[[#This Row],[Vertex]],Vertices[],MATCH("ID",Vertices[[#Headers],[Vertex]:[Vertex Content Word Count]],0),FALSE)</f>
        <v>40</v>
      </c>
    </row>
    <row r="236" spans="1:3" ht="15">
      <c r="A236" s="78" t="s">
        <v>3480</v>
      </c>
      <c r="B236" s="84" t="s">
        <v>459</v>
      </c>
      <c r="C236" s="78">
        <f>VLOOKUP(GroupVertices[[#This Row],[Vertex]],Vertices[],MATCH("ID",Vertices[[#Headers],[Vertex]:[Vertex Content Word Count]],0),FALSE)</f>
        <v>39</v>
      </c>
    </row>
    <row r="237" spans="1:3" ht="15">
      <c r="A237" s="78" t="s">
        <v>3480</v>
      </c>
      <c r="B237" s="84" t="s">
        <v>232</v>
      </c>
      <c r="C237" s="78">
        <f>VLOOKUP(GroupVertices[[#This Row],[Vertex]],Vertices[],MATCH("ID",Vertices[[#Headers],[Vertex]:[Vertex Content Word Count]],0),FALSE)</f>
        <v>37</v>
      </c>
    </row>
    <row r="238" spans="1:3" ht="15">
      <c r="A238" s="78" t="s">
        <v>3480</v>
      </c>
      <c r="B238" s="84" t="s">
        <v>231</v>
      </c>
      <c r="C238" s="78">
        <f>VLOOKUP(GroupVertices[[#This Row],[Vertex]],Vertices[],MATCH("ID",Vertices[[#Headers],[Vertex]:[Vertex Content Word Count]],0),FALSE)</f>
        <v>35</v>
      </c>
    </row>
    <row r="239" spans="1:3" ht="15">
      <c r="A239" s="78" t="s">
        <v>3480</v>
      </c>
      <c r="B239" s="84" t="s">
        <v>458</v>
      </c>
      <c r="C239" s="78">
        <f>VLOOKUP(GroupVertices[[#This Row],[Vertex]],Vertices[],MATCH("ID",Vertices[[#Headers],[Vertex]:[Vertex Content Word Count]],0),FALSE)</f>
        <v>36</v>
      </c>
    </row>
    <row r="240" spans="1:3" ht="15">
      <c r="A240" s="78" t="s">
        <v>3480</v>
      </c>
      <c r="B240" s="84" t="s">
        <v>229</v>
      </c>
      <c r="C240" s="78">
        <f>VLOOKUP(GroupVertices[[#This Row],[Vertex]],Vertices[],MATCH("ID",Vertices[[#Headers],[Vertex]:[Vertex Content Word Count]],0),FALSE)</f>
        <v>32</v>
      </c>
    </row>
    <row r="241" spans="1:3" ht="15">
      <c r="A241" s="78" t="s">
        <v>3480</v>
      </c>
      <c r="B241" s="84" t="s">
        <v>457</v>
      </c>
      <c r="C241" s="78">
        <f>VLOOKUP(GroupVertices[[#This Row],[Vertex]],Vertices[],MATCH("ID",Vertices[[#Headers],[Vertex]:[Vertex Content Word Count]],0),FALSE)</f>
        <v>33</v>
      </c>
    </row>
    <row r="242" spans="1:3" ht="15">
      <c r="A242" s="78" t="s">
        <v>3480</v>
      </c>
      <c r="B242" s="84" t="s">
        <v>224</v>
      </c>
      <c r="C242" s="78">
        <f>VLOOKUP(GroupVertices[[#This Row],[Vertex]],Vertices[],MATCH("ID",Vertices[[#Headers],[Vertex]:[Vertex Content Word Count]],0),FALSE)</f>
        <v>23</v>
      </c>
    </row>
    <row r="243" spans="1:3" ht="15">
      <c r="A243" s="78" t="s">
        <v>3480</v>
      </c>
      <c r="B243" s="84" t="s">
        <v>228</v>
      </c>
      <c r="C243" s="78">
        <f>VLOOKUP(GroupVertices[[#This Row],[Vertex]],Vertices[],MATCH("ID",Vertices[[#Headers],[Vertex]:[Vertex Content Word Count]],0),FALSE)</f>
        <v>30</v>
      </c>
    </row>
    <row r="244" spans="1:3" ht="15">
      <c r="A244" s="78" t="s">
        <v>3480</v>
      </c>
      <c r="B244" s="84" t="s">
        <v>456</v>
      </c>
      <c r="C244" s="78">
        <f>VLOOKUP(GroupVertices[[#This Row],[Vertex]],Vertices[],MATCH("ID",Vertices[[#Headers],[Vertex]:[Vertex Content Word Count]],0),FALSE)</f>
        <v>31</v>
      </c>
    </row>
    <row r="245" spans="1:3" ht="15">
      <c r="A245" s="78" t="s">
        <v>3480</v>
      </c>
      <c r="B245" s="84" t="s">
        <v>225</v>
      </c>
      <c r="C245" s="78">
        <f>VLOOKUP(GroupVertices[[#This Row],[Vertex]],Vertices[],MATCH("ID",Vertices[[#Headers],[Vertex]:[Vertex Content Word Count]],0),FALSE)</f>
        <v>26</v>
      </c>
    </row>
    <row r="246" spans="1:3" ht="15">
      <c r="A246" s="78" t="s">
        <v>3480</v>
      </c>
      <c r="B246" s="84" t="s">
        <v>223</v>
      </c>
      <c r="C246" s="78">
        <f>VLOOKUP(GroupVertices[[#This Row],[Vertex]],Vertices[],MATCH("ID",Vertices[[#Headers],[Vertex]:[Vertex Content Word Count]],0),FALSE)</f>
        <v>24</v>
      </c>
    </row>
    <row r="247" spans="1:3" ht="15">
      <c r="A247" s="78" t="s">
        <v>3480</v>
      </c>
      <c r="B247" s="84" t="s">
        <v>222</v>
      </c>
      <c r="C247" s="78">
        <f>VLOOKUP(GroupVertices[[#This Row],[Vertex]],Vertices[],MATCH("ID",Vertices[[#Headers],[Vertex]:[Vertex Content Word Count]],0),FALSE)</f>
        <v>25</v>
      </c>
    </row>
    <row r="248" spans="1:3" ht="15">
      <c r="A248" s="78" t="s">
        <v>3480</v>
      </c>
      <c r="B248" s="84" t="s">
        <v>221</v>
      </c>
      <c r="C248" s="78">
        <f>VLOOKUP(GroupVertices[[#This Row],[Vertex]],Vertices[],MATCH("ID",Vertices[[#Headers],[Vertex]:[Vertex Content Word Count]],0),FALSE)</f>
        <v>22</v>
      </c>
    </row>
    <row r="249" spans="1:3" ht="15">
      <c r="A249" s="78" t="s">
        <v>3480</v>
      </c>
      <c r="B249" s="84" t="s">
        <v>216</v>
      </c>
      <c r="C249" s="78">
        <f>VLOOKUP(GroupVertices[[#This Row],[Vertex]],Vertices[],MATCH("ID",Vertices[[#Headers],[Vertex]:[Vertex Content Word Count]],0),FALSE)</f>
        <v>14</v>
      </c>
    </row>
    <row r="250" spans="1:3" ht="15">
      <c r="A250" s="78" t="s">
        <v>3480</v>
      </c>
      <c r="B250" s="84" t="s">
        <v>215</v>
      </c>
      <c r="C250" s="78">
        <f>VLOOKUP(GroupVertices[[#This Row],[Vertex]],Vertices[],MATCH("ID",Vertices[[#Headers],[Vertex]:[Vertex Content Word Count]],0),FALSE)</f>
        <v>12</v>
      </c>
    </row>
    <row r="251" spans="1:3" ht="15">
      <c r="A251" s="78" t="s">
        <v>3480</v>
      </c>
      <c r="B251" s="84" t="s">
        <v>452</v>
      </c>
      <c r="C251" s="78">
        <f>VLOOKUP(GroupVertices[[#This Row],[Vertex]],Vertices[],MATCH("ID",Vertices[[#Headers],[Vertex]:[Vertex Content Word Count]],0),FALSE)</f>
        <v>13</v>
      </c>
    </row>
    <row r="252" spans="1:3" ht="15">
      <c r="A252" s="78" t="s">
        <v>3480</v>
      </c>
      <c r="B252" s="84" t="s">
        <v>212</v>
      </c>
      <c r="C252" s="78">
        <f>VLOOKUP(GroupVertices[[#This Row],[Vertex]],Vertices[],MATCH("ID",Vertices[[#Headers],[Vertex]:[Vertex Content Word Count]],0),FALSE)</f>
        <v>3</v>
      </c>
    </row>
    <row r="253" spans="1:3" ht="15">
      <c r="A253" s="78" t="s">
        <v>3480</v>
      </c>
      <c r="B253" s="84" t="s">
        <v>448</v>
      </c>
      <c r="C253" s="78">
        <f>VLOOKUP(GroupVertices[[#This Row],[Vertex]],Vertices[],MATCH("ID",Vertices[[#Headers],[Vertex]:[Vertex Content Word Count]],0),FALSE)</f>
        <v>4</v>
      </c>
    </row>
    <row r="254" spans="1:3" ht="15">
      <c r="A254" s="78" t="s">
        <v>3481</v>
      </c>
      <c r="B254" s="84" t="s">
        <v>500</v>
      </c>
      <c r="C254" s="78">
        <f>VLOOKUP(GroupVertices[[#This Row],[Vertex]],Vertices[],MATCH("ID",Vertices[[#Headers],[Vertex]:[Vertex Content Word Count]],0),FALSE)</f>
        <v>242</v>
      </c>
    </row>
    <row r="255" spans="1:3" ht="15">
      <c r="A255" s="78" t="s">
        <v>3481</v>
      </c>
      <c r="B255" s="84" t="s">
        <v>395</v>
      </c>
      <c r="C255" s="78">
        <f>VLOOKUP(GroupVertices[[#This Row],[Vertex]],Vertices[],MATCH("ID",Vertices[[#Headers],[Vertex]:[Vertex Content Word Count]],0),FALSE)</f>
        <v>230</v>
      </c>
    </row>
    <row r="256" spans="1:3" ht="15">
      <c r="A256" s="78" t="s">
        <v>3481</v>
      </c>
      <c r="B256" s="84" t="s">
        <v>394</v>
      </c>
      <c r="C256" s="78">
        <f>VLOOKUP(GroupVertices[[#This Row],[Vertex]],Vertices[],MATCH("ID",Vertices[[#Headers],[Vertex]:[Vertex Content Word Count]],0),FALSE)</f>
        <v>229</v>
      </c>
    </row>
    <row r="257" spans="1:3" ht="15">
      <c r="A257" s="78" t="s">
        <v>3481</v>
      </c>
      <c r="B257" s="84" t="s">
        <v>396</v>
      </c>
      <c r="C257" s="78">
        <f>VLOOKUP(GroupVertices[[#This Row],[Vertex]],Vertices[],MATCH("ID",Vertices[[#Headers],[Vertex]:[Vertex Content Word Count]],0),FALSE)</f>
        <v>238</v>
      </c>
    </row>
    <row r="258" spans="1:3" ht="15">
      <c r="A258" s="78" t="s">
        <v>3481</v>
      </c>
      <c r="B258" s="84" t="s">
        <v>497</v>
      </c>
      <c r="C258" s="78">
        <f>VLOOKUP(GroupVertices[[#This Row],[Vertex]],Vertices[],MATCH("ID",Vertices[[#Headers],[Vertex]:[Vertex Content Word Count]],0),FALSE)</f>
        <v>237</v>
      </c>
    </row>
    <row r="259" spans="1:3" ht="15">
      <c r="A259" s="78" t="s">
        <v>3481</v>
      </c>
      <c r="B259" s="84" t="s">
        <v>496</v>
      </c>
      <c r="C259" s="78">
        <f>VLOOKUP(GroupVertices[[#This Row],[Vertex]],Vertices[],MATCH("ID",Vertices[[#Headers],[Vertex]:[Vertex Content Word Count]],0),FALSE)</f>
        <v>236</v>
      </c>
    </row>
    <row r="260" spans="1:3" ht="15">
      <c r="A260" s="78" t="s">
        <v>3481</v>
      </c>
      <c r="B260" s="84" t="s">
        <v>495</v>
      </c>
      <c r="C260" s="78">
        <f>VLOOKUP(GroupVertices[[#This Row],[Vertex]],Vertices[],MATCH("ID",Vertices[[#Headers],[Vertex]:[Vertex Content Word Count]],0),FALSE)</f>
        <v>235</v>
      </c>
    </row>
    <row r="261" spans="1:3" ht="15">
      <c r="A261" s="78" t="s">
        <v>3481</v>
      </c>
      <c r="B261" s="84" t="s">
        <v>494</v>
      </c>
      <c r="C261" s="78">
        <f>VLOOKUP(GroupVertices[[#This Row],[Vertex]],Vertices[],MATCH("ID",Vertices[[#Headers],[Vertex]:[Vertex Content Word Count]],0),FALSE)</f>
        <v>234</v>
      </c>
    </row>
    <row r="262" spans="1:3" ht="15">
      <c r="A262" s="78" t="s">
        <v>3481</v>
      </c>
      <c r="B262" s="84" t="s">
        <v>493</v>
      </c>
      <c r="C262" s="78">
        <f>VLOOKUP(GroupVertices[[#This Row],[Vertex]],Vertices[],MATCH("ID",Vertices[[#Headers],[Vertex]:[Vertex Content Word Count]],0),FALSE)</f>
        <v>233</v>
      </c>
    </row>
    <row r="263" spans="1:3" ht="15">
      <c r="A263" s="78" t="s">
        <v>3481</v>
      </c>
      <c r="B263" s="84" t="s">
        <v>492</v>
      </c>
      <c r="C263" s="78">
        <f>VLOOKUP(GroupVertices[[#This Row],[Vertex]],Vertices[],MATCH("ID",Vertices[[#Headers],[Vertex]:[Vertex Content Word Count]],0),FALSE)</f>
        <v>232</v>
      </c>
    </row>
    <row r="264" spans="1:3" ht="15">
      <c r="A264" s="78" t="s">
        <v>3481</v>
      </c>
      <c r="B264" s="84" t="s">
        <v>388</v>
      </c>
      <c r="C264" s="78">
        <f>VLOOKUP(GroupVertices[[#This Row],[Vertex]],Vertices[],MATCH("ID",Vertices[[#Headers],[Vertex]:[Vertex Content Word Count]],0),FALSE)</f>
        <v>228</v>
      </c>
    </row>
    <row r="265" spans="1:3" ht="15">
      <c r="A265" s="78" t="s">
        <v>3481</v>
      </c>
      <c r="B265" s="84" t="s">
        <v>491</v>
      </c>
      <c r="C265" s="78">
        <f>VLOOKUP(GroupVertices[[#This Row],[Vertex]],Vertices[],MATCH("ID",Vertices[[#Headers],[Vertex]:[Vertex Content Word Count]],0),FALSE)</f>
        <v>231</v>
      </c>
    </row>
    <row r="266" spans="1:3" ht="15">
      <c r="A266" s="78" t="s">
        <v>3481</v>
      </c>
      <c r="B266" s="84" t="s">
        <v>345</v>
      </c>
      <c r="C266" s="78">
        <f>VLOOKUP(GroupVertices[[#This Row],[Vertex]],Vertices[],MATCH("ID",Vertices[[#Headers],[Vertex]:[Vertex Content Word Count]],0),FALSE)</f>
        <v>159</v>
      </c>
    </row>
    <row r="267" spans="1:3" ht="15">
      <c r="A267" s="78" t="s">
        <v>3481</v>
      </c>
      <c r="B267" s="84" t="s">
        <v>480</v>
      </c>
      <c r="C267" s="78">
        <f>VLOOKUP(GroupVertices[[#This Row],[Vertex]],Vertices[],MATCH("ID",Vertices[[#Headers],[Vertex]:[Vertex Content Word Count]],0),FALSE)</f>
        <v>179</v>
      </c>
    </row>
    <row r="268" spans="1:3" ht="15">
      <c r="A268" s="78" t="s">
        <v>3481</v>
      </c>
      <c r="B268" s="84" t="s">
        <v>479</v>
      </c>
      <c r="C268" s="78">
        <f>VLOOKUP(GroupVertices[[#This Row],[Vertex]],Vertices[],MATCH("ID",Vertices[[#Headers],[Vertex]:[Vertex Content Word Count]],0),FALSE)</f>
        <v>178</v>
      </c>
    </row>
    <row r="269" spans="1:3" ht="15">
      <c r="A269" s="78" t="s">
        <v>3481</v>
      </c>
      <c r="B269" s="84" t="s">
        <v>478</v>
      </c>
      <c r="C269" s="78">
        <f>VLOOKUP(GroupVertices[[#This Row],[Vertex]],Vertices[],MATCH("ID",Vertices[[#Headers],[Vertex]:[Vertex Content Word Count]],0),FALSE)</f>
        <v>177</v>
      </c>
    </row>
    <row r="270" spans="1:3" ht="15">
      <c r="A270" s="78" t="s">
        <v>3481</v>
      </c>
      <c r="B270" s="84" t="s">
        <v>477</v>
      </c>
      <c r="C270" s="78">
        <f>VLOOKUP(GroupVertices[[#This Row],[Vertex]],Vertices[],MATCH("ID",Vertices[[#Headers],[Vertex]:[Vertex Content Word Count]],0),FALSE)</f>
        <v>176</v>
      </c>
    </row>
    <row r="271" spans="1:3" ht="15">
      <c r="A271" s="78" t="s">
        <v>3481</v>
      </c>
      <c r="B271" s="84" t="s">
        <v>476</v>
      </c>
      <c r="C271" s="78">
        <f>VLOOKUP(GroupVertices[[#This Row],[Vertex]],Vertices[],MATCH("ID",Vertices[[#Headers],[Vertex]:[Vertex Content Word Count]],0),FALSE)</f>
        <v>175</v>
      </c>
    </row>
    <row r="272" spans="1:3" ht="15">
      <c r="A272" s="78" t="s">
        <v>3481</v>
      </c>
      <c r="B272" s="84" t="s">
        <v>475</v>
      </c>
      <c r="C272" s="78">
        <f>VLOOKUP(GroupVertices[[#This Row],[Vertex]],Vertices[],MATCH("ID",Vertices[[#Headers],[Vertex]:[Vertex Content Word Count]],0),FALSE)</f>
        <v>174</v>
      </c>
    </row>
    <row r="273" spans="1:3" ht="15">
      <c r="A273" s="78" t="s">
        <v>3481</v>
      </c>
      <c r="B273" s="84" t="s">
        <v>474</v>
      </c>
      <c r="C273" s="78">
        <f>VLOOKUP(GroupVertices[[#This Row],[Vertex]],Vertices[],MATCH("ID",Vertices[[#Headers],[Vertex]:[Vertex Content Word Count]],0),FALSE)</f>
        <v>173</v>
      </c>
    </row>
    <row r="274" spans="1:3" ht="15">
      <c r="A274" s="78" t="s">
        <v>3481</v>
      </c>
      <c r="B274" s="84" t="s">
        <v>473</v>
      </c>
      <c r="C274" s="78">
        <f>VLOOKUP(GroupVertices[[#This Row],[Vertex]],Vertices[],MATCH("ID",Vertices[[#Headers],[Vertex]:[Vertex Content Word Count]],0),FALSE)</f>
        <v>172</v>
      </c>
    </row>
    <row r="275" spans="1:3" ht="15">
      <c r="A275" s="78" t="s">
        <v>3481</v>
      </c>
      <c r="B275" s="84" t="s">
        <v>472</v>
      </c>
      <c r="C275" s="78">
        <f>VLOOKUP(GroupVertices[[#This Row],[Vertex]],Vertices[],MATCH("ID",Vertices[[#Headers],[Vertex]:[Vertex Content Word Count]],0),FALSE)</f>
        <v>171</v>
      </c>
    </row>
    <row r="276" spans="1:3" ht="15">
      <c r="A276" s="78" t="s">
        <v>3481</v>
      </c>
      <c r="B276" s="84" t="s">
        <v>484</v>
      </c>
      <c r="C276" s="78">
        <f>VLOOKUP(GroupVertices[[#This Row],[Vertex]],Vertices[],MATCH("ID",Vertices[[#Headers],[Vertex]:[Vertex Content Word Count]],0),FALSE)</f>
        <v>211</v>
      </c>
    </row>
    <row r="277" spans="1:3" ht="15">
      <c r="A277" s="78" t="s">
        <v>3481</v>
      </c>
      <c r="B277" s="84" t="s">
        <v>352</v>
      </c>
      <c r="C277" s="78">
        <f>VLOOKUP(GroupVertices[[#This Row],[Vertex]],Vertices[],MATCH("ID",Vertices[[#Headers],[Vertex]:[Vertex Content Word Count]],0),FALSE)</f>
        <v>170</v>
      </c>
    </row>
    <row r="278" spans="1:3" ht="15">
      <c r="A278" s="78" t="s">
        <v>3481</v>
      </c>
      <c r="B278" s="84" t="s">
        <v>467</v>
      </c>
      <c r="C278" s="78">
        <f>VLOOKUP(GroupVertices[[#This Row],[Vertex]],Vertices[],MATCH("ID",Vertices[[#Headers],[Vertex]:[Vertex Content Word Count]],0),FALSE)</f>
        <v>161</v>
      </c>
    </row>
    <row r="279" spans="1:3" ht="15">
      <c r="A279" s="78" t="s">
        <v>3481</v>
      </c>
      <c r="B279" s="84" t="s">
        <v>466</v>
      </c>
      <c r="C279" s="78">
        <f>VLOOKUP(GroupVertices[[#This Row],[Vertex]],Vertices[],MATCH("ID",Vertices[[#Headers],[Vertex]:[Vertex Content Word Count]],0),FALSE)</f>
        <v>160</v>
      </c>
    </row>
    <row r="280" spans="1:3" ht="15">
      <c r="A280" s="78" t="s">
        <v>3482</v>
      </c>
      <c r="B280" s="84" t="s">
        <v>447</v>
      </c>
      <c r="C280" s="78">
        <f>VLOOKUP(GroupVertices[[#This Row],[Vertex]],Vertices[],MATCH("ID",Vertices[[#Headers],[Vertex]:[Vertex Content Word Count]],0),FALSE)</f>
        <v>293</v>
      </c>
    </row>
    <row r="281" spans="1:3" ht="15">
      <c r="A281" s="78" t="s">
        <v>3482</v>
      </c>
      <c r="B281" s="84" t="s">
        <v>502</v>
      </c>
      <c r="C281" s="78">
        <f>VLOOKUP(GroupVertices[[#This Row],[Vertex]],Vertices[],MATCH("ID",Vertices[[#Headers],[Vertex]:[Vertex Content Word Count]],0),FALSE)</f>
        <v>292</v>
      </c>
    </row>
    <row r="282" spans="1:3" ht="15">
      <c r="A282" s="78" t="s">
        <v>3482</v>
      </c>
      <c r="B282" s="84" t="s">
        <v>501</v>
      </c>
      <c r="C282" s="78">
        <f>VLOOKUP(GroupVertices[[#This Row],[Vertex]],Vertices[],MATCH("ID",Vertices[[#Headers],[Vertex]:[Vertex Content Word Count]],0),FALSE)</f>
        <v>291</v>
      </c>
    </row>
    <row r="283" spans="1:3" ht="15">
      <c r="A283" s="78" t="s">
        <v>3482</v>
      </c>
      <c r="B283" s="84" t="s">
        <v>446</v>
      </c>
      <c r="C283" s="78">
        <f>VLOOKUP(GroupVertices[[#This Row],[Vertex]],Vertices[],MATCH("ID",Vertices[[#Headers],[Vertex]:[Vertex Content Word Count]],0),FALSE)</f>
        <v>290</v>
      </c>
    </row>
    <row r="284" spans="1:3" ht="15">
      <c r="A284" s="78" t="s">
        <v>3483</v>
      </c>
      <c r="B284" s="84" t="s">
        <v>219</v>
      </c>
      <c r="C284" s="78">
        <f>VLOOKUP(GroupVertices[[#This Row],[Vertex]],Vertices[],MATCH("ID",Vertices[[#Headers],[Vertex]:[Vertex Content Word Count]],0),FALSE)</f>
        <v>20</v>
      </c>
    </row>
    <row r="285" spans="1:3" ht="15">
      <c r="A285" s="78" t="s">
        <v>3483</v>
      </c>
      <c r="B285" s="84" t="s">
        <v>218</v>
      </c>
      <c r="C285" s="78">
        <f>VLOOKUP(GroupVertices[[#This Row],[Vertex]],Vertices[],MATCH("ID",Vertices[[#Headers],[Vertex]:[Vertex Content Word Count]],0),FALSE)</f>
        <v>18</v>
      </c>
    </row>
    <row r="286" spans="1:3" ht="15">
      <c r="A286" s="78" t="s">
        <v>3483</v>
      </c>
      <c r="B286" s="84" t="s">
        <v>454</v>
      </c>
      <c r="C286" s="78">
        <f>VLOOKUP(GroupVertices[[#This Row],[Vertex]],Vertices[],MATCH("ID",Vertices[[#Headers],[Vertex]:[Vertex Content Word Count]],0),FALSE)</f>
        <v>19</v>
      </c>
    </row>
    <row r="287" spans="1:3" ht="15">
      <c r="A287" s="78" t="s">
        <v>3484</v>
      </c>
      <c r="B287" s="84" t="s">
        <v>214</v>
      </c>
      <c r="C287" s="78">
        <f>VLOOKUP(GroupVertices[[#This Row],[Vertex]],Vertices[],MATCH("ID",Vertices[[#Headers],[Vertex]:[Vertex Content Word Count]],0),FALSE)</f>
        <v>8</v>
      </c>
    </row>
    <row r="288" spans="1:3" ht="15">
      <c r="A288" s="78" t="s">
        <v>3484</v>
      </c>
      <c r="B288" s="84" t="s">
        <v>451</v>
      </c>
      <c r="C288" s="78">
        <f>VLOOKUP(GroupVertices[[#This Row],[Vertex]],Vertices[],MATCH("ID",Vertices[[#Headers],[Vertex]:[Vertex Content Word Count]],0),FALSE)</f>
        <v>10</v>
      </c>
    </row>
    <row r="289" spans="1:3" ht="15">
      <c r="A289" s="78" t="s">
        <v>3484</v>
      </c>
      <c r="B289" s="84" t="s">
        <v>450</v>
      </c>
      <c r="C289" s="78">
        <f>VLOOKUP(GroupVertices[[#This Row],[Vertex]],Vertices[],MATCH("ID",Vertices[[#Headers],[Vertex]:[Vertex Content Word Count]],0),FALSE)</f>
        <v>9</v>
      </c>
    </row>
    <row r="290" spans="1:3" ht="15">
      <c r="A290" s="78" t="s">
        <v>3485</v>
      </c>
      <c r="B290" s="84" t="s">
        <v>336</v>
      </c>
      <c r="C290" s="78">
        <f>VLOOKUP(GroupVertices[[#This Row],[Vertex]],Vertices[],MATCH("ID",Vertices[[#Headers],[Vertex]:[Vertex Content Word Count]],0),FALSE)</f>
        <v>147</v>
      </c>
    </row>
    <row r="291" spans="1:3" ht="15">
      <c r="A291" s="78" t="s">
        <v>3485</v>
      </c>
      <c r="B291" s="84" t="s">
        <v>462</v>
      </c>
      <c r="C291" s="78">
        <f>VLOOKUP(GroupVertices[[#This Row],[Vertex]],Vertices[],MATCH("ID",Vertices[[#Headers],[Vertex]:[Vertex Content Word Count]],0),FALSE)</f>
        <v>148</v>
      </c>
    </row>
    <row r="292" spans="1:3" ht="15">
      <c r="A292" s="78" t="s">
        <v>3486</v>
      </c>
      <c r="B292" s="84" t="s">
        <v>230</v>
      </c>
      <c r="C292"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4294</v>
      </c>
      <c r="B2" s="34" t="s">
        <v>3438</v>
      </c>
      <c r="D2" s="31">
        <f>MIN(Vertices[Degree])</f>
        <v>0</v>
      </c>
      <c r="E2" s="3">
        <f>COUNTIF(Vertices[Degree],"&gt;= "&amp;D2)-COUNTIF(Vertices[Degree],"&gt;="&amp;D3)</f>
        <v>0</v>
      </c>
      <c r="F2" s="37">
        <f>MIN(Vertices[In-Degree])</f>
        <v>0</v>
      </c>
      <c r="G2" s="38">
        <f>COUNTIF(Vertices[In-Degree],"&gt;= "&amp;F2)-COUNTIF(Vertices[In-Degree],"&gt;="&amp;F3)</f>
        <v>262</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278</v>
      </c>
      <c r="L2" s="37">
        <f>MIN(Vertices[Closeness Centrality])</f>
        <v>0</v>
      </c>
      <c r="M2" s="38">
        <f>COUNTIF(Vertices[Closeness Centrality],"&gt;= "&amp;L2)-COUNTIF(Vertices[Closeness Centrality],"&gt;="&amp;L3)</f>
        <v>289</v>
      </c>
      <c r="N2" s="37">
        <f>MIN(Vertices[Eigenvector Centrality])</f>
        <v>0</v>
      </c>
      <c r="O2" s="38">
        <f>COUNTIF(Vertices[Eigenvector Centrality],"&gt;= "&amp;N2)-COUNTIF(Vertices[Eigenvector Centrality],"&gt;="&amp;N3)</f>
        <v>27</v>
      </c>
      <c r="P2" s="37">
        <f>MIN(Vertices[PageRank])</f>
        <v>0.321764</v>
      </c>
      <c r="Q2" s="38">
        <f>COUNTIF(Vertices[PageRank],"&gt;= "&amp;P2)-COUNTIF(Vertices[PageRank],"&gt;="&amp;P3)</f>
        <v>262</v>
      </c>
      <c r="R2" s="37">
        <f>MIN(Vertices[Clustering Coefficient])</f>
        <v>0</v>
      </c>
      <c r="S2" s="43">
        <f>COUNTIF(Vertices[Clustering Coefficient],"&gt;= "&amp;R2)-COUNTIF(Vertices[Clustering Coefficient],"&gt;="&amp;R3)</f>
        <v>180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2.0545454545454547</v>
      </c>
      <c r="G3" s="40">
        <f>COUNTIF(Vertices[In-Degree],"&gt;= "&amp;F3)-COUNTIF(Vertices[In-Degree],"&gt;="&amp;F4)</f>
        <v>20</v>
      </c>
      <c r="H3" s="39">
        <f aca="true" t="shared" si="3" ref="H3:H26">H2+($H$57-$H$2)/BinDivisor</f>
        <v>0.36363636363636365</v>
      </c>
      <c r="I3" s="40">
        <f>COUNTIF(Vertices[Out-Degree],"&gt;= "&amp;H3)-COUNTIF(Vertices[Out-Degree],"&gt;="&amp;H4)</f>
        <v>0</v>
      </c>
      <c r="J3" s="39">
        <f aca="true" t="shared" si="4" ref="J3:J26">J2+($J$57-$J$2)/BinDivisor</f>
        <v>966.4600577272728</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0.0008315272727272727</v>
      </c>
      <c r="O3" s="40">
        <f>COUNTIF(Vertices[Eigenvector Centrality],"&gt;= "&amp;N3)-COUNTIF(Vertices[Eigenvector Centrality],"&gt;="&amp;N4)</f>
        <v>60</v>
      </c>
      <c r="P3" s="39">
        <f aca="true" t="shared" si="7" ref="P3:P26">P2+($P$57-$P$2)/BinDivisor</f>
        <v>1.0721729272727272</v>
      </c>
      <c r="Q3" s="40">
        <f>COUNTIF(Vertices[PageRank],"&gt;= "&amp;P3)-COUNTIF(Vertices[PageRank],"&gt;="&amp;P4)</f>
        <v>17</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291</v>
      </c>
      <c r="D4" s="32">
        <f t="shared" si="1"/>
        <v>0</v>
      </c>
      <c r="E4" s="3">
        <f>COUNTIF(Vertices[Degree],"&gt;= "&amp;D4)-COUNTIF(Vertices[Degree],"&gt;="&amp;D5)</f>
        <v>0</v>
      </c>
      <c r="F4" s="37">
        <f t="shared" si="2"/>
        <v>4.109090909090909</v>
      </c>
      <c r="G4" s="38">
        <f>COUNTIF(Vertices[In-Degree],"&gt;= "&amp;F4)-COUNTIF(Vertices[In-Degree],"&gt;="&amp;F5)</f>
        <v>1</v>
      </c>
      <c r="H4" s="37">
        <f t="shared" si="3"/>
        <v>0.7272727272727273</v>
      </c>
      <c r="I4" s="38">
        <f>COUNTIF(Vertices[Out-Degree],"&gt;= "&amp;H4)-COUNTIF(Vertices[Out-Degree],"&gt;="&amp;H5)</f>
        <v>142</v>
      </c>
      <c r="J4" s="37">
        <f t="shared" si="4"/>
        <v>1932.9201154545456</v>
      </c>
      <c r="K4" s="38">
        <f>COUNTIF(Vertices[Betweenness Centrality],"&gt;= "&amp;J4)-COUNTIF(Vertices[Betweenness Centrality],"&gt;="&amp;J5)</f>
        <v>1</v>
      </c>
      <c r="L4" s="37">
        <f t="shared" si="5"/>
        <v>0.03636363636363636</v>
      </c>
      <c r="M4" s="38">
        <f>COUNTIF(Vertices[Closeness Centrality],"&gt;= "&amp;L4)-COUNTIF(Vertices[Closeness Centrality],"&gt;="&amp;L5)</f>
        <v>0</v>
      </c>
      <c r="N4" s="37">
        <f t="shared" si="6"/>
        <v>0.0016630545454545454</v>
      </c>
      <c r="O4" s="38">
        <f>COUNTIF(Vertices[Eigenvector Centrality],"&gt;= "&amp;N4)-COUNTIF(Vertices[Eigenvector Centrality],"&gt;="&amp;N5)</f>
        <v>97</v>
      </c>
      <c r="P4" s="37">
        <f t="shared" si="7"/>
        <v>1.8225818545454544</v>
      </c>
      <c r="Q4" s="38">
        <f>COUNTIF(Vertices[PageRank],"&gt;= "&amp;P4)-COUNTIF(Vertices[PageRank],"&gt;="&amp;P5)</f>
        <v>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6.163636363636364</v>
      </c>
      <c r="G5" s="40">
        <f>COUNTIF(Vertices[In-Degree],"&gt;= "&amp;F5)-COUNTIF(Vertices[In-Degree],"&gt;="&amp;F6)</f>
        <v>1</v>
      </c>
      <c r="H5" s="39">
        <f t="shared" si="3"/>
        <v>1.0909090909090908</v>
      </c>
      <c r="I5" s="40">
        <f>COUNTIF(Vertices[Out-Degree],"&gt;= "&amp;H5)-COUNTIF(Vertices[Out-Degree],"&gt;="&amp;H6)</f>
        <v>0</v>
      </c>
      <c r="J5" s="39">
        <f t="shared" si="4"/>
        <v>2899.3801731818185</v>
      </c>
      <c r="K5" s="40">
        <f>COUNTIF(Vertices[Betweenness Centrality],"&gt;= "&amp;J5)-COUNTIF(Vertices[Betweenness Centrality],"&gt;="&amp;J6)</f>
        <v>2</v>
      </c>
      <c r="L5" s="39">
        <f t="shared" si="5"/>
        <v>0.05454545454545454</v>
      </c>
      <c r="M5" s="40">
        <f>COUNTIF(Vertices[Closeness Centrality],"&gt;= "&amp;L5)-COUNTIF(Vertices[Closeness Centrality],"&gt;="&amp;L6)</f>
        <v>0</v>
      </c>
      <c r="N5" s="39">
        <f t="shared" si="6"/>
        <v>0.0024945818181818184</v>
      </c>
      <c r="O5" s="40">
        <f>COUNTIF(Vertices[Eigenvector Centrality],"&gt;= "&amp;N5)-COUNTIF(Vertices[Eigenvector Centrality],"&gt;="&amp;N6)</f>
        <v>16</v>
      </c>
      <c r="P5" s="39">
        <f t="shared" si="7"/>
        <v>2.5729907818181816</v>
      </c>
      <c r="Q5" s="40">
        <f>COUNTIF(Vertices[PageRank],"&gt;= "&amp;P5)-COUNTIF(Vertices[PageRank],"&gt;="&amp;P6)</f>
        <v>0</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446</v>
      </c>
      <c r="D6" s="32">
        <f t="shared" si="1"/>
        <v>0</v>
      </c>
      <c r="E6" s="3">
        <f>COUNTIF(Vertices[Degree],"&gt;= "&amp;D6)-COUNTIF(Vertices[Degree],"&gt;="&amp;D7)</f>
        <v>0</v>
      </c>
      <c r="F6" s="37">
        <f t="shared" si="2"/>
        <v>8.218181818181819</v>
      </c>
      <c r="G6" s="38">
        <f>COUNTIF(Vertices[In-Degree],"&gt;= "&amp;F6)-COUNTIF(Vertices[In-Degree],"&gt;="&amp;F7)</f>
        <v>1</v>
      </c>
      <c r="H6" s="37">
        <f t="shared" si="3"/>
        <v>1.4545454545454546</v>
      </c>
      <c r="I6" s="38">
        <f>COUNTIF(Vertices[Out-Degree],"&gt;= "&amp;H6)-COUNTIF(Vertices[Out-Degree],"&gt;="&amp;H7)</f>
        <v>0</v>
      </c>
      <c r="J6" s="37">
        <f t="shared" si="4"/>
        <v>3865.840230909091</v>
      </c>
      <c r="K6" s="38">
        <f>COUNTIF(Vertices[Betweenness Centrality],"&gt;= "&amp;J6)-COUNTIF(Vertices[Betweenness Centrality],"&gt;="&amp;J7)</f>
        <v>3</v>
      </c>
      <c r="L6" s="37">
        <f t="shared" si="5"/>
        <v>0.07272727272727272</v>
      </c>
      <c r="M6" s="38">
        <f>COUNTIF(Vertices[Closeness Centrality],"&gt;= "&amp;L6)-COUNTIF(Vertices[Closeness Centrality],"&gt;="&amp;L7)</f>
        <v>0</v>
      </c>
      <c r="N6" s="37">
        <f t="shared" si="6"/>
        <v>0.003326109090909091</v>
      </c>
      <c r="O6" s="38">
        <f>COUNTIF(Vertices[Eigenvector Centrality],"&gt;= "&amp;N6)-COUNTIF(Vertices[Eigenvector Centrality],"&gt;="&amp;N7)</f>
        <v>16</v>
      </c>
      <c r="P6" s="37">
        <f t="shared" si="7"/>
        <v>3.323399709090909</v>
      </c>
      <c r="Q6" s="38">
        <f>COUNTIF(Vertices[PageRank],"&gt;= "&amp;P6)-COUNTIF(Vertices[PageRank],"&gt;="&amp;P7)</f>
        <v>3</v>
      </c>
      <c r="R6" s="37">
        <f t="shared" si="8"/>
        <v>0.07272727272727272</v>
      </c>
      <c r="S6" s="43">
        <f>COUNTIF(Vertices[Clustering Coefficient],"&gt;= "&amp;R6)-COUNTIF(Vertices[Clustering Coefficient],"&gt;="&amp;R7)</f>
        <v>4</v>
      </c>
      <c r="T6" s="37" t="e">
        <f ca="1" t="shared" si="9"/>
        <v>#REF!</v>
      </c>
      <c r="U6" s="38" t="e">
        <f ca="1" t="shared" si="0"/>
        <v>#REF!</v>
      </c>
    </row>
    <row r="7" spans="1:21" ht="15">
      <c r="A7" s="34" t="s">
        <v>149</v>
      </c>
      <c r="B7" s="34">
        <v>217</v>
      </c>
      <c r="D7" s="32">
        <f t="shared" si="1"/>
        <v>0</v>
      </c>
      <c r="E7" s="3">
        <f>COUNTIF(Vertices[Degree],"&gt;= "&amp;D7)-COUNTIF(Vertices[Degree],"&gt;="&amp;D8)</f>
        <v>0</v>
      </c>
      <c r="F7" s="39">
        <f t="shared" si="2"/>
        <v>10.272727272727273</v>
      </c>
      <c r="G7" s="40">
        <f>COUNTIF(Vertices[In-Degree],"&gt;= "&amp;F7)-COUNTIF(Vertices[In-Degree],"&gt;="&amp;F8)</f>
        <v>0</v>
      </c>
      <c r="H7" s="39">
        <f t="shared" si="3"/>
        <v>1.8181818181818183</v>
      </c>
      <c r="I7" s="40">
        <f>COUNTIF(Vertices[Out-Degree],"&gt;= "&amp;H7)-COUNTIF(Vertices[Out-Degree],"&gt;="&amp;H8)</f>
        <v>27</v>
      </c>
      <c r="J7" s="39">
        <f t="shared" si="4"/>
        <v>4832.300288636364</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0.004157636363636363</v>
      </c>
      <c r="O7" s="40">
        <f>COUNTIF(Vertices[Eigenvector Centrality],"&gt;= "&amp;N7)-COUNTIF(Vertices[Eigenvector Centrality],"&gt;="&amp;N8)</f>
        <v>10</v>
      </c>
      <c r="P7" s="39">
        <f t="shared" si="7"/>
        <v>4.073808636363636</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663</v>
      </c>
      <c r="D8" s="32">
        <f t="shared" si="1"/>
        <v>0</v>
      </c>
      <c r="E8" s="3">
        <f>COUNTIF(Vertices[Degree],"&gt;= "&amp;D8)-COUNTIF(Vertices[Degree],"&gt;="&amp;D9)</f>
        <v>0</v>
      </c>
      <c r="F8" s="37">
        <f t="shared" si="2"/>
        <v>12.327272727272728</v>
      </c>
      <c r="G8" s="38">
        <f>COUNTIF(Vertices[In-Degree],"&gt;= "&amp;F8)-COUNTIF(Vertices[In-Degree],"&gt;="&amp;F9)</f>
        <v>1</v>
      </c>
      <c r="H8" s="37">
        <f t="shared" si="3"/>
        <v>2.181818181818182</v>
      </c>
      <c r="I8" s="38">
        <f>COUNTIF(Vertices[Out-Degree],"&gt;= "&amp;H8)-COUNTIF(Vertices[Out-Degree],"&gt;="&amp;H9)</f>
        <v>0</v>
      </c>
      <c r="J8" s="37">
        <f t="shared" si="4"/>
        <v>5798.760346363637</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0.004989163636363636</v>
      </c>
      <c r="O8" s="38">
        <f>COUNTIF(Vertices[Eigenvector Centrality],"&gt;= "&amp;N8)-COUNTIF(Vertices[Eigenvector Centrality],"&gt;="&amp;N9)</f>
        <v>21</v>
      </c>
      <c r="P8" s="37">
        <f t="shared" si="7"/>
        <v>4.824217563636363</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14.381818181818183</v>
      </c>
      <c r="G9" s="40">
        <f>COUNTIF(Vertices[In-Degree],"&gt;= "&amp;F9)-COUNTIF(Vertices[In-Degree],"&gt;="&amp;F10)</f>
        <v>0</v>
      </c>
      <c r="H9" s="39">
        <f t="shared" si="3"/>
        <v>2.545454545454546</v>
      </c>
      <c r="I9" s="40">
        <f>COUNTIF(Vertices[Out-Degree],"&gt;= "&amp;H9)-COUNTIF(Vertices[Out-Degree],"&gt;="&amp;H10)</f>
        <v>0</v>
      </c>
      <c r="J9" s="39">
        <f t="shared" si="4"/>
        <v>6765.22040409091</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0.005820690909090908</v>
      </c>
      <c r="O9" s="40">
        <f>COUNTIF(Vertices[Eigenvector Centrality],"&gt;= "&amp;N9)-COUNTIF(Vertices[Eigenvector Centrality],"&gt;="&amp;N10)</f>
        <v>6</v>
      </c>
      <c r="P9" s="39">
        <f t="shared" si="7"/>
        <v>5.574626490909091</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4295</v>
      </c>
      <c r="B10" s="34">
        <v>3</v>
      </c>
      <c r="D10" s="32">
        <f t="shared" si="1"/>
        <v>0</v>
      </c>
      <c r="E10" s="3">
        <f>COUNTIF(Vertices[Degree],"&gt;= "&amp;D10)-COUNTIF(Vertices[Degree],"&gt;="&amp;D11)</f>
        <v>0</v>
      </c>
      <c r="F10" s="37">
        <f t="shared" si="2"/>
        <v>16.436363636363637</v>
      </c>
      <c r="G10" s="38">
        <f>COUNTIF(Vertices[In-Degree],"&gt;= "&amp;F10)-COUNTIF(Vertices[In-Degree],"&gt;="&amp;F11)</f>
        <v>0</v>
      </c>
      <c r="H10" s="37">
        <f t="shared" si="3"/>
        <v>2.9090909090909096</v>
      </c>
      <c r="I10" s="38">
        <f>COUNTIF(Vertices[Out-Degree],"&gt;= "&amp;H10)-COUNTIF(Vertices[Out-Degree],"&gt;="&amp;H11)</f>
        <v>41</v>
      </c>
      <c r="J10" s="37">
        <f t="shared" si="4"/>
        <v>7731.680461818183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0.006652218181818181</v>
      </c>
      <c r="O10" s="38">
        <f>COUNTIF(Vertices[Eigenvector Centrality],"&gt;= "&amp;N10)-COUNTIF(Vertices[Eigenvector Centrality],"&gt;="&amp;N11)</f>
        <v>23</v>
      </c>
      <c r="P10" s="37">
        <f t="shared" si="7"/>
        <v>6.325035418181818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18.490909090909092</v>
      </c>
      <c r="G11" s="40">
        <f>COUNTIF(Vertices[In-Degree],"&gt;= "&amp;F11)-COUNTIF(Vertices[In-Degree],"&gt;="&amp;F12)</f>
        <v>0</v>
      </c>
      <c r="H11" s="39">
        <f t="shared" si="3"/>
        <v>3.2727272727272734</v>
      </c>
      <c r="I11" s="40">
        <f>COUNTIF(Vertices[Out-Degree],"&gt;= "&amp;H11)-COUNTIF(Vertices[Out-Degree],"&gt;="&amp;H12)</f>
        <v>0</v>
      </c>
      <c r="J11" s="39">
        <f t="shared" si="4"/>
        <v>8698.140519545455</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0.007483745454545453</v>
      </c>
      <c r="O11" s="40">
        <f>COUNTIF(Vertices[Eigenvector Centrality],"&gt;= "&amp;N11)-COUNTIF(Vertices[Eigenvector Centrality],"&gt;="&amp;N12)</f>
        <v>7</v>
      </c>
      <c r="P11" s="39">
        <f t="shared" si="7"/>
        <v>7.075444345454545</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504</v>
      </c>
      <c r="B12" s="34">
        <v>78</v>
      </c>
      <c r="D12" s="32">
        <f t="shared" si="1"/>
        <v>0</v>
      </c>
      <c r="E12" s="3">
        <f>COUNTIF(Vertices[Degree],"&gt;= "&amp;D12)-COUNTIF(Vertices[Degree],"&gt;="&amp;D13)</f>
        <v>0</v>
      </c>
      <c r="F12" s="37">
        <f t="shared" si="2"/>
        <v>20.545454545454547</v>
      </c>
      <c r="G12" s="38">
        <f>COUNTIF(Vertices[In-Degree],"&gt;= "&amp;F12)-COUNTIF(Vertices[In-Degree],"&gt;="&amp;F13)</f>
        <v>0</v>
      </c>
      <c r="H12" s="37">
        <f t="shared" si="3"/>
        <v>3.636363636363637</v>
      </c>
      <c r="I12" s="38">
        <f>COUNTIF(Vertices[Out-Degree],"&gt;= "&amp;H12)-COUNTIF(Vertices[Out-Degree],"&gt;="&amp;H13)</f>
        <v>0</v>
      </c>
      <c r="J12" s="37">
        <f t="shared" si="4"/>
        <v>9664.600577272728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0.008315272727272727</v>
      </c>
      <c r="O12" s="38">
        <f>COUNTIF(Vertices[Eigenvector Centrality],"&gt;= "&amp;N12)-COUNTIF(Vertices[Eigenvector Centrality],"&gt;="&amp;N13)</f>
        <v>1</v>
      </c>
      <c r="P12" s="37">
        <f t="shared" si="7"/>
        <v>7.825853272727272</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503</v>
      </c>
      <c r="B13" s="34">
        <v>581</v>
      </c>
      <c r="D13" s="32">
        <f t="shared" si="1"/>
        <v>0</v>
      </c>
      <c r="E13" s="3">
        <f>COUNTIF(Vertices[Degree],"&gt;= "&amp;D13)-COUNTIF(Vertices[Degree],"&gt;="&amp;D14)</f>
        <v>0</v>
      </c>
      <c r="F13" s="39">
        <f t="shared" si="2"/>
        <v>22.6</v>
      </c>
      <c r="G13" s="40">
        <f>COUNTIF(Vertices[In-Degree],"&gt;= "&amp;F13)-COUNTIF(Vertices[In-Degree],"&gt;="&amp;F14)</f>
        <v>1</v>
      </c>
      <c r="H13" s="39">
        <f t="shared" si="3"/>
        <v>4.000000000000001</v>
      </c>
      <c r="I13" s="40">
        <f>COUNTIF(Vertices[Out-Degree],"&gt;= "&amp;H13)-COUNTIF(Vertices[Out-Degree],"&gt;="&amp;H14)</f>
        <v>11</v>
      </c>
      <c r="J13" s="39">
        <f t="shared" si="4"/>
        <v>10631.060635</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0.0091468</v>
      </c>
      <c r="O13" s="40">
        <f>COUNTIF(Vertices[Eigenvector Centrality],"&gt;= "&amp;N13)-COUNTIF(Vertices[Eigenvector Centrality],"&gt;="&amp;N14)</f>
        <v>0</v>
      </c>
      <c r="P13" s="39">
        <f t="shared" si="7"/>
        <v>8.576262199999999</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176</v>
      </c>
      <c r="B14" s="34">
        <v>4</v>
      </c>
      <c r="D14" s="32">
        <f t="shared" si="1"/>
        <v>0</v>
      </c>
      <c r="E14" s="3">
        <f>COUNTIF(Vertices[Degree],"&gt;= "&amp;D14)-COUNTIF(Vertices[Degree],"&gt;="&amp;D15)</f>
        <v>0</v>
      </c>
      <c r="F14" s="37">
        <f t="shared" si="2"/>
        <v>24.654545454545456</v>
      </c>
      <c r="G14" s="38">
        <f>COUNTIF(Vertices[In-Degree],"&gt;= "&amp;F14)-COUNTIF(Vertices[In-Degree],"&gt;="&amp;F15)</f>
        <v>0</v>
      </c>
      <c r="H14" s="37">
        <f t="shared" si="3"/>
        <v>4.363636363636364</v>
      </c>
      <c r="I14" s="38">
        <f>COUNTIF(Vertices[Out-Degree],"&gt;= "&amp;H14)-COUNTIF(Vertices[Out-Degree],"&gt;="&amp;H15)</f>
        <v>0</v>
      </c>
      <c r="J14" s="37">
        <f t="shared" si="4"/>
        <v>11597.520692727272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0.009978327272727273</v>
      </c>
      <c r="O14" s="38">
        <f>COUNTIF(Vertices[Eigenvector Centrality],"&gt;= "&amp;N14)-COUNTIF(Vertices[Eigenvector Centrality],"&gt;="&amp;N15)</f>
        <v>0</v>
      </c>
      <c r="P14" s="37">
        <f t="shared" si="7"/>
        <v>9.326671127272725</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26.70909090909091</v>
      </c>
      <c r="G15" s="40">
        <f>COUNTIF(Vertices[In-Degree],"&gt;= "&amp;F15)-COUNTIF(Vertices[In-Degree],"&gt;="&amp;F16)</f>
        <v>0</v>
      </c>
      <c r="H15" s="39">
        <f t="shared" si="3"/>
        <v>4.7272727272727275</v>
      </c>
      <c r="I15" s="40">
        <f>COUNTIF(Vertices[Out-Degree],"&gt;= "&amp;H15)-COUNTIF(Vertices[Out-Degree],"&gt;="&amp;H16)</f>
        <v>6</v>
      </c>
      <c r="J15" s="39">
        <f t="shared" si="4"/>
        <v>12563.980750454544</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0.010809854545454547</v>
      </c>
      <c r="O15" s="40">
        <f>COUNTIF(Vertices[Eigenvector Centrality],"&gt;= "&amp;N15)-COUNTIF(Vertices[Eigenvector Centrality],"&gt;="&amp;N16)</f>
        <v>0</v>
      </c>
      <c r="P15" s="39">
        <f t="shared" si="7"/>
        <v>10.077080054545451</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v>
      </c>
      <c r="D16" s="32">
        <f t="shared" si="1"/>
        <v>0</v>
      </c>
      <c r="E16" s="3">
        <f>COUNTIF(Vertices[Degree],"&gt;= "&amp;D16)-COUNTIF(Vertices[Degree],"&gt;="&amp;D17)</f>
        <v>0</v>
      </c>
      <c r="F16" s="37">
        <f t="shared" si="2"/>
        <v>28.763636363636365</v>
      </c>
      <c r="G16" s="38">
        <f>COUNTIF(Vertices[In-Degree],"&gt;= "&amp;F16)-COUNTIF(Vertices[In-Degree],"&gt;="&amp;F17)</f>
        <v>0</v>
      </c>
      <c r="H16" s="37">
        <f t="shared" si="3"/>
        <v>5.090909090909091</v>
      </c>
      <c r="I16" s="38">
        <f>COUNTIF(Vertices[Out-Degree],"&gt;= "&amp;H16)-COUNTIF(Vertices[Out-Degree],"&gt;="&amp;H17)</f>
        <v>0</v>
      </c>
      <c r="J16" s="37">
        <f t="shared" si="4"/>
        <v>13530.440808181816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0.01164138181818182</v>
      </c>
      <c r="O16" s="38">
        <f>COUNTIF(Vertices[Eigenvector Centrality],"&gt;= "&amp;N16)-COUNTIF(Vertices[Eigenvector Centrality],"&gt;="&amp;N17)</f>
        <v>1</v>
      </c>
      <c r="P16" s="37">
        <f t="shared" si="7"/>
        <v>10.827488981818178</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123"/>
      <c r="B17" s="123"/>
      <c r="D17" s="32">
        <f t="shared" si="1"/>
        <v>0</v>
      </c>
      <c r="E17" s="3">
        <f>COUNTIF(Vertices[Degree],"&gt;= "&amp;D17)-COUNTIF(Vertices[Degree],"&gt;="&amp;D18)</f>
        <v>0</v>
      </c>
      <c r="F17" s="39">
        <f t="shared" si="2"/>
        <v>30.81818181818182</v>
      </c>
      <c r="G17" s="40">
        <f>COUNTIF(Vertices[In-Degree],"&gt;= "&amp;F17)-COUNTIF(Vertices[In-Degree],"&gt;="&amp;F18)</f>
        <v>0</v>
      </c>
      <c r="H17" s="39">
        <f t="shared" si="3"/>
        <v>5.454545454545454</v>
      </c>
      <c r="I17" s="40">
        <f>COUNTIF(Vertices[Out-Degree],"&gt;= "&amp;H17)-COUNTIF(Vertices[Out-Degree],"&gt;="&amp;H18)</f>
        <v>0</v>
      </c>
      <c r="J17" s="39">
        <f t="shared" si="4"/>
        <v>14496.900865909089</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0.012472909090909094</v>
      </c>
      <c r="O17" s="40">
        <f>COUNTIF(Vertices[Eigenvector Centrality],"&gt;= "&amp;N17)-COUNTIF(Vertices[Eigenvector Centrality],"&gt;="&amp;N18)</f>
        <v>1</v>
      </c>
      <c r="P17" s="39">
        <f t="shared" si="7"/>
        <v>11.577897909090904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0.034482758620689655</v>
      </c>
      <c r="D18" s="32">
        <f t="shared" si="1"/>
        <v>0</v>
      </c>
      <c r="E18" s="3">
        <f>COUNTIF(Vertices[Degree],"&gt;= "&amp;D18)-COUNTIF(Vertices[Degree],"&gt;="&amp;D19)</f>
        <v>0</v>
      </c>
      <c r="F18" s="37">
        <f t="shared" si="2"/>
        <v>32.872727272727275</v>
      </c>
      <c r="G18" s="38">
        <f>COUNTIF(Vertices[In-Degree],"&gt;= "&amp;F18)-COUNTIF(Vertices[In-Degree],"&gt;="&amp;F19)</f>
        <v>1</v>
      </c>
      <c r="H18" s="37">
        <f t="shared" si="3"/>
        <v>5.8181818181818175</v>
      </c>
      <c r="I18" s="38">
        <f>COUNTIF(Vertices[Out-Degree],"&gt;= "&amp;H18)-COUNTIF(Vertices[Out-Degree],"&gt;="&amp;H19)</f>
        <v>1</v>
      </c>
      <c r="J18" s="37">
        <f t="shared" si="4"/>
        <v>15463.36092363636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0.013304436363636367</v>
      </c>
      <c r="O18" s="38">
        <f>COUNTIF(Vertices[Eigenvector Centrality],"&gt;= "&amp;N18)-COUNTIF(Vertices[Eigenvector Centrality],"&gt;="&amp;N19)</f>
        <v>0</v>
      </c>
      <c r="P18" s="37">
        <f t="shared" si="7"/>
        <v>12.32830683636363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0.06666666666666667</v>
      </c>
      <c r="D19" s="32">
        <f t="shared" si="1"/>
        <v>0</v>
      </c>
      <c r="E19" s="3">
        <f>COUNTIF(Vertices[Degree],"&gt;= "&amp;D19)-COUNTIF(Vertices[Degree],"&gt;="&amp;D20)</f>
        <v>0</v>
      </c>
      <c r="F19" s="39">
        <f t="shared" si="2"/>
        <v>34.92727272727273</v>
      </c>
      <c r="G19" s="40">
        <f>COUNTIF(Vertices[In-Degree],"&gt;= "&amp;F19)-COUNTIF(Vertices[In-Degree],"&gt;="&amp;F20)</f>
        <v>0</v>
      </c>
      <c r="H19" s="39">
        <f t="shared" si="3"/>
        <v>6.181818181818181</v>
      </c>
      <c r="I19" s="40">
        <f>COUNTIF(Vertices[Out-Degree],"&gt;= "&amp;H19)-COUNTIF(Vertices[Out-Degree],"&gt;="&amp;H20)</f>
        <v>0</v>
      </c>
      <c r="J19" s="39">
        <f t="shared" si="4"/>
        <v>16429.820981363635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0.01413596363636364</v>
      </c>
      <c r="O19" s="40">
        <f>COUNTIF(Vertices[Eigenvector Centrality],"&gt;= "&amp;N19)-COUNTIF(Vertices[Eigenvector Centrality],"&gt;="&amp;N20)</f>
        <v>0</v>
      </c>
      <c r="P19" s="39">
        <f t="shared" si="7"/>
        <v>13.078715763636357</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36.981818181818184</v>
      </c>
      <c r="G20" s="38">
        <f>COUNTIF(Vertices[In-Degree],"&gt;= "&amp;F20)-COUNTIF(Vertices[In-Degree],"&gt;="&amp;F21)</f>
        <v>0</v>
      </c>
      <c r="H20" s="37">
        <f t="shared" si="3"/>
        <v>6.545454545454544</v>
      </c>
      <c r="I20" s="38">
        <f>COUNTIF(Vertices[Out-Degree],"&gt;= "&amp;H20)-COUNTIF(Vertices[Out-Degree],"&gt;="&amp;H21)</f>
        <v>0</v>
      </c>
      <c r="J20" s="37">
        <f t="shared" si="4"/>
        <v>17396.281039090907</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0.014967490909090914</v>
      </c>
      <c r="O20" s="38">
        <f>COUNTIF(Vertices[Eigenvector Centrality],"&gt;= "&amp;N20)-COUNTIF(Vertices[Eigenvector Centrality],"&gt;="&amp;N21)</f>
        <v>0</v>
      </c>
      <c r="P20" s="37">
        <f t="shared" si="7"/>
        <v>13.829124690909083</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3</v>
      </c>
      <c r="D21" s="32">
        <f t="shared" si="1"/>
        <v>0</v>
      </c>
      <c r="E21" s="3">
        <f>COUNTIF(Vertices[Degree],"&gt;= "&amp;D21)-COUNTIF(Vertices[Degree],"&gt;="&amp;D22)</f>
        <v>0</v>
      </c>
      <c r="F21" s="39">
        <f t="shared" si="2"/>
        <v>39.03636363636364</v>
      </c>
      <c r="G21" s="40">
        <f>COUNTIF(Vertices[In-Degree],"&gt;= "&amp;F21)-COUNTIF(Vertices[In-Degree],"&gt;="&amp;F22)</f>
        <v>0</v>
      </c>
      <c r="H21" s="39">
        <f t="shared" si="3"/>
        <v>6.909090909090907</v>
      </c>
      <c r="I21" s="40">
        <f>COUNTIF(Vertices[Out-Degree],"&gt;= "&amp;H21)-COUNTIF(Vertices[Out-Degree],"&gt;="&amp;H22)</f>
        <v>0</v>
      </c>
      <c r="J21" s="39">
        <f t="shared" si="4"/>
        <v>18362.74109681818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0.015799018181818187</v>
      </c>
      <c r="O21" s="40">
        <f>COUNTIF(Vertices[Eigenvector Centrality],"&gt;= "&amp;N21)-COUNTIF(Vertices[Eigenvector Centrality],"&gt;="&amp;N22)</f>
        <v>0</v>
      </c>
      <c r="P21" s="39">
        <f t="shared" si="7"/>
        <v>14.57953361818181</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41.09090909090909</v>
      </c>
      <c r="G22" s="38">
        <f>COUNTIF(Vertices[In-Degree],"&gt;= "&amp;F22)-COUNTIF(Vertices[In-Degree],"&gt;="&amp;F23)</f>
        <v>0</v>
      </c>
      <c r="H22" s="37">
        <f t="shared" si="3"/>
        <v>7.272727272727271</v>
      </c>
      <c r="I22" s="38">
        <f>COUNTIF(Vertices[Out-Degree],"&gt;= "&amp;H22)-COUNTIF(Vertices[Out-Degree],"&gt;="&amp;H23)</f>
        <v>0</v>
      </c>
      <c r="J22" s="37">
        <f t="shared" si="4"/>
        <v>19329.20115454545</v>
      </c>
      <c r="K22" s="38">
        <f>COUNTIF(Vertices[Betweenness Centrality],"&gt;= "&amp;J22)-COUNTIF(Vertices[Betweenness Centrality],"&gt;="&amp;J23)</f>
        <v>1</v>
      </c>
      <c r="L22" s="37">
        <f t="shared" si="5"/>
        <v>0.3636363636363637</v>
      </c>
      <c r="M22" s="38">
        <f>COUNTIF(Vertices[Closeness Centrality],"&gt;= "&amp;L22)-COUNTIF(Vertices[Closeness Centrality],"&gt;="&amp;L23)</f>
        <v>0</v>
      </c>
      <c r="N22" s="37">
        <f t="shared" si="6"/>
        <v>0.01663054545454546</v>
      </c>
      <c r="O22" s="38">
        <f>COUNTIF(Vertices[Eigenvector Centrality],"&gt;= "&amp;N22)-COUNTIF(Vertices[Eigenvector Centrality],"&gt;="&amp;N23)</f>
        <v>1</v>
      </c>
      <c r="P22" s="37">
        <f t="shared" si="7"/>
        <v>15.329942545454536</v>
      </c>
      <c r="Q22" s="38">
        <f>COUNTIF(Vertices[PageRank],"&gt;= "&amp;P22)-COUNTIF(Vertices[PageRank],"&gt;="&amp;P23)</f>
        <v>0</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154</v>
      </c>
      <c r="B23" s="34">
        <v>288</v>
      </c>
      <c r="D23" s="32">
        <f t="shared" si="1"/>
        <v>0</v>
      </c>
      <c r="E23" s="3">
        <f>COUNTIF(Vertices[Degree],"&gt;= "&amp;D23)-COUNTIF(Vertices[Degree],"&gt;="&amp;D24)</f>
        <v>0</v>
      </c>
      <c r="F23" s="39">
        <f t="shared" si="2"/>
        <v>43.14545454545455</v>
      </c>
      <c r="G23" s="40">
        <f>COUNTIF(Vertices[In-Degree],"&gt;= "&amp;F23)-COUNTIF(Vertices[In-Degree],"&gt;="&amp;F24)</f>
        <v>0</v>
      </c>
      <c r="H23" s="39">
        <f t="shared" si="3"/>
        <v>7.636363636363634</v>
      </c>
      <c r="I23" s="40">
        <f>COUNTIF(Vertices[Out-Degree],"&gt;= "&amp;H23)-COUNTIF(Vertices[Out-Degree],"&gt;="&amp;H24)</f>
        <v>0</v>
      </c>
      <c r="J23" s="39">
        <f t="shared" si="4"/>
        <v>20295.661212272724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0.017462072727272734</v>
      </c>
      <c r="O23" s="40">
        <f>COUNTIF(Vertices[Eigenvector Centrality],"&gt;= "&amp;N23)-COUNTIF(Vertices[Eigenvector Centrality],"&gt;="&amp;N24)</f>
        <v>0</v>
      </c>
      <c r="P23" s="39">
        <f t="shared" si="7"/>
        <v>16.080351472727262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658</v>
      </c>
      <c r="D24" s="32">
        <f t="shared" si="1"/>
        <v>0</v>
      </c>
      <c r="E24" s="3">
        <f>COUNTIF(Vertices[Degree],"&gt;= "&amp;D24)-COUNTIF(Vertices[Degree],"&gt;="&amp;D25)</f>
        <v>0</v>
      </c>
      <c r="F24" s="37">
        <f t="shared" si="2"/>
        <v>45.2</v>
      </c>
      <c r="G24" s="38">
        <f>COUNTIF(Vertices[In-Degree],"&gt;= "&amp;F24)-COUNTIF(Vertices[In-Degree],"&gt;="&amp;F25)</f>
        <v>0</v>
      </c>
      <c r="H24" s="37">
        <f t="shared" si="3"/>
        <v>7.999999999999997</v>
      </c>
      <c r="I24" s="38">
        <f>COUNTIF(Vertices[Out-Degree],"&gt;= "&amp;H24)-COUNTIF(Vertices[Out-Degree],"&gt;="&amp;H25)</f>
        <v>0</v>
      </c>
      <c r="J24" s="37">
        <f t="shared" si="4"/>
        <v>21262.121269999996</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0.018293600000000007</v>
      </c>
      <c r="O24" s="38">
        <f>COUNTIF(Vertices[Eigenvector Centrality],"&gt;= "&amp;N24)-COUNTIF(Vertices[Eigenvector Centrality],"&gt;="&amp;N25)</f>
        <v>0</v>
      </c>
      <c r="P24" s="37">
        <f t="shared" si="7"/>
        <v>16.83076039999999</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23"/>
      <c r="B25" s="123"/>
      <c r="D25" s="32">
        <f t="shared" si="1"/>
        <v>0</v>
      </c>
      <c r="E25" s="3">
        <f>COUNTIF(Vertices[Degree],"&gt;= "&amp;D25)-COUNTIF(Vertices[Degree],"&gt;="&amp;D26)</f>
        <v>0</v>
      </c>
      <c r="F25" s="39">
        <f t="shared" si="2"/>
        <v>47.25454545454546</v>
      </c>
      <c r="G25" s="40">
        <f>COUNTIF(Vertices[In-Degree],"&gt;= "&amp;F25)-COUNTIF(Vertices[In-Degree],"&gt;="&amp;F26)</f>
        <v>0</v>
      </c>
      <c r="H25" s="39">
        <f t="shared" si="3"/>
        <v>8.363636363636362</v>
      </c>
      <c r="I25" s="40">
        <f>COUNTIF(Vertices[Out-Degree],"&gt;= "&amp;H25)-COUNTIF(Vertices[Out-Degree],"&gt;="&amp;H26)</f>
        <v>0</v>
      </c>
      <c r="J25" s="39">
        <f t="shared" si="4"/>
        <v>22228.58132772727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0.01912512727272728</v>
      </c>
      <c r="O25" s="40">
        <f>COUNTIF(Vertices[Eigenvector Centrality],"&gt;= "&amp;N25)-COUNTIF(Vertices[Eigenvector Centrality],"&gt;="&amp;N26)</f>
        <v>0</v>
      </c>
      <c r="P25" s="39">
        <f t="shared" si="7"/>
        <v>17.581169327272715</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49.30909090909091</v>
      </c>
      <c r="G26" s="38">
        <f>COUNTIF(Vertices[In-Degree],"&gt;= "&amp;F26)-COUNTIF(Vertices[In-Degree],"&gt;="&amp;F28)</f>
        <v>0</v>
      </c>
      <c r="H26" s="37">
        <f t="shared" si="3"/>
        <v>8.727272727272725</v>
      </c>
      <c r="I26" s="38">
        <f>COUNTIF(Vertices[Out-Degree],"&gt;= "&amp;H26)-COUNTIF(Vertices[Out-Degree],"&gt;="&amp;H28)</f>
        <v>0</v>
      </c>
      <c r="J26" s="37">
        <f t="shared" si="4"/>
        <v>23195.04138545454</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0.019956654545454554</v>
      </c>
      <c r="O26" s="38">
        <f>COUNTIF(Vertices[Eigenvector Centrality],"&gt;= "&amp;N26)-COUNTIF(Vertices[Eigenvector Centrality],"&gt;="&amp;N28)</f>
        <v>0</v>
      </c>
      <c r="P26" s="37">
        <f t="shared" si="7"/>
        <v>18.33157825454544</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2.827255</v>
      </c>
      <c r="D27" s="32"/>
      <c r="E27" s="3">
        <f>COUNTIF(Vertices[Degree],"&gt;= "&amp;D27)-COUNTIF(Vertices[Degree],"&gt;="&amp;D28)</f>
        <v>0</v>
      </c>
      <c r="F27" s="61"/>
      <c r="G27" s="62">
        <f>COUNTIF(Vertices[In-Degree],"&gt;= "&amp;F27)-COUNTIF(Vertices[In-Degree],"&gt;="&amp;F28)</f>
        <v>-3</v>
      </c>
      <c r="H27" s="61"/>
      <c r="I27" s="62">
        <f>COUNTIF(Vertices[Out-Degree],"&gt;= "&amp;H27)-COUNTIF(Vertices[Out-Degree],"&gt;="&amp;H28)</f>
        <v>-8</v>
      </c>
      <c r="J27" s="61"/>
      <c r="K27" s="62">
        <f>COUNTIF(Vertices[Betweenness Centrality],"&gt;= "&amp;J27)-COUNTIF(Vertices[Betweenness Centrality],"&gt;="&amp;J28)</f>
        <v>-2</v>
      </c>
      <c r="L27" s="61"/>
      <c r="M27" s="62">
        <f>COUNTIF(Vertices[Closeness Centrality],"&gt;= "&amp;L27)-COUNTIF(Vertices[Closeness Centrality],"&gt;="&amp;L28)</f>
        <v>-2</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-80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51.36363636363637</v>
      </c>
      <c r="G28" s="40">
        <f>COUNTIF(Vertices[In-Degree],"&gt;= "&amp;F28)-COUNTIF(Vertices[In-Degree],"&gt;="&amp;F40)</f>
        <v>0</v>
      </c>
      <c r="H28" s="39">
        <f>H26+($H$57-$H$2)/BinDivisor</f>
        <v>9.090909090909088</v>
      </c>
      <c r="I28" s="40">
        <f>COUNTIF(Vertices[Out-Degree],"&gt;= "&amp;H28)-COUNTIF(Vertices[Out-Degree],"&gt;="&amp;H40)</f>
        <v>0</v>
      </c>
      <c r="J28" s="39">
        <f>J26+($J$57-$J$2)/BinDivisor</f>
        <v>24161.501443181813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0.020788181818181827</v>
      </c>
      <c r="O28" s="40">
        <f>COUNTIF(Vertices[Eigenvector Centrality],"&gt;= "&amp;N28)-COUNTIF(Vertices[Eigenvector Centrality],"&gt;="&amp;N40)</f>
        <v>2</v>
      </c>
      <c r="P28" s="39">
        <f>P26+($P$57-$P$2)/BinDivisor</f>
        <v>19.081987181818167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0.006043370067543548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4296</v>
      </c>
      <c r="B30" s="34">
        <v>0.463125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4297</v>
      </c>
      <c r="B32" s="34" t="s">
        <v>4311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4298</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4299</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4300</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4301</v>
      </c>
      <c r="B38" s="34" t="s">
        <v>85</v>
      </c>
      <c r="D38" s="32"/>
      <c r="E38" s="3">
        <f>COUNTIF(Vertices[Degree],"&gt;= "&amp;D38)-COUNTIF(Vertices[Degree],"&gt;="&amp;D40)</f>
        <v>0</v>
      </c>
      <c r="F38" s="61"/>
      <c r="G38" s="62">
        <f>COUNTIF(Vertices[In-Degree],"&gt;= "&amp;F38)-COUNTIF(Vertices[In-Degree],"&gt;="&amp;F40)</f>
        <v>-3</v>
      </c>
      <c r="H38" s="61"/>
      <c r="I38" s="62">
        <f>COUNTIF(Vertices[Out-Degree],"&gt;= "&amp;H38)-COUNTIF(Vertices[Out-Degree],"&gt;="&amp;H40)</f>
        <v>-8</v>
      </c>
      <c r="J38" s="61"/>
      <c r="K38" s="62">
        <f>COUNTIF(Vertices[Betweenness Centrality],"&gt;= "&amp;J38)-COUNTIF(Vertices[Betweenness Centrality],"&gt;="&amp;J40)</f>
        <v>-2</v>
      </c>
      <c r="L38" s="61"/>
      <c r="M38" s="62">
        <f>COUNTIF(Vertices[Closeness Centrality],"&gt;= "&amp;L38)-COUNTIF(Vertices[Closeness Centrality],"&gt;="&amp;L40)</f>
        <v>-2</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-80</v>
      </c>
      <c r="T38" s="61"/>
      <c r="U38" s="62">
        <f ca="1">COUNTIF(Vertices[Clustering Coefficient],"&gt;= "&amp;T38)-COUNTIF(Vertices[Clustering Coefficient],"&gt;="&amp;T40)</f>
        <v>0</v>
      </c>
    </row>
    <row r="39" spans="1:21" ht="15">
      <c r="A39" s="34" t="s">
        <v>4302</v>
      </c>
      <c r="B39" s="34" t="s">
        <v>85</v>
      </c>
      <c r="D39" s="32"/>
      <c r="E39" s="3">
        <f>COUNTIF(Vertices[Degree],"&gt;= "&amp;D39)-COUNTIF(Vertices[Degree],"&gt;="&amp;D40)</f>
        <v>0</v>
      </c>
      <c r="F39" s="61"/>
      <c r="G39" s="62">
        <f>COUNTIF(Vertices[In-Degree],"&gt;= "&amp;F39)-COUNTIF(Vertices[In-Degree],"&gt;="&amp;F40)</f>
        <v>-3</v>
      </c>
      <c r="H39" s="61"/>
      <c r="I39" s="62">
        <f>COUNTIF(Vertices[Out-Degree],"&gt;= "&amp;H39)-COUNTIF(Vertices[Out-Degree],"&gt;="&amp;H40)</f>
        <v>-8</v>
      </c>
      <c r="J39" s="61"/>
      <c r="K39" s="62">
        <f>COUNTIF(Vertices[Betweenness Centrality],"&gt;= "&amp;J39)-COUNTIF(Vertices[Betweenness Centrality],"&gt;="&amp;J40)</f>
        <v>-2</v>
      </c>
      <c r="L39" s="61"/>
      <c r="M39" s="62">
        <f>COUNTIF(Vertices[Closeness Centrality],"&gt;= "&amp;L39)-COUNTIF(Vertices[Closeness Centrality],"&gt;="&amp;L40)</f>
        <v>-2</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-80</v>
      </c>
      <c r="T39" s="61"/>
      <c r="U39" s="62">
        <f ca="1">COUNTIF(Vertices[Clustering Coefficient],"&gt;= "&amp;T39)-COUNTIF(Vertices[Clustering Coefficient],"&gt;="&amp;T40)</f>
        <v>0</v>
      </c>
    </row>
    <row r="40" spans="1:21" ht="15">
      <c r="A40" s="34" t="s">
        <v>4303</v>
      </c>
      <c r="B40" s="34" t="s">
        <v>85</v>
      </c>
      <c r="D40" s="32">
        <f>D28+($D$57-$D$2)/BinDivisor</f>
        <v>0</v>
      </c>
      <c r="E40" s="3">
        <f>COUNTIF(Vertices[Degree],"&gt;= "&amp;D40)-COUNTIF(Vertices[Degree],"&gt;="&amp;D41)</f>
        <v>0</v>
      </c>
      <c r="F40" s="37">
        <f>F28+($F$57-$F$2)/BinDivisor</f>
        <v>53.41818181818182</v>
      </c>
      <c r="G40" s="38">
        <f>COUNTIF(Vertices[In-Degree],"&gt;= "&amp;F40)-COUNTIF(Vertices[In-Degree],"&gt;="&amp;F41)</f>
        <v>0</v>
      </c>
      <c r="H40" s="37">
        <f>H28+($H$57-$H$2)/BinDivisor</f>
        <v>9.454545454545451</v>
      </c>
      <c r="I40" s="38">
        <f>COUNTIF(Vertices[Out-Degree],"&gt;= "&amp;H40)-COUNTIF(Vertices[Out-Degree],"&gt;="&amp;H41)</f>
        <v>0</v>
      </c>
      <c r="J40" s="37">
        <f>J28+($J$57-$J$2)/BinDivisor</f>
        <v>25127.961500909085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0.0216197090909091</v>
      </c>
      <c r="O40" s="38">
        <f>COUNTIF(Vertices[Eigenvector Centrality],"&gt;= "&amp;N40)-COUNTIF(Vertices[Eigenvector Centrality],"&gt;="&amp;N41)</f>
        <v>0</v>
      </c>
      <c r="P40" s="37">
        <f>P28+($P$57-$P$2)/BinDivisor</f>
        <v>19.832396109090894</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4304</v>
      </c>
      <c r="B41" s="34" t="s">
        <v>85</v>
      </c>
      <c r="D41" s="32">
        <f aca="true" t="shared" si="10" ref="D41:D56">D40+($D$57-$D$2)/BinDivisor</f>
        <v>0</v>
      </c>
      <c r="E41" s="3">
        <f>COUNTIF(Vertices[Degree],"&gt;= "&amp;D41)-COUNTIF(Vertices[Degree],"&gt;="&amp;D42)</f>
        <v>0</v>
      </c>
      <c r="F41" s="39">
        <f aca="true" t="shared" si="11" ref="F41:F56">F40+($F$57-$F$2)/BinDivisor</f>
        <v>55.472727272727276</v>
      </c>
      <c r="G41" s="40">
        <f>COUNTIF(Vertices[In-Degree],"&gt;= "&amp;F41)-COUNTIF(Vertices[In-Degree],"&gt;="&amp;F42)</f>
        <v>0</v>
      </c>
      <c r="H41" s="39">
        <f aca="true" t="shared" si="12" ref="H41:H56">H40+($H$57-$H$2)/BinDivisor</f>
        <v>9.818181818181815</v>
      </c>
      <c r="I41" s="40">
        <f>COUNTIF(Vertices[Out-Degree],"&gt;= "&amp;H41)-COUNTIF(Vertices[Out-Degree],"&gt;="&amp;H42)</f>
        <v>2</v>
      </c>
      <c r="J41" s="39">
        <f aca="true" t="shared" si="13" ref="J41:J56">J40+($J$57-$J$2)/BinDivisor</f>
        <v>26094.421558636357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0.022451236363636374</v>
      </c>
      <c r="O41" s="40">
        <f>COUNTIF(Vertices[Eigenvector Centrality],"&gt;= "&amp;N41)-COUNTIF(Vertices[Eigenvector Centrality],"&gt;="&amp;N42)</f>
        <v>0</v>
      </c>
      <c r="P41" s="39">
        <f aca="true" t="shared" si="16" ref="P41:P56">P40+($P$57-$P$2)/BinDivisor</f>
        <v>20.58280503636362</v>
      </c>
      <c r="Q41" s="40">
        <f>COUNTIF(Vertices[PageRank],"&gt;= "&amp;P41)-COUNTIF(Vertices[PageRank],"&gt;="&amp;P42)</f>
        <v>0</v>
      </c>
      <c r="R41" s="39">
        <f aca="true" t="shared" si="17" ref="R41:R56">R40+($R$57-$R$2)/BinDivisor</f>
        <v>0.490909090909091</v>
      </c>
      <c r="S41" s="44">
        <f>COUNTIF(Vertices[Clustering Coefficient],"&gt;= "&amp;R41)-COUNTIF(Vertices[Clustering Coefficient],"&gt;="&amp;R42)</f>
        <v>46</v>
      </c>
      <c r="T41" s="39" t="e">
        <f aca="true" t="shared" si="18" ref="T41:T56">T40+($T$57-$T$2)/BinDivisor</f>
        <v>#REF!</v>
      </c>
      <c r="U41" s="40" t="e">
        <f ca="1" t="shared" si="0"/>
        <v>#REF!</v>
      </c>
    </row>
    <row r="42" spans="1:21" ht="15">
      <c r="A42" s="34" t="s">
        <v>4305</v>
      </c>
      <c r="B42" s="34" t="s">
        <v>85</v>
      </c>
      <c r="D42" s="32">
        <f t="shared" si="10"/>
        <v>0</v>
      </c>
      <c r="E42" s="3">
        <f>COUNTIF(Vertices[Degree],"&gt;= "&amp;D42)-COUNTIF(Vertices[Degree],"&gt;="&amp;D43)</f>
        <v>0</v>
      </c>
      <c r="F42" s="37">
        <f t="shared" si="11"/>
        <v>57.52727272727273</v>
      </c>
      <c r="G42" s="38">
        <f>COUNTIF(Vertices[In-Degree],"&gt;= "&amp;F42)-COUNTIF(Vertices[In-Degree],"&gt;="&amp;F43)</f>
        <v>0</v>
      </c>
      <c r="H42" s="37">
        <f t="shared" si="12"/>
        <v>10.181818181818178</v>
      </c>
      <c r="I42" s="38">
        <f>COUNTIF(Vertices[Out-Degree],"&gt;= "&amp;H42)-COUNTIF(Vertices[Out-Degree],"&gt;="&amp;H43)</f>
        <v>0</v>
      </c>
      <c r="J42" s="37">
        <f t="shared" si="13"/>
        <v>27060.88161636363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0.023282763636363647</v>
      </c>
      <c r="O42" s="38">
        <f>COUNTIF(Vertices[Eigenvector Centrality],"&gt;= "&amp;N42)-COUNTIF(Vertices[Eigenvector Centrality],"&gt;="&amp;N43)</f>
        <v>0</v>
      </c>
      <c r="P42" s="37">
        <f t="shared" si="16"/>
        <v>21.333213963636346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4306</v>
      </c>
      <c r="B43" s="34" t="s">
        <v>85</v>
      </c>
      <c r="D43" s="32">
        <f t="shared" si="10"/>
        <v>0</v>
      </c>
      <c r="E43" s="3">
        <f>COUNTIF(Vertices[Degree],"&gt;= "&amp;D43)-COUNTIF(Vertices[Degree],"&gt;="&amp;D44)</f>
        <v>0</v>
      </c>
      <c r="F43" s="39">
        <f t="shared" si="11"/>
        <v>59.581818181818186</v>
      </c>
      <c r="G43" s="40">
        <f>COUNTIF(Vertices[In-Degree],"&gt;= "&amp;F43)-COUNTIF(Vertices[In-Degree],"&gt;="&amp;F44)</f>
        <v>0</v>
      </c>
      <c r="H43" s="39">
        <f t="shared" si="12"/>
        <v>10.545454545454541</v>
      </c>
      <c r="I43" s="40">
        <f>COUNTIF(Vertices[Out-Degree],"&gt;= "&amp;H43)-COUNTIF(Vertices[Out-Degree],"&gt;="&amp;H44)</f>
        <v>0</v>
      </c>
      <c r="J43" s="39">
        <f t="shared" si="13"/>
        <v>28027.3416740909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0.02411429090909092</v>
      </c>
      <c r="O43" s="40">
        <f>COUNTIF(Vertices[Eigenvector Centrality],"&gt;= "&amp;N43)-COUNTIF(Vertices[Eigenvector Centrality],"&gt;="&amp;N44)</f>
        <v>0</v>
      </c>
      <c r="P43" s="39">
        <f t="shared" si="16"/>
        <v>22.083622890909073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4307</v>
      </c>
      <c r="B44" s="34" t="s">
        <v>85</v>
      </c>
      <c r="D44" s="32">
        <f t="shared" si="10"/>
        <v>0</v>
      </c>
      <c r="E44" s="3">
        <f>COUNTIF(Vertices[Degree],"&gt;= "&amp;D44)-COUNTIF(Vertices[Degree],"&gt;="&amp;D45)</f>
        <v>0</v>
      </c>
      <c r="F44" s="37">
        <f t="shared" si="11"/>
        <v>61.63636363636364</v>
      </c>
      <c r="G44" s="38">
        <f>COUNTIF(Vertices[In-Degree],"&gt;= "&amp;F44)-COUNTIF(Vertices[In-Degree],"&gt;="&amp;F45)</f>
        <v>1</v>
      </c>
      <c r="H44" s="37">
        <f t="shared" si="12"/>
        <v>10.909090909090905</v>
      </c>
      <c r="I44" s="38">
        <f>COUNTIF(Vertices[Out-Degree],"&gt;= "&amp;H44)-COUNTIF(Vertices[Out-Degree],"&gt;="&amp;H45)</f>
        <v>1</v>
      </c>
      <c r="J44" s="37">
        <f t="shared" si="13"/>
        <v>28993.801731818174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0.024945818181818194</v>
      </c>
      <c r="O44" s="38">
        <f>COUNTIF(Vertices[Eigenvector Centrality],"&gt;= "&amp;N44)-COUNTIF(Vertices[Eigenvector Centrality],"&gt;="&amp;N45)</f>
        <v>0</v>
      </c>
      <c r="P44" s="37">
        <f t="shared" si="16"/>
        <v>22.8340318181818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63.690909090909095</v>
      </c>
      <c r="G45" s="40">
        <f>COUNTIF(Vertices[In-Degree],"&gt;= "&amp;F45)-COUNTIF(Vertices[In-Degree],"&gt;="&amp;F46)</f>
        <v>0</v>
      </c>
      <c r="H45" s="39">
        <f t="shared" si="12"/>
        <v>11.272727272727268</v>
      </c>
      <c r="I45" s="40">
        <f>COUNTIF(Vertices[Out-Degree],"&gt;= "&amp;H45)-COUNTIF(Vertices[Out-Degree],"&gt;="&amp;H46)</f>
        <v>0</v>
      </c>
      <c r="J45" s="39">
        <f t="shared" si="13"/>
        <v>29960.261789545446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0.025777345454545467</v>
      </c>
      <c r="O45" s="40">
        <f>COUNTIF(Vertices[Eigenvector Centrality],"&gt;= "&amp;N45)-COUNTIF(Vertices[Eigenvector Centrality],"&gt;="&amp;N46)</f>
        <v>0</v>
      </c>
      <c r="P45" s="39">
        <f t="shared" si="16"/>
        <v>23.584440745454526</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4" t="s">
        <v>4308</v>
      </c>
      <c r="B46" s="34" t="s">
        <v>85</v>
      </c>
      <c r="D46" s="32">
        <f t="shared" si="10"/>
        <v>0</v>
      </c>
      <c r="E46" s="3">
        <f>COUNTIF(Vertices[Degree],"&gt;= "&amp;D46)-COUNTIF(Vertices[Degree],"&gt;="&amp;D47)</f>
        <v>0</v>
      </c>
      <c r="F46" s="37">
        <f t="shared" si="11"/>
        <v>65.74545454545455</v>
      </c>
      <c r="G46" s="38">
        <f>COUNTIF(Vertices[In-Degree],"&gt;= "&amp;F46)-COUNTIF(Vertices[In-Degree],"&gt;="&amp;F47)</f>
        <v>0</v>
      </c>
      <c r="H46" s="37">
        <f t="shared" si="12"/>
        <v>11.636363636363631</v>
      </c>
      <c r="I46" s="38">
        <f>COUNTIF(Vertices[Out-Degree],"&gt;= "&amp;H46)-COUNTIF(Vertices[Out-Degree],"&gt;="&amp;H47)</f>
        <v>0</v>
      </c>
      <c r="J46" s="37">
        <f t="shared" si="13"/>
        <v>30926.721847272718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0.02660887272727274</v>
      </c>
      <c r="O46" s="38">
        <f>COUNTIF(Vertices[Eigenvector Centrality],"&gt;= "&amp;N46)-COUNTIF(Vertices[Eigenvector Centrality],"&gt;="&amp;N47)</f>
        <v>0</v>
      </c>
      <c r="P46" s="37">
        <f t="shared" si="16"/>
        <v>24.334849672727252</v>
      </c>
      <c r="Q46" s="38">
        <f>COUNTIF(Vertices[PageRank],"&gt;= "&amp;P46)-COUNTIF(Vertices[PageRank],"&gt;="&amp;P47)</f>
        <v>0</v>
      </c>
      <c r="R46" s="37">
        <f t="shared" si="17"/>
        <v>0.5818181818181819</v>
      </c>
      <c r="S46" s="43">
        <f>COUNTIF(Vertices[Clustering Coefficient],"&gt;= "&amp;R46)-COUNTIF(Vertices[Clustering Coefficient],"&gt;="&amp;R47)</f>
        <v>4</v>
      </c>
      <c r="T46" s="37" t="e">
        <f ca="1" t="shared" si="18"/>
        <v>#REF!</v>
      </c>
      <c r="U46" s="38" t="e">
        <f ca="1" t="shared" si="0"/>
        <v>#REF!</v>
      </c>
    </row>
    <row r="47" spans="1:21" ht="15">
      <c r="A47" s="34" t="s">
        <v>4309</v>
      </c>
      <c r="B47" s="34" t="s">
        <v>85</v>
      </c>
      <c r="D47" s="32">
        <f t="shared" si="10"/>
        <v>0</v>
      </c>
      <c r="E47" s="3">
        <f>COUNTIF(Vertices[Degree],"&gt;= "&amp;D47)-COUNTIF(Vertices[Degree],"&gt;="&amp;D48)</f>
        <v>0</v>
      </c>
      <c r="F47" s="39">
        <f t="shared" si="11"/>
        <v>67.80000000000001</v>
      </c>
      <c r="G47" s="40">
        <f>COUNTIF(Vertices[In-Degree],"&gt;= "&amp;F47)-COUNTIF(Vertices[In-Degree],"&gt;="&amp;F48)</f>
        <v>0</v>
      </c>
      <c r="H47" s="39">
        <f t="shared" si="12"/>
        <v>11.999999999999995</v>
      </c>
      <c r="I47" s="40">
        <f>COUNTIF(Vertices[Out-Degree],"&gt;= "&amp;H47)-COUNTIF(Vertices[Out-Degree],"&gt;="&amp;H48)</f>
        <v>0</v>
      </c>
      <c r="J47" s="39">
        <f t="shared" si="13"/>
        <v>31893.18190499999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0.027440400000000014</v>
      </c>
      <c r="O47" s="40">
        <f>COUNTIF(Vertices[Eigenvector Centrality],"&gt;= "&amp;N47)-COUNTIF(Vertices[Eigenvector Centrality],"&gt;="&amp;N48)</f>
        <v>0</v>
      </c>
      <c r="P47" s="39">
        <f t="shared" si="16"/>
        <v>25.085258599999978</v>
      </c>
      <c r="Q47" s="40">
        <f>COUNTIF(Vertices[PageRank],"&gt;= "&amp;P47)-COUNTIF(Vertices[PageRank],"&gt;="&amp;P48)</f>
        <v>0</v>
      </c>
      <c r="R47" s="39">
        <f t="shared" si="17"/>
        <v>0.6000000000000001</v>
      </c>
      <c r="S47" s="44">
        <f>COUNTIF(Vertices[Clustering Coefficient],"&gt;= "&amp;R47)-COUNTIF(Vertices[Clustering Coefficient],"&gt;="&amp;R48)</f>
        <v>3</v>
      </c>
      <c r="T47" s="39" t="e">
        <f ca="1" t="shared" si="18"/>
        <v>#REF!</v>
      </c>
      <c r="U47" s="40" t="e">
        <f ca="1" t="shared" si="0"/>
        <v>#REF!</v>
      </c>
    </row>
    <row r="48" spans="1:21" ht="15">
      <c r="A48" s="34" t="s">
        <v>4310</v>
      </c>
      <c r="B48" s="34" t="s">
        <v>85</v>
      </c>
      <c r="D48" s="32">
        <f t="shared" si="10"/>
        <v>0</v>
      </c>
      <c r="E48" s="3">
        <f>COUNTIF(Vertices[Degree],"&gt;= "&amp;D48)-COUNTIF(Vertices[Degree],"&gt;="&amp;D49)</f>
        <v>0</v>
      </c>
      <c r="F48" s="37">
        <f t="shared" si="11"/>
        <v>69.85454545454547</v>
      </c>
      <c r="G48" s="38">
        <f>COUNTIF(Vertices[In-Degree],"&gt;= "&amp;F48)-COUNTIF(Vertices[In-Degree],"&gt;="&amp;F49)</f>
        <v>0</v>
      </c>
      <c r="H48" s="37">
        <f t="shared" si="12"/>
        <v>12.363636363636358</v>
      </c>
      <c r="I48" s="38">
        <f>COUNTIF(Vertices[Out-Degree],"&gt;= "&amp;H48)-COUNTIF(Vertices[Out-Degree],"&gt;="&amp;H49)</f>
        <v>0</v>
      </c>
      <c r="J48" s="37">
        <f t="shared" si="13"/>
        <v>32859.64196272726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0.028271927272727287</v>
      </c>
      <c r="O48" s="38">
        <f>COUNTIF(Vertices[Eigenvector Centrality],"&gt;= "&amp;N48)-COUNTIF(Vertices[Eigenvector Centrality],"&gt;="&amp;N49)</f>
        <v>0</v>
      </c>
      <c r="P48" s="37">
        <f t="shared" si="16"/>
        <v>25.835667527272705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71.90909090909093</v>
      </c>
      <c r="G49" s="40">
        <f>COUNTIF(Vertices[In-Degree],"&gt;= "&amp;F49)-COUNTIF(Vertices[In-Degree],"&gt;="&amp;F50)</f>
        <v>0</v>
      </c>
      <c r="H49" s="39">
        <f t="shared" si="12"/>
        <v>12.727272727272721</v>
      </c>
      <c r="I49" s="40">
        <f>COUNTIF(Vertices[Out-Degree],"&gt;= "&amp;H49)-COUNTIF(Vertices[Out-Degree],"&gt;="&amp;H50)</f>
        <v>2</v>
      </c>
      <c r="J49" s="39">
        <f t="shared" si="13"/>
        <v>33826.102020454535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0.02910345454545456</v>
      </c>
      <c r="O49" s="40">
        <f>COUNTIF(Vertices[Eigenvector Centrality],"&gt;= "&amp;N49)-COUNTIF(Vertices[Eigenvector Centrality],"&gt;="&amp;N50)</f>
        <v>1</v>
      </c>
      <c r="P49" s="39">
        <f t="shared" si="16"/>
        <v>26.58607645454543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73.9636363636364</v>
      </c>
      <c r="G50" s="38">
        <f>COUNTIF(Vertices[In-Degree],"&gt;= "&amp;F50)-COUNTIF(Vertices[In-Degree],"&gt;="&amp;F51)</f>
        <v>0</v>
      </c>
      <c r="H50" s="37">
        <f t="shared" si="12"/>
        <v>13.090909090909085</v>
      </c>
      <c r="I50" s="38">
        <f>COUNTIF(Vertices[Out-Degree],"&gt;= "&amp;H50)-COUNTIF(Vertices[Out-Degree],"&gt;="&amp;H51)</f>
        <v>0</v>
      </c>
      <c r="J50" s="37">
        <f t="shared" si="13"/>
        <v>34792.56207818181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0.029934981818181834</v>
      </c>
      <c r="O50" s="38">
        <f>COUNTIF(Vertices[Eigenvector Centrality],"&gt;= "&amp;N50)-COUNTIF(Vertices[Eigenvector Centrality],"&gt;="&amp;N51)</f>
        <v>0</v>
      </c>
      <c r="P50" s="37">
        <f t="shared" si="16"/>
        <v>27.336485381818157</v>
      </c>
      <c r="Q50" s="38">
        <f>COUNTIF(Vertices[PageRank],"&gt;= "&amp;P50)-COUNTIF(Vertices[PageRank],"&gt;="&amp;P51)</f>
        <v>0</v>
      </c>
      <c r="R50" s="37">
        <f t="shared" si="17"/>
        <v>0.6545454545454547</v>
      </c>
      <c r="S50" s="43">
        <f>COUNTIF(Vertices[Clustering Coefficient],"&gt;= "&amp;R50)-COUNTIF(Vertices[Clustering Coefficient],"&gt;="&amp;R51)</f>
        <v>20</v>
      </c>
      <c r="T50" s="37" t="e">
        <f ca="1" t="shared" si="18"/>
        <v>#REF!</v>
      </c>
      <c r="U50" s="38" t="e">
        <f ca="1" t="shared" si="0"/>
        <v>#REF!</v>
      </c>
    </row>
    <row r="51" spans="1:21" ht="15">
      <c r="A51" s="33"/>
      <c r="B51" s="33"/>
      <c r="D51" s="32">
        <f t="shared" si="10"/>
        <v>0</v>
      </c>
      <c r="E51" s="3">
        <f>COUNTIF(Vertices[Degree],"&gt;= "&amp;D51)-COUNTIF(Vertices[Degree],"&gt;="&amp;D52)</f>
        <v>0</v>
      </c>
      <c r="F51" s="39">
        <f t="shared" si="11"/>
        <v>76.01818181818186</v>
      </c>
      <c r="G51" s="40">
        <f>COUNTIF(Vertices[In-Degree],"&gt;= "&amp;F51)-COUNTIF(Vertices[In-Degree],"&gt;="&amp;F52)</f>
        <v>0</v>
      </c>
      <c r="H51" s="39">
        <f t="shared" si="12"/>
        <v>13.454545454545448</v>
      </c>
      <c r="I51" s="40">
        <f>COUNTIF(Vertices[Out-Degree],"&gt;= "&amp;H51)-COUNTIF(Vertices[Out-Degree],"&gt;="&amp;H52)</f>
        <v>0</v>
      </c>
      <c r="J51" s="39">
        <f t="shared" si="13"/>
        <v>35759.02213590908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0.030766509090909108</v>
      </c>
      <c r="O51" s="40">
        <f>COUNTIF(Vertices[Eigenvector Centrality],"&gt;= "&amp;N51)-COUNTIF(Vertices[Eigenvector Centrality],"&gt;="&amp;N52)</f>
        <v>0</v>
      </c>
      <c r="P51" s="39">
        <f t="shared" si="16"/>
        <v>28.086894309090884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78.07272727272732</v>
      </c>
      <c r="G52" s="38">
        <f>COUNTIF(Vertices[In-Degree],"&gt;= "&amp;F52)-COUNTIF(Vertices[In-Degree],"&gt;="&amp;F53)</f>
        <v>0</v>
      </c>
      <c r="H52" s="37">
        <f t="shared" si="12"/>
        <v>13.818181818181811</v>
      </c>
      <c r="I52" s="38">
        <f>COUNTIF(Vertices[Out-Degree],"&gt;= "&amp;H52)-COUNTIF(Vertices[Out-Degree],"&gt;="&amp;H53)</f>
        <v>0</v>
      </c>
      <c r="J52" s="37">
        <f t="shared" si="13"/>
        <v>36725.48219363635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0.03159803636363638</v>
      </c>
      <c r="O52" s="38">
        <f>COUNTIF(Vertices[Eigenvector Centrality],"&gt;= "&amp;N52)-COUNTIF(Vertices[Eigenvector Centrality],"&gt;="&amp;N53)</f>
        <v>0</v>
      </c>
      <c r="P52" s="37">
        <f t="shared" si="16"/>
        <v>28.83730323636361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80.12727272727278</v>
      </c>
      <c r="G53" s="40">
        <f>COUNTIF(Vertices[In-Degree],"&gt;= "&amp;F53)-COUNTIF(Vertices[In-Degree],"&gt;="&amp;F54)</f>
        <v>0</v>
      </c>
      <c r="H53" s="39">
        <f t="shared" si="12"/>
        <v>14.181818181818175</v>
      </c>
      <c r="I53" s="40">
        <f>COUNTIF(Vertices[Out-Degree],"&gt;= "&amp;H53)-COUNTIF(Vertices[Out-Degree],"&gt;="&amp;H54)</f>
        <v>0</v>
      </c>
      <c r="J53" s="39">
        <f t="shared" si="13"/>
        <v>37691.942251363624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0.03242956363636365</v>
      </c>
      <c r="O53" s="40">
        <f>COUNTIF(Vertices[Eigenvector Centrality],"&gt;= "&amp;N53)-COUNTIF(Vertices[Eigenvector Centrality],"&gt;="&amp;N54)</f>
        <v>0</v>
      </c>
      <c r="P53" s="39">
        <f t="shared" si="16"/>
        <v>29.587712163636336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82.18181818181824</v>
      </c>
      <c r="G54" s="38">
        <f>COUNTIF(Vertices[In-Degree],"&gt;= "&amp;F54)-COUNTIF(Vertices[In-Degree],"&gt;="&amp;F55)</f>
        <v>0</v>
      </c>
      <c r="H54" s="37">
        <f t="shared" si="12"/>
        <v>14.545454545454538</v>
      </c>
      <c r="I54" s="38">
        <f>COUNTIF(Vertices[Out-Degree],"&gt;= "&amp;H54)-COUNTIF(Vertices[Out-Degree],"&gt;="&amp;H55)</f>
        <v>0</v>
      </c>
      <c r="J54" s="37">
        <f t="shared" si="13"/>
        <v>38658.402309090896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0.03326109090909092</v>
      </c>
      <c r="O54" s="38">
        <f>COUNTIF(Vertices[Eigenvector Centrality],"&gt;= "&amp;N54)-COUNTIF(Vertices[Eigenvector Centrality],"&gt;="&amp;N55)</f>
        <v>0</v>
      </c>
      <c r="P54" s="37">
        <f t="shared" si="16"/>
        <v>30.338121090909063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84.2363636363637</v>
      </c>
      <c r="G55" s="40">
        <f>COUNTIF(Vertices[In-Degree],"&gt;= "&amp;F55)-COUNTIF(Vertices[In-Degree],"&gt;="&amp;F56)</f>
        <v>0</v>
      </c>
      <c r="H55" s="39">
        <f t="shared" si="12"/>
        <v>14.909090909090901</v>
      </c>
      <c r="I55" s="40">
        <f>COUNTIF(Vertices[Out-Degree],"&gt;= "&amp;H55)-COUNTIF(Vertices[Out-Degree],"&gt;="&amp;H56)</f>
        <v>0</v>
      </c>
      <c r="J55" s="39">
        <f t="shared" si="13"/>
        <v>39624.86236681817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0.03409261818181819</v>
      </c>
      <c r="O55" s="40">
        <f>COUNTIF(Vertices[Eigenvector Centrality],"&gt;= "&amp;N55)-COUNTIF(Vertices[Eigenvector Centrality],"&gt;="&amp;N56)</f>
        <v>0</v>
      </c>
      <c r="P55" s="39">
        <f t="shared" si="16"/>
        <v>31.08853001818179</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86.29090909090917</v>
      </c>
      <c r="G56" s="38">
        <f>COUNTIF(Vertices[In-Degree],"&gt;= "&amp;F56)-COUNTIF(Vertices[In-Degree],"&gt;="&amp;F57)</f>
        <v>1</v>
      </c>
      <c r="H56" s="37">
        <f t="shared" si="12"/>
        <v>15.272727272727264</v>
      </c>
      <c r="I56" s="38">
        <f>COUNTIF(Vertices[Out-Degree],"&gt;= "&amp;H56)-COUNTIF(Vertices[Out-Degree],"&gt;="&amp;H57)</f>
        <v>2</v>
      </c>
      <c r="J56" s="37">
        <f t="shared" si="13"/>
        <v>40591.32242454544</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0.03492414545454546</v>
      </c>
      <c r="O56" s="38">
        <f>COUNTIF(Vertices[Eigenvector Centrality],"&gt;= "&amp;N56)-COUNTIF(Vertices[Eigenvector Centrality],"&gt;="&amp;N57)</f>
        <v>0</v>
      </c>
      <c r="P56" s="37">
        <f t="shared" si="16"/>
        <v>31.838938945454515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113</v>
      </c>
      <c r="G57" s="42">
        <f>COUNTIF(Vertices[In-Degree],"&gt;= "&amp;F57)-COUNTIF(Vertices[In-Degree],"&gt;="&amp;F58)</f>
        <v>1</v>
      </c>
      <c r="H57" s="41">
        <f>MAX(Vertices[Out-Degree])</f>
        <v>20</v>
      </c>
      <c r="I57" s="42">
        <f>COUNTIF(Vertices[Out-Degree],"&gt;= "&amp;H57)-COUNTIF(Vertices[Out-Degree],"&gt;="&amp;H58)</f>
        <v>1</v>
      </c>
      <c r="J57" s="41">
        <f>MAX(Vertices[Betweenness Centrality])</f>
        <v>53155.303175</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0.045734</v>
      </c>
      <c r="O57" s="42">
        <f>COUNTIF(Vertices[Eigenvector Centrality],"&gt;= "&amp;N57)-COUNTIF(Vertices[Eigenvector Centrality],"&gt;="&amp;N58)</f>
        <v>1</v>
      </c>
      <c r="P57" s="41">
        <f>MAX(Vertices[PageRank])</f>
        <v>41.594255</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113</v>
      </c>
    </row>
    <row r="79" spans="1:2" ht="15">
      <c r="A79" s="33" t="s">
        <v>90</v>
      </c>
      <c r="B79" s="47">
        <f>_xlfn.IFERROR(AVERAGE(Vertices[In-Degree]),NoMetricMessage)</f>
        <v>1.7560137457044673</v>
      </c>
    </row>
    <row r="80" spans="1:2" ht="15">
      <c r="A80" s="33" t="s">
        <v>91</v>
      </c>
      <c r="B80" s="47">
        <f>_xlfn.IFERROR(MEDIAN(Vertices[In-Degree]),NoMetricMessage)</f>
        <v>0</v>
      </c>
    </row>
    <row r="91" spans="1:2" ht="15">
      <c r="A91" s="33" t="s">
        <v>94</v>
      </c>
      <c r="B91" s="46">
        <f>IF(COUNT(Vertices[Out-Degree])&gt;0,H2,NoMetricMessage)</f>
        <v>0</v>
      </c>
    </row>
    <row r="92" spans="1:2" ht="15">
      <c r="A92" s="33" t="s">
        <v>95</v>
      </c>
      <c r="B92" s="46">
        <f>IF(COUNT(Vertices[Out-Degree])&gt;0,H57,NoMetricMessage)</f>
        <v>20</v>
      </c>
    </row>
    <row r="93" spans="1:2" ht="15">
      <c r="A93" s="33" t="s">
        <v>96</v>
      </c>
      <c r="B93" s="47">
        <f>_xlfn.IFERROR(AVERAGE(Vertices[Out-Degree]),NoMetricMessage)</f>
        <v>1.7560137457044673</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53155.303175</v>
      </c>
    </row>
    <row r="107" spans="1:2" ht="15">
      <c r="A107" s="33" t="s">
        <v>102</v>
      </c>
      <c r="B107" s="47">
        <f>_xlfn.IFERROR(AVERAGE(Vertices[Betweenness Centrality]),NoMetricMessage)</f>
        <v>521.8556700962201</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0.00810969072164948</v>
      </c>
    </row>
    <row r="122" spans="1:2" ht="15">
      <c r="A122" s="33" t="s">
        <v>109</v>
      </c>
      <c r="B122" s="47">
        <f>_xlfn.IFERROR(MEDIAN(Vertices[Closeness Centrality]),NoMetricMessage)</f>
        <v>0.001248</v>
      </c>
    </row>
    <row r="133" spans="1:2" ht="15">
      <c r="A133" s="33" t="s">
        <v>112</v>
      </c>
      <c r="B133" s="47">
        <f>IF(COUNT(Vertices[Eigenvector Centrality])&gt;0,N2,NoMetricMessage)</f>
        <v>0</v>
      </c>
    </row>
    <row r="134" spans="1:2" ht="15">
      <c r="A134" s="33" t="s">
        <v>113</v>
      </c>
      <c r="B134" s="47">
        <f>IF(COUNT(Vertices[Eigenvector Centrality])&gt;0,N57,NoMetricMessage)</f>
        <v>0.045734</v>
      </c>
    </row>
    <row r="135" spans="1:2" ht="15">
      <c r="A135" s="33" t="s">
        <v>114</v>
      </c>
      <c r="B135" s="47">
        <f>_xlfn.IFERROR(AVERAGE(Vertices[Eigenvector Centrality]),NoMetricMessage)</f>
        <v>0.003436295532646049</v>
      </c>
    </row>
    <row r="136" spans="1:2" ht="15">
      <c r="A136" s="33" t="s">
        <v>115</v>
      </c>
      <c r="B136" s="47">
        <f>_xlfn.IFERROR(MEDIAN(Vertices[Eigenvector Centrality]),NoMetricMessage)</f>
        <v>0.002131</v>
      </c>
    </row>
    <row r="147" spans="1:2" ht="15">
      <c r="A147" s="33" t="s">
        <v>140</v>
      </c>
      <c r="B147" s="47">
        <f>IF(COUNT(Vertices[PageRank])&gt;0,P2,NoMetricMessage)</f>
        <v>0.321764</v>
      </c>
    </row>
    <row r="148" spans="1:2" ht="15">
      <c r="A148" s="33" t="s">
        <v>141</v>
      </c>
      <c r="B148" s="47">
        <f>IF(COUNT(Vertices[PageRank])&gt;0,P57,NoMetricMessage)</f>
        <v>41.594255</v>
      </c>
    </row>
    <row r="149" spans="1:2" ht="15">
      <c r="A149" s="33" t="s">
        <v>142</v>
      </c>
      <c r="B149" s="47">
        <f>_xlfn.IFERROR(AVERAGE(Vertices[PageRank]),NoMetricMessage)</f>
        <v>0.9999982371134069</v>
      </c>
    </row>
    <row r="150" spans="1:2" ht="15">
      <c r="A150" s="33" t="s">
        <v>143</v>
      </c>
      <c r="B150" s="47">
        <f>_xlfn.IFERROR(MEDIAN(Vertices[PageRank]),NoMetricMessage)</f>
        <v>0.460133</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0.18829717483359942</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3440</v>
      </c>
      <c r="K7" s="13" t="s">
        <v>3441</v>
      </c>
    </row>
    <row r="8" spans="1:11" ht="409.5">
      <c r="A8"/>
      <c r="B8">
        <v>2</v>
      </c>
      <c r="C8">
        <v>2</v>
      </c>
      <c r="D8" t="s">
        <v>61</v>
      </c>
      <c r="E8" t="s">
        <v>61</v>
      </c>
      <c r="H8" t="s">
        <v>73</v>
      </c>
      <c r="J8" t="s">
        <v>3442</v>
      </c>
      <c r="K8" s="13" t="s">
        <v>3443</v>
      </c>
    </row>
    <row r="9" spans="1:11" ht="409.5">
      <c r="A9"/>
      <c r="B9">
        <v>3</v>
      </c>
      <c r="C9">
        <v>4</v>
      </c>
      <c r="D9" t="s">
        <v>62</v>
      </c>
      <c r="E9" t="s">
        <v>62</v>
      </c>
      <c r="H9" t="s">
        <v>74</v>
      </c>
      <c r="J9" t="s">
        <v>3444</v>
      </c>
      <c r="K9" s="13" t="s">
        <v>3445</v>
      </c>
    </row>
    <row r="10" spans="1:11" ht="409.5">
      <c r="A10"/>
      <c r="B10">
        <v>4</v>
      </c>
      <c r="D10" t="s">
        <v>63</v>
      </c>
      <c r="E10" t="s">
        <v>63</v>
      </c>
      <c r="H10" t="s">
        <v>75</v>
      </c>
      <c r="J10" t="s">
        <v>3446</v>
      </c>
      <c r="K10" s="13" t="s">
        <v>3447</v>
      </c>
    </row>
    <row r="11" spans="1:11" ht="15">
      <c r="A11"/>
      <c r="B11">
        <v>5</v>
      </c>
      <c r="D11" t="s">
        <v>46</v>
      </c>
      <c r="E11">
        <v>1</v>
      </c>
      <c r="H11" t="s">
        <v>76</v>
      </c>
      <c r="J11" t="s">
        <v>3448</v>
      </c>
      <c r="K11" t="s">
        <v>3449</v>
      </c>
    </row>
    <row r="12" spans="1:11" ht="15">
      <c r="A12"/>
      <c r="B12"/>
      <c r="D12" t="s">
        <v>64</v>
      </c>
      <c r="E12">
        <v>2</v>
      </c>
      <c r="H12">
        <v>0</v>
      </c>
      <c r="J12" t="s">
        <v>3450</v>
      </c>
      <c r="K12" t="s">
        <v>3451</v>
      </c>
    </row>
    <row r="13" spans="1:11" ht="15">
      <c r="A13"/>
      <c r="B13"/>
      <c r="D13">
        <v>1</v>
      </c>
      <c r="E13">
        <v>3</v>
      </c>
      <c r="H13">
        <v>1</v>
      </c>
      <c r="J13" t="s">
        <v>3452</v>
      </c>
      <c r="K13" t="s">
        <v>3453</v>
      </c>
    </row>
    <row r="14" spans="4:11" ht="15">
      <c r="D14">
        <v>2</v>
      </c>
      <c r="E14">
        <v>4</v>
      </c>
      <c r="H14">
        <v>2</v>
      </c>
      <c r="J14" t="s">
        <v>3454</v>
      </c>
      <c r="K14" t="s">
        <v>3455</v>
      </c>
    </row>
    <row r="15" spans="4:11" ht="15">
      <c r="D15">
        <v>3</v>
      </c>
      <c r="E15">
        <v>5</v>
      </c>
      <c r="H15">
        <v>3</v>
      </c>
      <c r="J15" t="s">
        <v>3456</v>
      </c>
      <c r="K15" t="s">
        <v>3457</v>
      </c>
    </row>
    <row r="16" spans="4:11" ht="15">
      <c r="D16">
        <v>4</v>
      </c>
      <c r="E16">
        <v>6</v>
      </c>
      <c r="H16">
        <v>4</v>
      </c>
      <c r="J16" t="s">
        <v>3458</v>
      </c>
      <c r="K16" t="s">
        <v>3459</v>
      </c>
    </row>
    <row r="17" spans="4:11" ht="15">
      <c r="D17">
        <v>5</v>
      </c>
      <c r="E17">
        <v>7</v>
      </c>
      <c r="H17">
        <v>5</v>
      </c>
      <c r="J17" t="s">
        <v>3460</v>
      </c>
      <c r="K17" t="s">
        <v>3461</v>
      </c>
    </row>
    <row r="18" spans="4:11" ht="15">
      <c r="D18">
        <v>6</v>
      </c>
      <c r="E18">
        <v>8</v>
      </c>
      <c r="H18">
        <v>6</v>
      </c>
      <c r="J18" t="s">
        <v>3462</v>
      </c>
      <c r="K18" t="s">
        <v>3463</v>
      </c>
    </row>
    <row r="19" spans="4:11" ht="15">
      <c r="D19">
        <v>7</v>
      </c>
      <c r="E19">
        <v>9</v>
      </c>
      <c r="H19">
        <v>7</v>
      </c>
      <c r="J19" t="s">
        <v>3464</v>
      </c>
      <c r="K19" t="s">
        <v>3465</v>
      </c>
    </row>
    <row r="20" spans="4:11" ht="15">
      <c r="D20">
        <v>8</v>
      </c>
      <c r="H20">
        <v>8</v>
      </c>
      <c r="J20" t="s">
        <v>3466</v>
      </c>
      <c r="K20" t="s">
        <v>3467</v>
      </c>
    </row>
    <row r="21" spans="4:11" ht="409.5">
      <c r="D21">
        <v>9</v>
      </c>
      <c r="H21">
        <v>9</v>
      </c>
      <c r="J21" t="s">
        <v>3468</v>
      </c>
      <c r="K21" s="13" t="s">
        <v>3469</v>
      </c>
    </row>
    <row r="22" spans="4:11" ht="409.5">
      <c r="D22">
        <v>10</v>
      </c>
      <c r="J22" t="s">
        <v>3470</v>
      </c>
      <c r="K22" s="13" t="s">
        <v>3471</v>
      </c>
    </row>
    <row r="23" spans="4:11" ht="409.5">
      <c r="D23">
        <v>11</v>
      </c>
      <c r="J23" t="s">
        <v>3472</v>
      </c>
      <c r="K23" s="13" t="s">
        <v>3473</v>
      </c>
    </row>
    <row r="24" spans="10:11" ht="409.5">
      <c r="J24" t="s">
        <v>3474</v>
      </c>
      <c r="K24" s="13" t="s">
        <v>4425</v>
      </c>
    </row>
    <row r="25" spans="10:11" ht="15">
      <c r="J25" t="s">
        <v>3475</v>
      </c>
      <c r="K25" t="b">
        <v>0</v>
      </c>
    </row>
    <row r="26" spans="10:11" ht="15">
      <c r="J26" t="s">
        <v>4423</v>
      </c>
      <c r="K26" t="s">
        <v>4424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3501</v>
      </c>
      <c r="B1" s="13" t="s">
        <v>3504</v>
      </c>
      <c r="C1" s="78" t="s">
        <v>3505</v>
      </c>
      <c r="D1" s="78" t="s">
        <v>3507</v>
      </c>
      <c r="E1" s="13" t="s">
        <v>3506</v>
      </c>
      <c r="F1" s="13" t="s">
        <v>3509</v>
      </c>
      <c r="G1" s="13" t="s">
        <v>3508</v>
      </c>
      <c r="H1" s="13" t="s">
        <v>3511</v>
      </c>
      <c r="I1" s="13" t="s">
        <v>3510</v>
      </c>
      <c r="J1" s="13" t="s">
        <v>3515</v>
      </c>
      <c r="K1" s="13" t="s">
        <v>3514</v>
      </c>
      <c r="L1" s="13" t="s">
        <v>3517</v>
      </c>
      <c r="M1" s="78" t="s">
        <v>3516</v>
      </c>
      <c r="N1" s="78" t="s">
        <v>3519</v>
      </c>
      <c r="O1" s="13" t="s">
        <v>3518</v>
      </c>
      <c r="P1" s="13" t="s">
        <v>3521</v>
      </c>
      <c r="Q1" s="78" t="s">
        <v>3520</v>
      </c>
      <c r="R1" s="78" t="s">
        <v>3523</v>
      </c>
      <c r="S1" s="78" t="s">
        <v>3522</v>
      </c>
      <c r="T1" s="78" t="s">
        <v>3525</v>
      </c>
      <c r="U1" s="13" t="s">
        <v>3524</v>
      </c>
      <c r="V1" s="13" t="s">
        <v>3526</v>
      </c>
    </row>
    <row r="2" spans="1:22" ht="15">
      <c r="A2" s="83" t="s">
        <v>2405</v>
      </c>
      <c r="B2" s="78">
        <v>11</v>
      </c>
      <c r="C2" s="78"/>
      <c r="D2" s="78"/>
      <c r="E2" s="83" t="s">
        <v>701</v>
      </c>
      <c r="F2" s="78">
        <v>1</v>
      </c>
      <c r="G2" s="83" t="s">
        <v>684</v>
      </c>
      <c r="H2" s="78">
        <v>6</v>
      </c>
      <c r="I2" s="83" t="s">
        <v>3502</v>
      </c>
      <c r="J2" s="78">
        <v>2</v>
      </c>
      <c r="K2" s="83" t="s">
        <v>700</v>
      </c>
      <c r="L2" s="78">
        <v>1</v>
      </c>
      <c r="M2" s="78"/>
      <c r="N2" s="78"/>
      <c r="O2" s="83" t="s">
        <v>664</v>
      </c>
      <c r="P2" s="78">
        <v>1</v>
      </c>
      <c r="Q2" s="78"/>
      <c r="R2" s="78"/>
      <c r="S2" s="78"/>
      <c r="T2" s="78"/>
      <c r="U2" s="83" t="s">
        <v>2405</v>
      </c>
      <c r="V2" s="78">
        <v>11</v>
      </c>
    </row>
    <row r="3" spans="1:22" ht="15">
      <c r="A3" s="83" t="s">
        <v>684</v>
      </c>
      <c r="B3" s="78">
        <v>6</v>
      </c>
      <c r="C3" s="78"/>
      <c r="D3" s="78"/>
      <c r="E3" s="83" t="s">
        <v>674</v>
      </c>
      <c r="F3" s="78">
        <v>1</v>
      </c>
      <c r="G3" s="83" t="s">
        <v>692</v>
      </c>
      <c r="H3" s="78">
        <v>4</v>
      </c>
      <c r="I3" s="83" t="s">
        <v>3503</v>
      </c>
      <c r="J3" s="78">
        <v>2</v>
      </c>
      <c r="K3" s="83" t="s">
        <v>698</v>
      </c>
      <c r="L3" s="78">
        <v>1</v>
      </c>
      <c r="M3" s="78"/>
      <c r="N3" s="78"/>
      <c r="O3" s="78"/>
      <c r="P3" s="78"/>
      <c r="Q3" s="78"/>
      <c r="R3" s="78"/>
      <c r="S3" s="78"/>
      <c r="T3" s="78"/>
      <c r="U3" s="78"/>
      <c r="V3" s="78"/>
    </row>
    <row r="4" spans="1:22" ht="15">
      <c r="A4" s="83" t="s">
        <v>692</v>
      </c>
      <c r="B4" s="78">
        <v>4</v>
      </c>
      <c r="C4" s="78"/>
      <c r="D4" s="78"/>
      <c r="E4" s="78"/>
      <c r="F4" s="78"/>
      <c r="G4" s="83" t="s">
        <v>690</v>
      </c>
      <c r="H4" s="78">
        <v>3</v>
      </c>
      <c r="I4" s="83" t="s">
        <v>686</v>
      </c>
      <c r="J4" s="78">
        <v>1</v>
      </c>
      <c r="K4" s="83" t="s">
        <v>695</v>
      </c>
      <c r="L4" s="78">
        <v>1</v>
      </c>
      <c r="M4" s="78"/>
      <c r="N4" s="78"/>
      <c r="O4" s="78"/>
      <c r="P4" s="78"/>
      <c r="Q4" s="78"/>
      <c r="R4" s="78"/>
      <c r="S4" s="78"/>
      <c r="T4" s="78"/>
      <c r="U4" s="78"/>
      <c r="V4" s="78"/>
    </row>
    <row r="5" spans="1:22" ht="15">
      <c r="A5" s="83" t="s">
        <v>663</v>
      </c>
      <c r="B5" s="78">
        <v>3</v>
      </c>
      <c r="C5" s="78"/>
      <c r="D5" s="78"/>
      <c r="E5" s="78"/>
      <c r="F5" s="78"/>
      <c r="G5" s="83" t="s">
        <v>663</v>
      </c>
      <c r="H5" s="78">
        <v>3</v>
      </c>
      <c r="I5" s="83" t="s">
        <v>685</v>
      </c>
      <c r="J5" s="78">
        <v>1</v>
      </c>
      <c r="K5" s="83" t="s">
        <v>696</v>
      </c>
      <c r="L5" s="78">
        <v>1</v>
      </c>
      <c r="M5" s="78"/>
      <c r="N5" s="78"/>
      <c r="O5" s="78"/>
      <c r="P5" s="78"/>
      <c r="Q5" s="78"/>
      <c r="R5" s="78"/>
      <c r="S5" s="78"/>
      <c r="T5" s="78"/>
      <c r="U5" s="78"/>
      <c r="V5" s="78"/>
    </row>
    <row r="6" spans="1:22" ht="15">
      <c r="A6" s="83" t="s">
        <v>690</v>
      </c>
      <c r="B6" s="78">
        <v>3</v>
      </c>
      <c r="C6" s="78"/>
      <c r="D6" s="78"/>
      <c r="E6" s="78"/>
      <c r="F6" s="78"/>
      <c r="G6" s="83" t="s">
        <v>679</v>
      </c>
      <c r="H6" s="78">
        <v>2</v>
      </c>
      <c r="I6" s="83" t="s">
        <v>675</v>
      </c>
      <c r="J6" s="78">
        <v>1</v>
      </c>
      <c r="K6" s="83" t="s">
        <v>697</v>
      </c>
      <c r="L6" s="78">
        <v>1</v>
      </c>
      <c r="M6" s="78"/>
      <c r="N6" s="78"/>
      <c r="O6" s="78"/>
      <c r="P6" s="78"/>
      <c r="Q6" s="78"/>
      <c r="R6" s="78"/>
      <c r="S6" s="78"/>
      <c r="T6" s="78"/>
      <c r="U6" s="78"/>
      <c r="V6" s="78"/>
    </row>
    <row r="7" spans="1:22" ht="15">
      <c r="A7" s="83" t="s">
        <v>693</v>
      </c>
      <c r="B7" s="78">
        <v>2</v>
      </c>
      <c r="C7" s="78"/>
      <c r="D7" s="78"/>
      <c r="E7" s="78"/>
      <c r="F7" s="78"/>
      <c r="G7" s="83" t="s">
        <v>693</v>
      </c>
      <c r="H7" s="78">
        <v>2</v>
      </c>
      <c r="I7" s="83" t="s">
        <v>672</v>
      </c>
      <c r="J7" s="78">
        <v>1</v>
      </c>
      <c r="K7" s="78"/>
      <c r="L7" s="78"/>
      <c r="M7" s="78"/>
      <c r="N7" s="78"/>
      <c r="O7" s="78"/>
      <c r="P7" s="78"/>
      <c r="Q7" s="78"/>
      <c r="R7" s="78"/>
      <c r="S7" s="78"/>
      <c r="T7" s="78"/>
      <c r="U7" s="78"/>
      <c r="V7" s="78"/>
    </row>
    <row r="8" spans="1:22" ht="15">
      <c r="A8" s="83" t="s">
        <v>679</v>
      </c>
      <c r="B8" s="78">
        <v>2</v>
      </c>
      <c r="C8" s="78"/>
      <c r="D8" s="78"/>
      <c r="E8" s="78"/>
      <c r="F8" s="78"/>
      <c r="G8" s="83" t="s">
        <v>662</v>
      </c>
      <c r="H8" s="78">
        <v>2</v>
      </c>
      <c r="I8" s="83" t="s">
        <v>670</v>
      </c>
      <c r="J8" s="78">
        <v>1</v>
      </c>
      <c r="K8" s="78"/>
      <c r="L8" s="78"/>
      <c r="M8" s="78"/>
      <c r="N8" s="78"/>
      <c r="O8" s="78"/>
      <c r="P8" s="78"/>
      <c r="Q8" s="78"/>
      <c r="R8" s="78"/>
      <c r="S8" s="78"/>
      <c r="T8" s="78"/>
      <c r="U8" s="78"/>
      <c r="V8" s="78"/>
    </row>
    <row r="9" spans="1:22" ht="15">
      <c r="A9" s="83" t="s">
        <v>662</v>
      </c>
      <c r="B9" s="78">
        <v>2</v>
      </c>
      <c r="C9" s="78"/>
      <c r="D9" s="78"/>
      <c r="E9" s="78"/>
      <c r="F9" s="78"/>
      <c r="G9" s="83" t="s">
        <v>694</v>
      </c>
      <c r="H9" s="78">
        <v>1</v>
      </c>
      <c r="I9" s="83" t="s">
        <v>3512</v>
      </c>
      <c r="J9" s="78">
        <v>1</v>
      </c>
      <c r="K9" s="78"/>
      <c r="L9" s="78"/>
      <c r="M9" s="78"/>
      <c r="N9" s="78"/>
      <c r="O9" s="78"/>
      <c r="P9" s="78"/>
      <c r="Q9" s="78"/>
      <c r="R9" s="78"/>
      <c r="S9" s="78"/>
      <c r="T9" s="78"/>
      <c r="U9" s="78"/>
      <c r="V9" s="78"/>
    </row>
    <row r="10" spans="1:22" ht="15">
      <c r="A10" s="83" t="s">
        <v>3502</v>
      </c>
      <c r="B10" s="78">
        <v>2</v>
      </c>
      <c r="C10" s="78"/>
      <c r="D10" s="78"/>
      <c r="E10" s="78"/>
      <c r="F10" s="78"/>
      <c r="G10" s="83" t="s">
        <v>687</v>
      </c>
      <c r="H10" s="78">
        <v>1</v>
      </c>
      <c r="I10" s="83" t="s">
        <v>3513</v>
      </c>
      <c r="J10" s="78">
        <v>1</v>
      </c>
      <c r="K10" s="78"/>
      <c r="L10" s="78"/>
      <c r="M10" s="78"/>
      <c r="N10" s="78"/>
      <c r="O10" s="78"/>
      <c r="P10" s="78"/>
      <c r="Q10" s="78"/>
      <c r="R10" s="78"/>
      <c r="S10" s="78"/>
      <c r="T10" s="78"/>
      <c r="U10" s="78"/>
      <c r="V10" s="78"/>
    </row>
    <row r="11" spans="1:22" ht="15">
      <c r="A11" s="83" t="s">
        <v>3503</v>
      </c>
      <c r="B11" s="78">
        <v>2</v>
      </c>
      <c r="C11" s="78"/>
      <c r="D11" s="78"/>
      <c r="E11" s="78"/>
      <c r="F11" s="78"/>
      <c r="G11" s="83" t="s">
        <v>689</v>
      </c>
      <c r="H11" s="78">
        <v>1</v>
      </c>
      <c r="I11" s="83" t="s">
        <v>669</v>
      </c>
      <c r="J11" s="78">
        <v>1</v>
      </c>
      <c r="K11" s="78"/>
      <c r="L11" s="78"/>
      <c r="M11" s="78"/>
      <c r="N11" s="78"/>
      <c r="O11" s="78"/>
      <c r="P11" s="78"/>
      <c r="Q11" s="78"/>
      <c r="R11" s="78"/>
      <c r="S11" s="78"/>
      <c r="T11" s="78"/>
      <c r="U11" s="78"/>
      <c r="V11" s="78"/>
    </row>
    <row r="14" spans="1:22" ht="15" customHeight="1">
      <c r="A14" s="13" t="s">
        <v>3532</v>
      </c>
      <c r="B14" s="13" t="s">
        <v>3504</v>
      </c>
      <c r="C14" s="78" t="s">
        <v>3536</v>
      </c>
      <c r="D14" s="78" t="s">
        <v>3507</v>
      </c>
      <c r="E14" s="13" t="s">
        <v>3537</v>
      </c>
      <c r="F14" s="13" t="s">
        <v>3509</v>
      </c>
      <c r="G14" s="13" t="s">
        <v>3538</v>
      </c>
      <c r="H14" s="13" t="s">
        <v>3511</v>
      </c>
      <c r="I14" s="13" t="s">
        <v>3539</v>
      </c>
      <c r="J14" s="13" t="s">
        <v>3515</v>
      </c>
      <c r="K14" s="13" t="s">
        <v>3540</v>
      </c>
      <c r="L14" s="13" t="s">
        <v>3517</v>
      </c>
      <c r="M14" s="78" t="s">
        <v>3541</v>
      </c>
      <c r="N14" s="78" t="s">
        <v>3519</v>
      </c>
      <c r="O14" s="13" t="s">
        <v>3542</v>
      </c>
      <c r="P14" s="13" t="s">
        <v>3521</v>
      </c>
      <c r="Q14" s="78" t="s">
        <v>3543</v>
      </c>
      <c r="R14" s="78" t="s">
        <v>3523</v>
      </c>
      <c r="S14" s="78" t="s">
        <v>3544</v>
      </c>
      <c r="T14" s="78" t="s">
        <v>3525</v>
      </c>
      <c r="U14" s="13" t="s">
        <v>3545</v>
      </c>
      <c r="V14" s="13" t="s">
        <v>3526</v>
      </c>
    </row>
    <row r="15" spans="1:22" ht="15">
      <c r="A15" s="78" t="s">
        <v>703</v>
      </c>
      <c r="B15" s="78">
        <v>24</v>
      </c>
      <c r="C15" s="78"/>
      <c r="D15" s="78"/>
      <c r="E15" s="78" t="s">
        <v>703</v>
      </c>
      <c r="F15" s="78">
        <v>2</v>
      </c>
      <c r="G15" s="78" t="s">
        <v>703</v>
      </c>
      <c r="H15" s="78">
        <v>15</v>
      </c>
      <c r="I15" s="78" t="s">
        <v>709</v>
      </c>
      <c r="J15" s="78">
        <v>6</v>
      </c>
      <c r="K15" s="78" t="s">
        <v>703</v>
      </c>
      <c r="L15" s="78">
        <v>5</v>
      </c>
      <c r="M15" s="78"/>
      <c r="N15" s="78"/>
      <c r="O15" s="78" t="s">
        <v>705</v>
      </c>
      <c r="P15" s="78">
        <v>1</v>
      </c>
      <c r="Q15" s="78"/>
      <c r="R15" s="78"/>
      <c r="S15" s="78"/>
      <c r="T15" s="78"/>
      <c r="U15" s="78" t="s">
        <v>3533</v>
      </c>
      <c r="V15" s="78">
        <v>11</v>
      </c>
    </row>
    <row r="16" spans="1:22" ht="15">
      <c r="A16" s="78" t="s">
        <v>3533</v>
      </c>
      <c r="B16" s="78">
        <v>11</v>
      </c>
      <c r="C16" s="78"/>
      <c r="D16" s="78"/>
      <c r="E16" s="78"/>
      <c r="F16" s="78"/>
      <c r="G16" s="78" t="s">
        <v>712</v>
      </c>
      <c r="H16" s="78">
        <v>8</v>
      </c>
      <c r="I16" s="78" t="s">
        <v>703</v>
      </c>
      <c r="J16" s="78">
        <v>2</v>
      </c>
      <c r="K16" s="78"/>
      <c r="L16" s="78"/>
      <c r="M16" s="78"/>
      <c r="N16" s="78"/>
      <c r="O16" s="78"/>
      <c r="P16" s="78"/>
      <c r="Q16" s="78"/>
      <c r="R16" s="78"/>
      <c r="S16" s="78"/>
      <c r="T16" s="78"/>
      <c r="U16" s="78"/>
      <c r="V16" s="78"/>
    </row>
    <row r="17" spans="1:22" ht="15">
      <c r="A17" s="78" t="s">
        <v>712</v>
      </c>
      <c r="B17" s="78">
        <v>8</v>
      </c>
      <c r="C17" s="78"/>
      <c r="D17" s="78"/>
      <c r="E17" s="78"/>
      <c r="F17" s="78"/>
      <c r="G17" s="78" t="s">
        <v>713</v>
      </c>
      <c r="H17" s="78">
        <v>6</v>
      </c>
      <c r="I17" s="78" t="s">
        <v>3534</v>
      </c>
      <c r="J17" s="78">
        <v>2</v>
      </c>
      <c r="K17" s="78"/>
      <c r="L17" s="78"/>
      <c r="M17" s="78"/>
      <c r="N17" s="78"/>
      <c r="O17" s="78"/>
      <c r="P17" s="78"/>
      <c r="Q17" s="78"/>
      <c r="R17" s="78"/>
      <c r="S17" s="78"/>
      <c r="T17" s="78"/>
      <c r="U17" s="78"/>
      <c r="V17" s="78"/>
    </row>
    <row r="18" spans="1:22" ht="15">
      <c r="A18" s="78" t="s">
        <v>704</v>
      </c>
      <c r="B18" s="78">
        <v>7</v>
      </c>
      <c r="C18" s="78"/>
      <c r="D18" s="78"/>
      <c r="E18" s="78"/>
      <c r="F18" s="78"/>
      <c r="G18" s="78" t="s">
        <v>704</v>
      </c>
      <c r="H18" s="78">
        <v>6</v>
      </c>
      <c r="I18" s="78" t="s">
        <v>714</v>
      </c>
      <c r="J18" s="78">
        <v>1</v>
      </c>
      <c r="K18" s="78"/>
      <c r="L18" s="78"/>
      <c r="M18" s="78"/>
      <c r="N18" s="78"/>
      <c r="O18" s="78"/>
      <c r="P18" s="78"/>
      <c r="Q18" s="78"/>
      <c r="R18" s="78"/>
      <c r="S18" s="78"/>
      <c r="T18" s="78"/>
      <c r="U18" s="78"/>
      <c r="V18" s="78"/>
    </row>
    <row r="19" spans="1:22" ht="15">
      <c r="A19" s="78" t="s">
        <v>713</v>
      </c>
      <c r="B19" s="78">
        <v>6</v>
      </c>
      <c r="C19" s="78"/>
      <c r="D19" s="78"/>
      <c r="E19" s="78"/>
      <c r="F19" s="78"/>
      <c r="G19" s="78" t="s">
        <v>711</v>
      </c>
      <c r="H19" s="78">
        <v>1</v>
      </c>
      <c r="I19" s="78" t="s">
        <v>704</v>
      </c>
      <c r="J19" s="78">
        <v>1</v>
      </c>
      <c r="K19" s="78"/>
      <c r="L19" s="78"/>
      <c r="M19" s="78"/>
      <c r="N19" s="78"/>
      <c r="O19" s="78"/>
      <c r="P19" s="78"/>
      <c r="Q19" s="78"/>
      <c r="R19" s="78"/>
      <c r="S19" s="78"/>
      <c r="T19" s="78"/>
      <c r="U19" s="78"/>
      <c r="V19" s="78"/>
    </row>
    <row r="20" spans="1:22" ht="15">
      <c r="A20" s="78" t="s">
        <v>709</v>
      </c>
      <c r="B20" s="78">
        <v>6</v>
      </c>
      <c r="C20" s="78"/>
      <c r="D20" s="78"/>
      <c r="E20" s="78"/>
      <c r="F20" s="78"/>
      <c r="G20" s="78"/>
      <c r="H20" s="78"/>
      <c r="I20" s="78" t="s">
        <v>3535</v>
      </c>
      <c r="J20" s="78">
        <v>1</v>
      </c>
      <c r="K20" s="78"/>
      <c r="L20" s="78"/>
      <c r="M20" s="78"/>
      <c r="N20" s="78"/>
      <c r="O20" s="78"/>
      <c r="P20" s="78"/>
      <c r="Q20" s="78"/>
      <c r="R20" s="78"/>
      <c r="S20" s="78"/>
      <c r="T20" s="78"/>
      <c r="U20" s="78"/>
      <c r="V20" s="78"/>
    </row>
    <row r="21" spans="1:22" ht="15">
      <c r="A21" s="78" t="s">
        <v>3534</v>
      </c>
      <c r="B21" s="78">
        <v>2</v>
      </c>
      <c r="C21" s="78"/>
      <c r="D21" s="78"/>
      <c r="E21" s="78"/>
      <c r="F21" s="78"/>
      <c r="G21" s="78"/>
      <c r="H21" s="78"/>
      <c r="I21" s="78" t="s">
        <v>706</v>
      </c>
      <c r="J21" s="78">
        <v>1</v>
      </c>
      <c r="K21" s="78"/>
      <c r="L21" s="78"/>
      <c r="M21" s="78"/>
      <c r="N21" s="78"/>
      <c r="O21" s="78"/>
      <c r="P21" s="78"/>
      <c r="Q21" s="78"/>
      <c r="R21" s="78"/>
      <c r="S21" s="78"/>
      <c r="T21" s="78"/>
      <c r="U21" s="78"/>
      <c r="V21" s="78"/>
    </row>
    <row r="22" spans="1:22" ht="15">
      <c r="A22" s="78" t="s">
        <v>714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711</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3535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3549</v>
      </c>
      <c r="B27" s="13" t="s">
        <v>3504</v>
      </c>
      <c r="C27" s="78" t="s">
        <v>3554</v>
      </c>
      <c r="D27" s="78" t="s">
        <v>3507</v>
      </c>
      <c r="E27" s="78" t="s">
        <v>3555</v>
      </c>
      <c r="F27" s="78" t="s">
        <v>3509</v>
      </c>
      <c r="G27" s="13" t="s">
        <v>3556</v>
      </c>
      <c r="H27" s="13" t="s">
        <v>3511</v>
      </c>
      <c r="I27" s="13" t="s">
        <v>3557</v>
      </c>
      <c r="J27" s="13" t="s">
        <v>3515</v>
      </c>
      <c r="K27" s="78" t="s">
        <v>3558</v>
      </c>
      <c r="L27" s="78" t="s">
        <v>3517</v>
      </c>
      <c r="M27" s="78" t="s">
        <v>3559</v>
      </c>
      <c r="N27" s="78" t="s">
        <v>3519</v>
      </c>
      <c r="O27" s="13" t="s">
        <v>3560</v>
      </c>
      <c r="P27" s="13" t="s">
        <v>3521</v>
      </c>
      <c r="Q27" s="13" t="s">
        <v>3561</v>
      </c>
      <c r="R27" s="13" t="s">
        <v>3523</v>
      </c>
      <c r="S27" s="78" t="s">
        <v>3562</v>
      </c>
      <c r="T27" s="78" t="s">
        <v>3525</v>
      </c>
      <c r="U27" s="78" t="s">
        <v>3563</v>
      </c>
      <c r="V27" s="78" t="s">
        <v>3526</v>
      </c>
    </row>
    <row r="28" spans="1:22" ht="15">
      <c r="A28" s="78" t="s">
        <v>3550</v>
      </c>
      <c r="B28" s="78">
        <v>6</v>
      </c>
      <c r="C28" s="78"/>
      <c r="D28" s="78"/>
      <c r="E28" s="78"/>
      <c r="F28" s="78"/>
      <c r="G28" s="78" t="s">
        <v>3550</v>
      </c>
      <c r="H28" s="78">
        <v>6</v>
      </c>
      <c r="I28" s="78" t="s">
        <v>721</v>
      </c>
      <c r="J28" s="78">
        <v>1</v>
      </c>
      <c r="K28" s="78"/>
      <c r="L28" s="78"/>
      <c r="M28" s="78"/>
      <c r="N28" s="78"/>
      <c r="O28" s="78" t="s">
        <v>3552</v>
      </c>
      <c r="P28" s="78">
        <v>2</v>
      </c>
      <c r="Q28" s="78" t="s">
        <v>715</v>
      </c>
      <c r="R28" s="78">
        <v>1</v>
      </c>
      <c r="S28" s="78"/>
      <c r="T28" s="78"/>
      <c r="U28" s="78"/>
      <c r="V28" s="78"/>
    </row>
    <row r="29" spans="1:22" ht="15">
      <c r="A29" s="78" t="s">
        <v>3551</v>
      </c>
      <c r="B29" s="78">
        <v>6</v>
      </c>
      <c r="C29" s="78"/>
      <c r="D29" s="78"/>
      <c r="E29" s="78"/>
      <c r="F29" s="78"/>
      <c r="G29" s="78" t="s">
        <v>3551</v>
      </c>
      <c r="H29" s="78">
        <v>6</v>
      </c>
      <c r="I29" s="78" t="s">
        <v>720</v>
      </c>
      <c r="J29" s="78">
        <v>1</v>
      </c>
      <c r="K29" s="78"/>
      <c r="L29" s="78"/>
      <c r="M29" s="78"/>
      <c r="N29" s="78"/>
      <c r="O29" s="78" t="s">
        <v>3553</v>
      </c>
      <c r="P29" s="78">
        <v>2</v>
      </c>
      <c r="Q29" s="78"/>
      <c r="R29" s="78"/>
      <c r="S29" s="78"/>
      <c r="T29" s="78"/>
      <c r="U29" s="78"/>
      <c r="V29" s="78"/>
    </row>
    <row r="30" spans="1:22" ht="15">
      <c r="A30" s="78" t="s">
        <v>722</v>
      </c>
      <c r="B30" s="78">
        <v>3</v>
      </c>
      <c r="C30" s="78"/>
      <c r="D30" s="78"/>
      <c r="E30" s="78"/>
      <c r="F30" s="78"/>
      <c r="G30" s="78" t="s">
        <v>722</v>
      </c>
      <c r="H30" s="78">
        <v>3</v>
      </c>
      <c r="I30" s="78" t="s">
        <v>718</v>
      </c>
      <c r="J30" s="78">
        <v>1</v>
      </c>
      <c r="K30" s="78"/>
      <c r="L30" s="78"/>
      <c r="M30" s="78"/>
      <c r="N30" s="78"/>
      <c r="O30" s="78" t="s">
        <v>219</v>
      </c>
      <c r="P30" s="78">
        <v>1</v>
      </c>
      <c r="Q30" s="78"/>
      <c r="R30" s="78"/>
      <c r="S30" s="78"/>
      <c r="T30" s="78"/>
      <c r="U30" s="78"/>
      <c r="V30" s="78"/>
    </row>
    <row r="31" spans="1:22" ht="15">
      <c r="A31" s="78" t="s">
        <v>3552</v>
      </c>
      <c r="B31" s="78">
        <v>2</v>
      </c>
      <c r="C31" s="78"/>
      <c r="D31" s="78"/>
      <c r="E31" s="78"/>
      <c r="F31" s="78"/>
      <c r="G31" s="78"/>
      <c r="H31" s="78"/>
      <c r="I31" s="78"/>
      <c r="J31" s="78"/>
      <c r="K31" s="78"/>
      <c r="L31" s="78"/>
      <c r="M31" s="78"/>
      <c r="N31" s="78"/>
      <c r="O31" s="78"/>
      <c r="P31" s="78"/>
      <c r="Q31" s="78"/>
      <c r="R31" s="78"/>
      <c r="S31" s="78"/>
      <c r="T31" s="78"/>
      <c r="U31" s="78"/>
      <c r="V31" s="78"/>
    </row>
    <row r="32" spans="1:22" ht="15">
      <c r="A32" s="78" t="s">
        <v>3553</v>
      </c>
      <c r="B32" s="78">
        <v>2</v>
      </c>
      <c r="C32" s="78"/>
      <c r="D32" s="78"/>
      <c r="E32" s="78"/>
      <c r="F32" s="78"/>
      <c r="G32" s="78"/>
      <c r="H32" s="78"/>
      <c r="I32" s="78"/>
      <c r="J32" s="78"/>
      <c r="K32" s="78"/>
      <c r="L32" s="78"/>
      <c r="M32" s="78"/>
      <c r="N32" s="78"/>
      <c r="O32" s="78"/>
      <c r="P32" s="78"/>
      <c r="Q32" s="78"/>
      <c r="R32" s="78"/>
      <c r="S32" s="78"/>
      <c r="T32" s="78"/>
      <c r="U32" s="78"/>
      <c r="V32" s="78"/>
    </row>
    <row r="33" spans="1:22" ht="15">
      <c r="A33" s="78" t="s">
        <v>721</v>
      </c>
      <c r="B33" s="78">
        <v>1</v>
      </c>
      <c r="C33" s="78"/>
      <c r="D33" s="78"/>
      <c r="E33" s="78"/>
      <c r="F33" s="78"/>
      <c r="G33" s="78"/>
      <c r="H33" s="78"/>
      <c r="I33" s="78"/>
      <c r="J33" s="78"/>
      <c r="K33" s="78"/>
      <c r="L33" s="78"/>
      <c r="M33" s="78"/>
      <c r="N33" s="78"/>
      <c r="O33" s="78"/>
      <c r="P33" s="78"/>
      <c r="Q33" s="78"/>
      <c r="R33" s="78"/>
      <c r="S33" s="78"/>
      <c r="T33" s="78"/>
      <c r="U33" s="78"/>
      <c r="V33" s="78"/>
    </row>
    <row r="34" spans="1:22" ht="15">
      <c r="A34" s="78" t="s">
        <v>720</v>
      </c>
      <c r="B34" s="78">
        <v>1</v>
      </c>
      <c r="C34" s="78"/>
      <c r="D34" s="78"/>
      <c r="E34" s="78"/>
      <c r="F34" s="78"/>
      <c r="G34" s="78"/>
      <c r="H34" s="78"/>
      <c r="I34" s="78"/>
      <c r="J34" s="78"/>
      <c r="K34" s="78"/>
      <c r="L34" s="78"/>
      <c r="M34" s="78"/>
      <c r="N34" s="78"/>
      <c r="O34" s="78"/>
      <c r="P34" s="78"/>
      <c r="Q34" s="78"/>
      <c r="R34" s="78"/>
      <c r="S34" s="78"/>
      <c r="T34" s="78"/>
      <c r="U34" s="78"/>
      <c r="V34" s="78"/>
    </row>
    <row r="35" spans="1:22" ht="15">
      <c r="A35" s="78" t="s">
        <v>718</v>
      </c>
      <c r="B35" s="78">
        <v>1</v>
      </c>
      <c r="C35" s="78"/>
      <c r="D35" s="78"/>
      <c r="E35" s="78"/>
      <c r="F35" s="78"/>
      <c r="G35" s="78"/>
      <c r="H35" s="78"/>
      <c r="I35" s="78"/>
      <c r="J35" s="78"/>
      <c r="K35" s="78"/>
      <c r="L35" s="78"/>
      <c r="M35" s="78"/>
      <c r="N35" s="78"/>
      <c r="O35" s="78"/>
      <c r="P35" s="78"/>
      <c r="Q35" s="78"/>
      <c r="R35" s="78"/>
      <c r="S35" s="78"/>
      <c r="T35" s="78"/>
      <c r="U35" s="78"/>
      <c r="V35" s="78"/>
    </row>
    <row r="36" spans="1:22" ht="15">
      <c r="A36" s="78" t="s">
        <v>219</v>
      </c>
      <c r="B36" s="78">
        <v>1</v>
      </c>
      <c r="C36" s="78"/>
      <c r="D36" s="78"/>
      <c r="E36" s="78"/>
      <c r="F36" s="78"/>
      <c r="G36" s="78"/>
      <c r="H36" s="78"/>
      <c r="I36" s="78"/>
      <c r="J36" s="78"/>
      <c r="K36" s="78"/>
      <c r="L36" s="78"/>
      <c r="M36" s="78"/>
      <c r="N36" s="78"/>
      <c r="O36" s="78"/>
      <c r="P36" s="78"/>
      <c r="Q36" s="78"/>
      <c r="R36" s="78"/>
      <c r="S36" s="78"/>
      <c r="T36" s="78"/>
      <c r="U36" s="78"/>
      <c r="V36" s="78"/>
    </row>
    <row r="37" spans="1:22" ht="15">
      <c r="A37" s="78" t="s">
        <v>715</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3567</v>
      </c>
      <c r="B40" s="13" t="s">
        <v>3504</v>
      </c>
      <c r="C40" s="13" t="s">
        <v>3575</v>
      </c>
      <c r="D40" s="13" t="s">
        <v>3507</v>
      </c>
      <c r="E40" s="13" t="s">
        <v>3583</v>
      </c>
      <c r="F40" s="13" t="s">
        <v>3509</v>
      </c>
      <c r="G40" s="13" t="s">
        <v>3591</v>
      </c>
      <c r="H40" s="13" t="s">
        <v>3511</v>
      </c>
      <c r="I40" s="13" t="s">
        <v>3597</v>
      </c>
      <c r="J40" s="13" t="s">
        <v>3515</v>
      </c>
      <c r="K40" s="13" t="s">
        <v>3605</v>
      </c>
      <c r="L40" s="13" t="s">
        <v>3517</v>
      </c>
      <c r="M40" s="13" t="s">
        <v>3606</v>
      </c>
      <c r="N40" s="13" t="s">
        <v>3519</v>
      </c>
      <c r="O40" s="13" t="s">
        <v>3607</v>
      </c>
      <c r="P40" s="13" t="s">
        <v>3521</v>
      </c>
      <c r="Q40" s="78" t="s">
        <v>3618</v>
      </c>
      <c r="R40" s="78" t="s">
        <v>3523</v>
      </c>
      <c r="S40" s="78" t="s">
        <v>3619</v>
      </c>
      <c r="T40" s="78" t="s">
        <v>3525</v>
      </c>
      <c r="U40" s="13" t="s">
        <v>3620</v>
      </c>
      <c r="V40" s="13" t="s">
        <v>3526</v>
      </c>
    </row>
    <row r="41" spans="1:22" ht="15">
      <c r="A41" s="84" t="s">
        <v>3568</v>
      </c>
      <c r="B41" s="84">
        <v>203</v>
      </c>
      <c r="C41" s="84" t="s">
        <v>3573</v>
      </c>
      <c r="D41" s="84">
        <v>91</v>
      </c>
      <c r="E41" s="84" t="s">
        <v>445</v>
      </c>
      <c r="F41" s="84">
        <v>65</v>
      </c>
      <c r="G41" s="84" t="s">
        <v>449</v>
      </c>
      <c r="H41" s="84">
        <v>74</v>
      </c>
      <c r="I41" s="84" t="s">
        <v>449</v>
      </c>
      <c r="J41" s="84">
        <v>41</v>
      </c>
      <c r="K41" s="84" t="s">
        <v>449</v>
      </c>
      <c r="L41" s="84">
        <v>10</v>
      </c>
      <c r="M41" s="84" t="s">
        <v>449</v>
      </c>
      <c r="N41" s="84">
        <v>3</v>
      </c>
      <c r="O41" s="84" t="s">
        <v>3608</v>
      </c>
      <c r="P41" s="84">
        <v>2</v>
      </c>
      <c r="Q41" s="84"/>
      <c r="R41" s="84"/>
      <c r="S41" s="84"/>
      <c r="T41" s="84"/>
      <c r="U41" s="84" t="s">
        <v>3621</v>
      </c>
      <c r="V41" s="84">
        <v>2</v>
      </c>
    </row>
    <row r="42" spans="1:22" ht="15">
      <c r="A42" s="84" t="s">
        <v>3569</v>
      </c>
      <c r="B42" s="84">
        <v>209</v>
      </c>
      <c r="C42" s="84" t="s">
        <v>3576</v>
      </c>
      <c r="D42" s="84">
        <v>91</v>
      </c>
      <c r="E42" s="84" t="s">
        <v>3573</v>
      </c>
      <c r="F42" s="84">
        <v>51</v>
      </c>
      <c r="G42" s="84" t="s">
        <v>349</v>
      </c>
      <c r="H42" s="84">
        <v>57</v>
      </c>
      <c r="I42" s="84" t="s">
        <v>224</v>
      </c>
      <c r="J42" s="84">
        <v>6</v>
      </c>
      <c r="K42" s="84" t="s">
        <v>340</v>
      </c>
      <c r="L42" s="84">
        <v>8</v>
      </c>
      <c r="M42" s="84" t="s">
        <v>502</v>
      </c>
      <c r="N42" s="84">
        <v>2</v>
      </c>
      <c r="O42" s="84" t="s">
        <v>3609</v>
      </c>
      <c r="P42" s="84">
        <v>2</v>
      </c>
      <c r="Q42" s="84"/>
      <c r="R42" s="84"/>
      <c r="S42" s="84"/>
      <c r="T42" s="84"/>
      <c r="U42" s="84"/>
      <c r="V42" s="84"/>
    </row>
    <row r="43" spans="1:22" ht="15">
      <c r="A43" s="84" t="s">
        <v>3570</v>
      </c>
      <c r="B43" s="84">
        <v>2</v>
      </c>
      <c r="C43" s="84" t="s">
        <v>3577</v>
      </c>
      <c r="D43" s="84">
        <v>90</v>
      </c>
      <c r="E43" s="84" t="s">
        <v>3584</v>
      </c>
      <c r="F43" s="84">
        <v>45</v>
      </c>
      <c r="G43" s="84" t="s">
        <v>340</v>
      </c>
      <c r="H43" s="84">
        <v>36</v>
      </c>
      <c r="I43" s="84" t="s">
        <v>340</v>
      </c>
      <c r="J43" s="84">
        <v>5</v>
      </c>
      <c r="K43" s="84" t="s">
        <v>349</v>
      </c>
      <c r="L43" s="84">
        <v>7</v>
      </c>
      <c r="M43" s="84" t="s">
        <v>501</v>
      </c>
      <c r="N43" s="84">
        <v>2</v>
      </c>
      <c r="O43" s="84" t="s">
        <v>3610</v>
      </c>
      <c r="P43" s="84">
        <v>2</v>
      </c>
      <c r="Q43" s="84"/>
      <c r="R43" s="84"/>
      <c r="S43" s="84"/>
      <c r="T43" s="84"/>
      <c r="U43" s="84"/>
      <c r="V43" s="84"/>
    </row>
    <row r="44" spans="1:22" ht="15">
      <c r="A44" s="84" t="s">
        <v>3571</v>
      </c>
      <c r="B44" s="84">
        <v>6278</v>
      </c>
      <c r="C44" s="84" t="s">
        <v>3578</v>
      </c>
      <c r="D44" s="84">
        <v>90</v>
      </c>
      <c r="E44" s="84" t="s">
        <v>3585</v>
      </c>
      <c r="F44" s="84">
        <v>41</v>
      </c>
      <c r="G44" s="84" t="s">
        <v>3552</v>
      </c>
      <c r="H44" s="84">
        <v>22</v>
      </c>
      <c r="I44" s="84" t="s">
        <v>3598</v>
      </c>
      <c r="J44" s="84">
        <v>5</v>
      </c>
      <c r="K44" s="84" t="s">
        <v>497</v>
      </c>
      <c r="L44" s="84">
        <v>5</v>
      </c>
      <c r="M44" s="84" t="s">
        <v>445</v>
      </c>
      <c r="N44" s="84">
        <v>2</v>
      </c>
      <c r="O44" s="84" t="s">
        <v>3611</v>
      </c>
      <c r="P44" s="84">
        <v>2</v>
      </c>
      <c r="Q44" s="84"/>
      <c r="R44" s="84"/>
      <c r="S44" s="84"/>
      <c r="T44" s="84"/>
      <c r="U44" s="84"/>
      <c r="V44" s="84"/>
    </row>
    <row r="45" spans="1:22" ht="15">
      <c r="A45" s="84" t="s">
        <v>3572</v>
      </c>
      <c r="B45" s="84">
        <v>6690</v>
      </c>
      <c r="C45" s="84" t="s">
        <v>3579</v>
      </c>
      <c r="D45" s="84">
        <v>90</v>
      </c>
      <c r="E45" s="84" t="s">
        <v>3586</v>
      </c>
      <c r="F45" s="84">
        <v>41</v>
      </c>
      <c r="G45" s="84" t="s">
        <v>3592</v>
      </c>
      <c r="H45" s="84">
        <v>19</v>
      </c>
      <c r="I45" s="84" t="s">
        <v>3599</v>
      </c>
      <c r="J45" s="84">
        <v>5</v>
      </c>
      <c r="K45" s="84" t="s">
        <v>496</v>
      </c>
      <c r="L45" s="84">
        <v>5</v>
      </c>
      <c r="M45" s="84"/>
      <c r="N45" s="84"/>
      <c r="O45" s="84" t="s">
        <v>3612</v>
      </c>
      <c r="P45" s="84">
        <v>2</v>
      </c>
      <c r="Q45" s="84"/>
      <c r="R45" s="84"/>
      <c r="S45" s="84"/>
      <c r="T45" s="84"/>
      <c r="U45" s="84"/>
      <c r="V45" s="84"/>
    </row>
    <row r="46" spans="1:22" ht="15">
      <c r="A46" s="84" t="s">
        <v>449</v>
      </c>
      <c r="B46" s="84">
        <v>156</v>
      </c>
      <c r="C46" s="84" t="s">
        <v>3553</v>
      </c>
      <c r="D46" s="84">
        <v>90</v>
      </c>
      <c r="E46" s="84" t="s">
        <v>3587</v>
      </c>
      <c r="F46" s="84">
        <v>41</v>
      </c>
      <c r="G46" s="84" t="s">
        <v>3593</v>
      </c>
      <c r="H46" s="84">
        <v>18</v>
      </c>
      <c r="I46" s="84" t="s">
        <v>3600</v>
      </c>
      <c r="J46" s="84">
        <v>5</v>
      </c>
      <c r="K46" s="84" t="s">
        <v>495</v>
      </c>
      <c r="L46" s="84">
        <v>5</v>
      </c>
      <c r="M46" s="84"/>
      <c r="N46" s="84"/>
      <c r="O46" s="84" t="s">
        <v>3613</v>
      </c>
      <c r="P46" s="84">
        <v>2</v>
      </c>
      <c r="Q46" s="84"/>
      <c r="R46" s="84"/>
      <c r="S46" s="84"/>
      <c r="T46" s="84"/>
      <c r="U46" s="84"/>
      <c r="V46" s="84"/>
    </row>
    <row r="47" spans="1:22" ht="15">
      <c r="A47" s="84" t="s">
        <v>3573</v>
      </c>
      <c r="B47" s="84">
        <v>155</v>
      </c>
      <c r="C47" s="84" t="s">
        <v>3580</v>
      </c>
      <c r="D47" s="84">
        <v>90</v>
      </c>
      <c r="E47" s="84" t="s">
        <v>721</v>
      </c>
      <c r="F47" s="84">
        <v>41</v>
      </c>
      <c r="G47" s="84" t="s">
        <v>3594</v>
      </c>
      <c r="H47" s="84">
        <v>16</v>
      </c>
      <c r="I47" s="84" t="s">
        <v>3601</v>
      </c>
      <c r="J47" s="84">
        <v>5</v>
      </c>
      <c r="K47" s="84" t="s">
        <v>494</v>
      </c>
      <c r="L47" s="84">
        <v>5</v>
      </c>
      <c r="M47" s="84"/>
      <c r="N47" s="84"/>
      <c r="O47" s="84" t="s">
        <v>3614</v>
      </c>
      <c r="P47" s="84">
        <v>2</v>
      </c>
      <c r="Q47" s="84"/>
      <c r="R47" s="84"/>
      <c r="S47" s="84"/>
      <c r="T47" s="84"/>
      <c r="U47" s="84"/>
      <c r="V47" s="84"/>
    </row>
    <row r="48" spans="1:22" ht="15">
      <c r="A48" s="84" t="s">
        <v>444</v>
      </c>
      <c r="B48" s="84">
        <v>117</v>
      </c>
      <c r="C48" s="84" t="s">
        <v>3574</v>
      </c>
      <c r="D48" s="84">
        <v>90</v>
      </c>
      <c r="E48" s="84" t="s">
        <v>3588</v>
      </c>
      <c r="F48" s="84">
        <v>41</v>
      </c>
      <c r="G48" s="84" t="s">
        <v>370</v>
      </c>
      <c r="H48" s="84">
        <v>15</v>
      </c>
      <c r="I48" s="84" t="s">
        <v>3602</v>
      </c>
      <c r="J48" s="84">
        <v>5</v>
      </c>
      <c r="K48" s="84" t="s">
        <v>493</v>
      </c>
      <c r="L48" s="84">
        <v>4</v>
      </c>
      <c r="M48" s="84"/>
      <c r="N48" s="84"/>
      <c r="O48" s="84" t="s">
        <v>3615</v>
      </c>
      <c r="P48" s="84">
        <v>2</v>
      </c>
      <c r="Q48" s="84"/>
      <c r="R48" s="84"/>
      <c r="S48" s="84"/>
      <c r="T48" s="84"/>
      <c r="U48" s="84"/>
      <c r="V48" s="84"/>
    </row>
    <row r="49" spans="1:22" ht="15">
      <c r="A49" s="84" t="s">
        <v>3553</v>
      </c>
      <c r="B49" s="84">
        <v>108</v>
      </c>
      <c r="C49" s="84" t="s">
        <v>3581</v>
      </c>
      <c r="D49" s="84">
        <v>90</v>
      </c>
      <c r="E49" s="84" t="s">
        <v>3589</v>
      </c>
      <c r="F49" s="84">
        <v>41</v>
      </c>
      <c r="G49" s="84" t="s">
        <v>3595</v>
      </c>
      <c r="H49" s="84">
        <v>15</v>
      </c>
      <c r="I49" s="84" t="s">
        <v>3603</v>
      </c>
      <c r="J49" s="84">
        <v>5</v>
      </c>
      <c r="K49" s="84" t="s">
        <v>492</v>
      </c>
      <c r="L49" s="84">
        <v>4</v>
      </c>
      <c r="M49" s="84"/>
      <c r="N49" s="84"/>
      <c r="O49" s="84" t="s">
        <v>3616</v>
      </c>
      <c r="P49" s="84">
        <v>2</v>
      </c>
      <c r="Q49" s="84"/>
      <c r="R49" s="84"/>
      <c r="S49" s="84"/>
      <c r="T49" s="84"/>
      <c r="U49" s="84"/>
      <c r="V49" s="84"/>
    </row>
    <row r="50" spans="1:22" ht="15">
      <c r="A50" s="84" t="s">
        <v>3574</v>
      </c>
      <c r="B50" s="84">
        <v>106</v>
      </c>
      <c r="C50" s="84" t="s">
        <v>3582</v>
      </c>
      <c r="D50" s="84">
        <v>90</v>
      </c>
      <c r="E50" s="84" t="s">
        <v>3590</v>
      </c>
      <c r="F50" s="84">
        <v>41</v>
      </c>
      <c r="G50" s="84" t="s">
        <v>3596</v>
      </c>
      <c r="H50" s="84">
        <v>15</v>
      </c>
      <c r="I50" s="84" t="s">
        <v>3604</v>
      </c>
      <c r="J50" s="84">
        <v>5</v>
      </c>
      <c r="K50" s="84" t="s">
        <v>389</v>
      </c>
      <c r="L50" s="84">
        <v>3</v>
      </c>
      <c r="M50" s="84"/>
      <c r="N50" s="84"/>
      <c r="O50" s="84" t="s">
        <v>3617</v>
      </c>
      <c r="P50" s="84">
        <v>2</v>
      </c>
      <c r="Q50" s="84"/>
      <c r="R50" s="84"/>
      <c r="S50" s="84"/>
      <c r="T50" s="84"/>
      <c r="U50" s="84"/>
      <c r="V50" s="84"/>
    </row>
    <row r="53" spans="1:22" ht="15" customHeight="1">
      <c r="A53" s="13" t="s">
        <v>3630</v>
      </c>
      <c r="B53" s="13" t="s">
        <v>3504</v>
      </c>
      <c r="C53" s="13" t="s">
        <v>3641</v>
      </c>
      <c r="D53" s="13" t="s">
        <v>3507</v>
      </c>
      <c r="E53" s="13" t="s">
        <v>3642</v>
      </c>
      <c r="F53" s="13" t="s">
        <v>3509</v>
      </c>
      <c r="G53" s="13" t="s">
        <v>3653</v>
      </c>
      <c r="H53" s="13" t="s">
        <v>3511</v>
      </c>
      <c r="I53" s="13" t="s">
        <v>3664</v>
      </c>
      <c r="J53" s="13" t="s">
        <v>3515</v>
      </c>
      <c r="K53" s="13" t="s">
        <v>3675</v>
      </c>
      <c r="L53" s="13" t="s">
        <v>3517</v>
      </c>
      <c r="M53" s="13" t="s">
        <v>3686</v>
      </c>
      <c r="N53" s="13" t="s">
        <v>3519</v>
      </c>
      <c r="O53" s="13" t="s">
        <v>3689</v>
      </c>
      <c r="P53" s="13" t="s">
        <v>3521</v>
      </c>
      <c r="Q53" s="78" t="s">
        <v>3699</v>
      </c>
      <c r="R53" s="78" t="s">
        <v>3523</v>
      </c>
      <c r="S53" s="78" t="s">
        <v>3700</v>
      </c>
      <c r="T53" s="78" t="s">
        <v>3525</v>
      </c>
      <c r="U53" s="78" t="s">
        <v>3701</v>
      </c>
      <c r="V53" s="78" t="s">
        <v>3526</v>
      </c>
    </row>
    <row r="54" spans="1:22" ht="15">
      <c r="A54" s="84" t="s">
        <v>3631</v>
      </c>
      <c r="B54" s="84">
        <v>100</v>
      </c>
      <c r="C54" s="84" t="s">
        <v>3631</v>
      </c>
      <c r="D54" s="84">
        <v>90</v>
      </c>
      <c r="E54" s="84" t="s">
        <v>3643</v>
      </c>
      <c r="F54" s="84">
        <v>41</v>
      </c>
      <c r="G54" s="84" t="s">
        <v>3654</v>
      </c>
      <c r="H54" s="84">
        <v>37</v>
      </c>
      <c r="I54" s="84" t="s">
        <v>3665</v>
      </c>
      <c r="J54" s="84">
        <v>5</v>
      </c>
      <c r="K54" s="84" t="s">
        <v>3676</v>
      </c>
      <c r="L54" s="84">
        <v>7</v>
      </c>
      <c r="M54" s="84" t="s">
        <v>3687</v>
      </c>
      <c r="N54" s="84">
        <v>2</v>
      </c>
      <c r="O54" s="84" t="s">
        <v>3659</v>
      </c>
      <c r="P54" s="84">
        <v>2</v>
      </c>
      <c r="Q54" s="84"/>
      <c r="R54" s="84"/>
      <c r="S54" s="84"/>
      <c r="T54" s="84"/>
      <c r="U54" s="84"/>
      <c r="V54" s="84"/>
    </row>
    <row r="55" spans="1:22" ht="15">
      <c r="A55" s="84" t="s">
        <v>3632</v>
      </c>
      <c r="B55" s="84">
        <v>100</v>
      </c>
      <c r="C55" s="84" t="s">
        <v>3632</v>
      </c>
      <c r="D55" s="84">
        <v>90</v>
      </c>
      <c r="E55" s="84" t="s">
        <v>3644</v>
      </c>
      <c r="F55" s="84">
        <v>41</v>
      </c>
      <c r="G55" s="84" t="s">
        <v>3655</v>
      </c>
      <c r="H55" s="84">
        <v>16</v>
      </c>
      <c r="I55" s="84" t="s">
        <v>3666</v>
      </c>
      <c r="J55" s="84">
        <v>5</v>
      </c>
      <c r="K55" s="84" t="s">
        <v>3677</v>
      </c>
      <c r="L55" s="84">
        <v>5</v>
      </c>
      <c r="M55" s="84" t="s">
        <v>3688</v>
      </c>
      <c r="N55" s="84">
        <v>2</v>
      </c>
      <c r="O55" s="84" t="s">
        <v>3690</v>
      </c>
      <c r="P55" s="84">
        <v>2</v>
      </c>
      <c r="Q55" s="84"/>
      <c r="R55" s="84"/>
      <c r="S55" s="84"/>
      <c r="T55" s="84"/>
      <c r="U55" s="84"/>
      <c r="V55" s="84"/>
    </row>
    <row r="56" spans="1:22" ht="15">
      <c r="A56" s="84" t="s">
        <v>3633</v>
      </c>
      <c r="B56" s="84">
        <v>100</v>
      </c>
      <c r="C56" s="84" t="s">
        <v>3633</v>
      </c>
      <c r="D56" s="84">
        <v>90</v>
      </c>
      <c r="E56" s="84" t="s">
        <v>3645</v>
      </c>
      <c r="F56" s="84">
        <v>41</v>
      </c>
      <c r="G56" s="84" t="s">
        <v>3656</v>
      </c>
      <c r="H56" s="84">
        <v>13</v>
      </c>
      <c r="I56" s="84" t="s">
        <v>3667</v>
      </c>
      <c r="J56" s="84">
        <v>5</v>
      </c>
      <c r="K56" s="84" t="s">
        <v>3678</v>
      </c>
      <c r="L56" s="84">
        <v>5</v>
      </c>
      <c r="M56" s="84"/>
      <c r="N56" s="84"/>
      <c r="O56" s="84" t="s">
        <v>3691</v>
      </c>
      <c r="P56" s="84">
        <v>2</v>
      </c>
      <c r="Q56" s="84"/>
      <c r="R56" s="84"/>
      <c r="S56" s="84"/>
      <c r="T56" s="84"/>
      <c r="U56" s="84"/>
      <c r="V56" s="84"/>
    </row>
    <row r="57" spans="1:22" ht="15">
      <c r="A57" s="84" t="s">
        <v>3634</v>
      </c>
      <c r="B57" s="84">
        <v>100</v>
      </c>
      <c r="C57" s="84" t="s">
        <v>3634</v>
      </c>
      <c r="D57" s="84">
        <v>90</v>
      </c>
      <c r="E57" s="84" t="s">
        <v>3646</v>
      </c>
      <c r="F57" s="84">
        <v>41</v>
      </c>
      <c r="G57" s="84" t="s">
        <v>3657</v>
      </c>
      <c r="H57" s="84">
        <v>11</v>
      </c>
      <c r="I57" s="84" t="s">
        <v>3668</v>
      </c>
      <c r="J57" s="84">
        <v>5</v>
      </c>
      <c r="K57" s="84" t="s">
        <v>3679</v>
      </c>
      <c r="L57" s="84">
        <v>5</v>
      </c>
      <c r="M57" s="84"/>
      <c r="N57" s="84"/>
      <c r="O57" s="84" t="s">
        <v>3692</v>
      </c>
      <c r="P57" s="84">
        <v>2</v>
      </c>
      <c r="Q57" s="84"/>
      <c r="R57" s="84"/>
      <c r="S57" s="84"/>
      <c r="T57" s="84"/>
      <c r="U57" s="84"/>
      <c r="V57" s="84"/>
    </row>
    <row r="58" spans="1:22" ht="15">
      <c r="A58" s="84" t="s">
        <v>3635</v>
      </c>
      <c r="B58" s="84">
        <v>100</v>
      </c>
      <c r="C58" s="84" t="s">
        <v>3635</v>
      </c>
      <c r="D58" s="84">
        <v>90</v>
      </c>
      <c r="E58" s="84" t="s">
        <v>3647</v>
      </c>
      <c r="F58" s="84">
        <v>41</v>
      </c>
      <c r="G58" s="84" t="s">
        <v>3658</v>
      </c>
      <c r="H58" s="84">
        <v>10</v>
      </c>
      <c r="I58" s="84" t="s">
        <v>3669</v>
      </c>
      <c r="J58" s="84">
        <v>5</v>
      </c>
      <c r="K58" s="84" t="s">
        <v>3680</v>
      </c>
      <c r="L58" s="84">
        <v>4</v>
      </c>
      <c r="M58" s="84"/>
      <c r="N58" s="84"/>
      <c r="O58" s="84" t="s">
        <v>3693</v>
      </c>
      <c r="P58" s="84">
        <v>2</v>
      </c>
      <c r="Q58" s="84"/>
      <c r="R58" s="84"/>
      <c r="S58" s="84"/>
      <c r="T58" s="84"/>
      <c r="U58" s="84"/>
      <c r="V58" s="84"/>
    </row>
    <row r="59" spans="1:22" ht="15">
      <c r="A59" s="84" t="s">
        <v>3636</v>
      </c>
      <c r="B59" s="84">
        <v>100</v>
      </c>
      <c r="C59" s="84" t="s">
        <v>3636</v>
      </c>
      <c r="D59" s="84">
        <v>90</v>
      </c>
      <c r="E59" s="84" t="s">
        <v>3648</v>
      </c>
      <c r="F59" s="84">
        <v>41</v>
      </c>
      <c r="G59" s="84" t="s">
        <v>3659</v>
      </c>
      <c r="H59" s="84">
        <v>9</v>
      </c>
      <c r="I59" s="84" t="s">
        <v>3670</v>
      </c>
      <c r="J59" s="84">
        <v>5</v>
      </c>
      <c r="K59" s="84" t="s">
        <v>3681</v>
      </c>
      <c r="L59" s="84">
        <v>4</v>
      </c>
      <c r="M59" s="84"/>
      <c r="N59" s="84"/>
      <c r="O59" s="84" t="s">
        <v>3694</v>
      </c>
      <c r="P59" s="84">
        <v>2</v>
      </c>
      <c r="Q59" s="84"/>
      <c r="R59" s="84"/>
      <c r="S59" s="84"/>
      <c r="T59" s="84"/>
      <c r="U59" s="84"/>
      <c r="V59" s="84"/>
    </row>
    <row r="60" spans="1:22" ht="15">
      <c r="A60" s="84" t="s">
        <v>3637</v>
      </c>
      <c r="B60" s="84">
        <v>100</v>
      </c>
      <c r="C60" s="84" t="s">
        <v>3637</v>
      </c>
      <c r="D60" s="84">
        <v>90</v>
      </c>
      <c r="E60" s="84" t="s">
        <v>3649</v>
      </c>
      <c r="F60" s="84">
        <v>41</v>
      </c>
      <c r="G60" s="84" t="s">
        <v>3660</v>
      </c>
      <c r="H60" s="84">
        <v>9</v>
      </c>
      <c r="I60" s="84" t="s">
        <v>3671</v>
      </c>
      <c r="J60" s="84">
        <v>5</v>
      </c>
      <c r="K60" s="84" t="s">
        <v>3682</v>
      </c>
      <c r="L60" s="84">
        <v>4</v>
      </c>
      <c r="M60" s="84"/>
      <c r="N60" s="84"/>
      <c r="O60" s="84" t="s">
        <v>3695</v>
      </c>
      <c r="P60" s="84">
        <v>2</v>
      </c>
      <c r="Q60" s="84"/>
      <c r="R60" s="84"/>
      <c r="S60" s="84"/>
      <c r="T60" s="84"/>
      <c r="U60" s="84"/>
      <c r="V60" s="84"/>
    </row>
    <row r="61" spans="1:22" ht="15">
      <c r="A61" s="84" t="s">
        <v>3638</v>
      </c>
      <c r="B61" s="84">
        <v>96</v>
      </c>
      <c r="C61" s="84" t="s">
        <v>3638</v>
      </c>
      <c r="D61" s="84">
        <v>90</v>
      </c>
      <c r="E61" s="84" t="s">
        <v>3650</v>
      </c>
      <c r="F61" s="84">
        <v>41</v>
      </c>
      <c r="G61" s="84" t="s">
        <v>3661</v>
      </c>
      <c r="H61" s="84">
        <v>6</v>
      </c>
      <c r="I61" s="84" t="s">
        <v>3672</v>
      </c>
      <c r="J61" s="84">
        <v>5</v>
      </c>
      <c r="K61" s="84" t="s">
        <v>3683</v>
      </c>
      <c r="L61" s="84">
        <v>4</v>
      </c>
      <c r="M61" s="84"/>
      <c r="N61" s="84"/>
      <c r="O61" s="84" t="s">
        <v>3696</v>
      </c>
      <c r="P61" s="84">
        <v>2</v>
      </c>
      <c r="Q61" s="84"/>
      <c r="R61" s="84"/>
      <c r="S61" s="84"/>
      <c r="T61" s="84"/>
      <c r="U61" s="84"/>
      <c r="V61" s="84"/>
    </row>
    <row r="62" spans="1:22" ht="15">
      <c r="A62" s="84" t="s">
        <v>3639</v>
      </c>
      <c r="B62" s="84">
        <v>96</v>
      </c>
      <c r="C62" s="84" t="s">
        <v>3639</v>
      </c>
      <c r="D62" s="84">
        <v>90</v>
      </c>
      <c r="E62" s="84" t="s">
        <v>3651</v>
      </c>
      <c r="F62" s="84">
        <v>41</v>
      </c>
      <c r="G62" s="84" t="s">
        <v>3662</v>
      </c>
      <c r="H62" s="84">
        <v>6</v>
      </c>
      <c r="I62" s="84" t="s">
        <v>3673</v>
      </c>
      <c r="J62" s="84">
        <v>5</v>
      </c>
      <c r="K62" s="84" t="s">
        <v>3684</v>
      </c>
      <c r="L62" s="84">
        <v>3</v>
      </c>
      <c r="M62" s="84"/>
      <c r="N62" s="84"/>
      <c r="O62" s="84" t="s">
        <v>3697</v>
      </c>
      <c r="P62" s="84">
        <v>2</v>
      </c>
      <c r="Q62" s="84"/>
      <c r="R62" s="84"/>
      <c r="S62" s="84"/>
      <c r="T62" s="84"/>
      <c r="U62" s="84"/>
      <c r="V62" s="84"/>
    </row>
    <row r="63" spans="1:22" ht="15">
      <c r="A63" s="84" t="s">
        <v>3640</v>
      </c>
      <c r="B63" s="84">
        <v>96</v>
      </c>
      <c r="C63" s="84" t="s">
        <v>3640</v>
      </c>
      <c r="D63" s="84">
        <v>90</v>
      </c>
      <c r="E63" s="84" t="s">
        <v>3652</v>
      </c>
      <c r="F63" s="84">
        <v>41</v>
      </c>
      <c r="G63" s="84" t="s">
        <v>3663</v>
      </c>
      <c r="H63" s="84">
        <v>6</v>
      </c>
      <c r="I63" s="84" t="s">
        <v>3674</v>
      </c>
      <c r="J63" s="84">
        <v>5</v>
      </c>
      <c r="K63" s="84" t="s">
        <v>3685</v>
      </c>
      <c r="L63" s="84">
        <v>3</v>
      </c>
      <c r="M63" s="84"/>
      <c r="N63" s="84"/>
      <c r="O63" s="84" t="s">
        <v>3698</v>
      </c>
      <c r="P63" s="84">
        <v>2</v>
      </c>
      <c r="Q63" s="84"/>
      <c r="R63" s="84"/>
      <c r="S63" s="84"/>
      <c r="T63" s="84"/>
      <c r="U63" s="84"/>
      <c r="V63" s="84"/>
    </row>
    <row r="66" spans="1:22" ht="15" customHeight="1">
      <c r="A66" s="13" t="s">
        <v>3710</v>
      </c>
      <c r="B66" s="13" t="s">
        <v>3504</v>
      </c>
      <c r="C66" s="78" t="s">
        <v>3712</v>
      </c>
      <c r="D66" s="78" t="s">
        <v>3507</v>
      </c>
      <c r="E66" s="13" t="s">
        <v>3713</v>
      </c>
      <c r="F66" s="13" t="s">
        <v>3509</v>
      </c>
      <c r="G66" s="13" t="s">
        <v>3716</v>
      </c>
      <c r="H66" s="13" t="s">
        <v>3511</v>
      </c>
      <c r="I66" s="13" t="s">
        <v>3718</v>
      </c>
      <c r="J66" s="13" t="s">
        <v>3515</v>
      </c>
      <c r="K66" s="13" t="s">
        <v>3720</v>
      </c>
      <c r="L66" s="13" t="s">
        <v>3517</v>
      </c>
      <c r="M66" s="13" t="s">
        <v>3722</v>
      </c>
      <c r="N66" s="13" t="s">
        <v>3519</v>
      </c>
      <c r="O66" s="78" t="s">
        <v>3724</v>
      </c>
      <c r="P66" s="78" t="s">
        <v>3521</v>
      </c>
      <c r="Q66" s="13" t="s">
        <v>3726</v>
      </c>
      <c r="R66" s="13" t="s">
        <v>3523</v>
      </c>
      <c r="S66" s="13" t="s">
        <v>3728</v>
      </c>
      <c r="T66" s="13" t="s">
        <v>3525</v>
      </c>
      <c r="U66" s="78" t="s">
        <v>3730</v>
      </c>
      <c r="V66" s="78" t="s">
        <v>3526</v>
      </c>
    </row>
    <row r="67" spans="1:22" ht="15">
      <c r="A67" s="78" t="s">
        <v>449</v>
      </c>
      <c r="B67" s="78">
        <v>26</v>
      </c>
      <c r="C67" s="78"/>
      <c r="D67" s="78"/>
      <c r="E67" s="78" t="s">
        <v>444</v>
      </c>
      <c r="F67" s="78">
        <v>14</v>
      </c>
      <c r="G67" s="78" t="s">
        <v>370</v>
      </c>
      <c r="H67" s="78">
        <v>9</v>
      </c>
      <c r="I67" s="78" t="s">
        <v>449</v>
      </c>
      <c r="J67" s="78">
        <v>13</v>
      </c>
      <c r="K67" s="78" t="s">
        <v>497</v>
      </c>
      <c r="L67" s="78">
        <v>4</v>
      </c>
      <c r="M67" s="78" t="s">
        <v>449</v>
      </c>
      <c r="N67" s="78">
        <v>3</v>
      </c>
      <c r="O67" s="78"/>
      <c r="P67" s="78"/>
      <c r="Q67" s="78" t="s">
        <v>449</v>
      </c>
      <c r="R67" s="78">
        <v>1</v>
      </c>
      <c r="S67" s="78" t="s">
        <v>462</v>
      </c>
      <c r="T67" s="78">
        <v>1</v>
      </c>
      <c r="U67" s="78"/>
      <c r="V67" s="78"/>
    </row>
    <row r="68" spans="1:22" ht="15">
      <c r="A68" s="78" t="s">
        <v>444</v>
      </c>
      <c r="B68" s="78">
        <v>15</v>
      </c>
      <c r="C68" s="78"/>
      <c r="D68" s="78"/>
      <c r="E68" s="78" t="s">
        <v>449</v>
      </c>
      <c r="F68" s="78">
        <v>4</v>
      </c>
      <c r="G68" s="78" t="s">
        <v>449</v>
      </c>
      <c r="H68" s="78">
        <v>5</v>
      </c>
      <c r="I68" s="78" t="s">
        <v>386</v>
      </c>
      <c r="J68" s="78">
        <v>1</v>
      </c>
      <c r="K68" s="78" t="s">
        <v>340</v>
      </c>
      <c r="L68" s="78">
        <v>1</v>
      </c>
      <c r="M68" s="78"/>
      <c r="N68" s="78"/>
      <c r="O68" s="78"/>
      <c r="P68" s="78"/>
      <c r="Q68" s="78"/>
      <c r="R68" s="78"/>
      <c r="S68" s="78"/>
      <c r="T68" s="78"/>
      <c r="U68" s="78"/>
      <c r="V68" s="78"/>
    </row>
    <row r="69" spans="1:22" ht="15">
      <c r="A69" s="78" t="s">
        <v>370</v>
      </c>
      <c r="B69" s="78">
        <v>9</v>
      </c>
      <c r="C69" s="78"/>
      <c r="D69" s="78"/>
      <c r="E69" s="78" t="s">
        <v>445</v>
      </c>
      <c r="F69" s="78">
        <v>2</v>
      </c>
      <c r="G69" s="78" t="s">
        <v>340</v>
      </c>
      <c r="H69" s="78">
        <v>4</v>
      </c>
      <c r="I69" s="78" t="s">
        <v>347</v>
      </c>
      <c r="J69" s="78">
        <v>1</v>
      </c>
      <c r="K69" s="78"/>
      <c r="L69" s="78"/>
      <c r="M69" s="78"/>
      <c r="N69" s="78"/>
      <c r="O69" s="78"/>
      <c r="P69" s="78"/>
      <c r="Q69" s="78"/>
      <c r="R69" s="78"/>
      <c r="S69" s="78"/>
      <c r="T69" s="78"/>
      <c r="U69" s="78"/>
      <c r="V69" s="78"/>
    </row>
    <row r="70" spans="1:22" ht="15">
      <c r="A70" s="78" t="s">
        <v>340</v>
      </c>
      <c r="B70" s="78">
        <v>5</v>
      </c>
      <c r="C70" s="78"/>
      <c r="D70" s="78"/>
      <c r="E70" s="78" t="s">
        <v>322</v>
      </c>
      <c r="F70" s="78">
        <v>1</v>
      </c>
      <c r="G70" s="78" t="s">
        <v>348</v>
      </c>
      <c r="H70" s="78">
        <v>2</v>
      </c>
      <c r="I70" s="78" t="s">
        <v>346</v>
      </c>
      <c r="J70" s="78">
        <v>1</v>
      </c>
      <c r="K70" s="78"/>
      <c r="L70" s="78"/>
      <c r="M70" s="78"/>
      <c r="N70" s="78"/>
      <c r="O70" s="78"/>
      <c r="P70" s="78"/>
      <c r="Q70" s="78"/>
      <c r="R70" s="78"/>
      <c r="S70" s="78"/>
      <c r="T70" s="78"/>
      <c r="U70" s="78"/>
      <c r="V70" s="78"/>
    </row>
    <row r="71" spans="1:22" ht="15">
      <c r="A71" s="78" t="s">
        <v>497</v>
      </c>
      <c r="B71" s="78">
        <v>4</v>
      </c>
      <c r="C71" s="78"/>
      <c r="D71" s="78"/>
      <c r="E71" s="78" t="s">
        <v>254</v>
      </c>
      <c r="F71" s="78">
        <v>1</v>
      </c>
      <c r="G71" s="78" t="s">
        <v>349</v>
      </c>
      <c r="H71" s="78">
        <v>2</v>
      </c>
      <c r="I71" s="78" t="s">
        <v>461</v>
      </c>
      <c r="J71" s="78">
        <v>1</v>
      </c>
      <c r="K71" s="78"/>
      <c r="L71" s="78"/>
      <c r="M71" s="78"/>
      <c r="N71" s="78"/>
      <c r="O71" s="78"/>
      <c r="P71" s="78"/>
      <c r="Q71" s="78"/>
      <c r="R71" s="78"/>
      <c r="S71" s="78"/>
      <c r="T71" s="78"/>
      <c r="U71" s="78"/>
      <c r="V71" s="78"/>
    </row>
    <row r="72" spans="1:22" ht="15">
      <c r="A72" s="78" t="s">
        <v>445</v>
      </c>
      <c r="B72" s="78">
        <v>2</v>
      </c>
      <c r="C72" s="78"/>
      <c r="D72" s="78"/>
      <c r="E72" s="78"/>
      <c r="F72" s="78"/>
      <c r="G72" s="78" t="s">
        <v>341</v>
      </c>
      <c r="H72" s="78">
        <v>1</v>
      </c>
      <c r="I72" s="78" t="s">
        <v>444</v>
      </c>
      <c r="J72" s="78">
        <v>1</v>
      </c>
      <c r="K72" s="78"/>
      <c r="L72" s="78"/>
      <c r="M72" s="78"/>
      <c r="N72" s="78"/>
      <c r="O72" s="78"/>
      <c r="P72" s="78"/>
      <c r="Q72" s="78"/>
      <c r="R72" s="78"/>
      <c r="S72" s="78"/>
      <c r="T72" s="78"/>
      <c r="U72" s="78"/>
      <c r="V72" s="78"/>
    </row>
    <row r="73" spans="1:22" ht="15">
      <c r="A73" s="78" t="s">
        <v>349</v>
      </c>
      <c r="B73" s="78">
        <v>2</v>
      </c>
      <c r="C73" s="78"/>
      <c r="D73" s="78"/>
      <c r="E73" s="78"/>
      <c r="F73" s="78"/>
      <c r="G73" s="78" t="s">
        <v>350</v>
      </c>
      <c r="H73" s="78">
        <v>1</v>
      </c>
      <c r="I73" s="78"/>
      <c r="J73" s="78"/>
      <c r="K73" s="78"/>
      <c r="L73" s="78"/>
      <c r="M73" s="78"/>
      <c r="N73" s="78"/>
      <c r="O73" s="78"/>
      <c r="P73" s="78"/>
      <c r="Q73" s="78"/>
      <c r="R73" s="78"/>
      <c r="S73" s="78"/>
      <c r="T73" s="78"/>
      <c r="U73" s="78"/>
      <c r="V73" s="78"/>
    </row>
    <row r="74" spans="1:22" ht="15">
      <c r="A74" s="78" t="s">
        <v>348</v>
      </c>
      <c r="B74" s="78">
        <v>2</v>
      </c>
      <c r="C74" s="78"/>
      <c r="D74" s="78"/>
      <c r="E74" s="78"/>
      <c r="F74" s="78"/>
      <c r="G74" s="78" t="s">
        <v>351</v>
      </c>
      <c r="H74" s="78">
        <v>1</v>
      </c>
      <c r="I74" s="78"/>
      <c r="J74" s="78"/>
      <c r="K74" s="78"/>
      <c r="L74" s="78"/>
      <c r="M74" s="78"/>
      <c r="N74" s="78"/>
      <c r="O74" s="78"/>
      <c r="P74" s="78"/>
      <c r="Q74" s="78"/>
      <c r="R74" s="78"/>
      <c r="S74" s="78"/>
      <c r="T74" s="78"/>
      <c r="U74" s="78"/>
      <c r="V74" s="78"/>
    </row>
    <row r="75" spans="1:22" ht="15">
      <c r="A75" s="78" t="s">
        <v>386</v>
      </c>
      <c r="B75" s="78">
        <v>1</v>
      </c>
      <c r="C75" s="78"/>
      <c r="D75" s="78"/>
      <c r="E75" s="78"/>
      <c r="F75" s="78"/>
      <c r="G75" s="78" t="s">
        <v>490</v>
      </c>
      <c r="H75" s="78">
        <v>1</v>
      </c>
      <c r="I75" s="78"/>
      <c r="J75" s="78"/>
      <c r="K75" s="78"/>
      <c r="L75" s="78"/>
      <c r="M75" s="78"/>
      <c r="N75" s="78"/>
      <c r="O75" s="78"/>
      <c r="P75" s="78"/>
      <c r="Q75" s="78"/>
      <c r="R75" s="78"/>
      <c r="S75" s="78"/>
      <c r="T75" s="78"/>
      <c r="U75" s="78"/>
      <c r="V75" s="78"/>
    </row>
    <row r="76" spans="1:22" ht="15">
      <c r="A76" s="78" t="s">
        <v>490</v>
      </c>
      <c r="B76" s="78">
        <v>1</v>
      </c>
      <c r="C76" s="78"/>
      <c r="D76" s="78"/>
      <c r="E76" s="78"/>
      <c r="F76" s="78"/>
      <c r="G76" s="78" t="s">
        <v>392</v>
      </c>
      <c r="H76" s="78">
        <v>1</v>
      </c>
      <c r="I76" s="78"/>
      <c r="J76" s="78"/>
      <c r="K76" s="78"/>
      <c r="L76" s="78"/>
      <c r="M76" s="78"/>
      <c r="N76" s="78"/>
      <c r="O76" s="78"/>
      <c r="P76" s="78"/>
      <c r="Q76" s="78"/>
      <c r="R76" s="78"/>
      <c r="S76" s="78"/>
      <c r="T76" s="78"/>
      <c r="U76" s="78"/>
      <c r="V76" s="78"/>
    </row>
    <row r="79" spans="1:22" ht="15" customHeight="1">
      <c r="A79" s="13" t="s">
        <v>3711</v>
      </c>
      <c r="B79" s="13" t="s">
        <v>3504</v>
      </c>
      <c r="C79" s="13" t="s">
        <v>3714</v>
      </c>
      <c r="D79" s="13" t="s">
        <v>3507</v>
      </c>
      <c r="E79" s="13" t="s">
        <v>3715</v>
      </c>
      <c r="F79" s="13" t="s">
        <v>3509</v>
      </c>
      <c r="G79" s="13" t="s">
        <v>3717</v>
      </c>
      <c r="H79" s="13" t="s">
        <v>3511</v>
      </c>
      <c r="I79" s="13" t="s">
        <v>3719</v>
      </c>
      <c r="J79" s="13" t="s">
        <v>3515</v>
      </c>
      <c r="K79" s="13" t="s">
        <v>3721</v>
      </c>
      <c r="L79" s="13" t="s">
        <v>3517</v>
      </c>
      <c r="M79" s="13" t="s">
        <v>3723</v>
      </c>
      <c r="N79" s="13" t="s">
        <v>3519</v>
      </c>
      <c r="O79" s="13" t="s">
        <v>3725</v>
      </c>
      <c r="P79" s="13" t="s">
        <v>3521</v>
      </c>
      <c r="Q79" s="13" t="s">
        <v>3727</v>
      </c>
      <c r="R79" s="13" t="s">
        <v>3523</v>
      </c>
      <c r="S79" s="78" t="s">
        <v>3729</v>
      </c>
      <c r="T79" s="78" t="s">
        <v>3525</v>
      </c>
      <c r="U79" s="78" t="s">
        <v>3731</v>
      </c>
      <c r="V79" s="78" t="s">
        <v>3526</v>
      </c>
    </row>
    <row r="80" spans="1:22" ht="15">
      <c r="A80" s="78" t="s">
        <v>449</v>
      </c>
      <c r="B80" s="78">
        <v>127</v>
      </c>
      <c r="C80" s="78" t="s">
        <v>444</v>
      </c>
      <c r="D80" s="78">
        <v>89</v>
      </c>
      <c r="E80" s="78" t="s">
        <v>445</v>
      </c>
      <c r="F80" s="78">
        <v>63</v>
      </c>
      <c r="G80" s="78" t="s">
        <v>449</v>
      </c>
      <c r="H80" s="78">
        <v>69</v>
      </c>
      <c r="I80" s="78" t="s">
        <v>449</v>
      </c>
      <c r="J80" s="78">
        <v>26</v>
      </c>
      <c r="K80" s="78" t="s">
        <v>449</v>
      </c>
      <c r="L80" s="78">
        <v>10</v>
      </c>
      <c r="M80" s="78" t="s">
        <v>502</v>
      </c>
      <c r="N80" s="78">
        <v>2</v>
      </c>
      <c r="O80" s="78" t="s">
        <v>454</v>
      </c>
      <c r="P80" s="78">
        <v>2</v>
      </c>
      <c r="Q80" s="78" t="s">
        <v>451</v>
      </c>
      <c r="R80" s="78">
        <v>1</v>
      </c>
      <c r="S80" s="78"/>
      <c r="T80" s="78"/>
      <c r="U80" s="78"/>
      <c r="V80" s="78"/>
    </row>
    <row r="81" spans="1:22" ht="15">
      <c r="A81" s="78" t="s">
        <v>444</v>
      </c>
      <c r="B81" s="78">
        <v>101</v>
      </c>
      <c r="C81" s="78" t="s">
        <v>449</v>
      </c>
      <c r="D81" s="78">
        <v>1</v>
      </c>
      <c r="E81" s="78" t="s">
        <v>449</v>
      </c>
      <c r="F81" s="78">
        <v>20</v>
      </c>
      <c r="G81" s="78" t="s">
        <v>349</v>
      </c>
      <c r="H81" s="78">
        <v>52</v>
      </c>
      <c r="I81" s="78" t="s">
        <v>224</v>
      </c>
      <c r="J81" s="78">
        <v>6</v>
      </c>
      <c r="K81" s="78" t="s">
        <v>340</v>
      </c>
      <c r="L81" s="78">
        <v>7</v>
      </c>
      <c r="M81" s="78" t="s">
        <v>501</v>
      </c>
      <c r="N81" s="78">
        <v>2</v>
      </c>
      <c r="O81" s="78" t="s">
        <v>218</v>
      </c>
      <c r="P81" s="78">
        <v>1</v>
      </c>
      <c r="Q81" s="78" t="s">
        <v>450</v>
      </c>
      <c r="R81" s="78">
        <v>1</v>
      </c>
      <c r="S81" s="78"/>
      <c r="T81" s="78"/>
      <c r="U81" s="78"/>
      <c r="V81" s="78"/>
    </row>
    <row r="82" spans="1:22" ht="15">
      <c r="A82" s="78" t="s">
        <v>445</v>
      </c>
      <c r="B82" s="78">
        <v>67</v>
      </c>
      <c r="C82" s="78" t="s">
        <v>445</v>
      </c>
      <c r="D82" s="78">
        <v>1</v>
      </c>
      <c r="E82" s="78" t="s">
        <v>444</v>
      </c>
      <c r="F82" s="78">
        <v>11</v>
      </c>
      <c r="G82" s="78" t="s">
        <v>340</v>
      </c>
      <c r="H82" s="78">
        <v>31</v>
      </c>
      <c r="I82" s="78" t="s">
        <v>340</v>
      </c>
      <c r="J82" s="78">
        <v>5</v>
      </c>
      <c r="K82" s="78" t="s">
        <v>349</v>
      </c>
      <c r="L82" s="78">
        <v>7</v>
      </c>
      <c r="M82" s="78" t="s">
        <v>445</v>
      </c>
      <c r="N82" s="78">
        <v>2</v>
      </c>
      <c r="O82" s="78" t="s">
        <v>340</v>
      </c>
      <c r="P82" s="78">
        <v>1</v>
      </c>
      <c r="Q82" s="78" t="s">
        <v>340</v>
      </c>
      <c r="R82" s="78">
        <v>1</v>
      </c>
      <c r="S82" s="78"/>
      <c r="T82" s="78"/>
      <c r="U82" s="78"/>
      <c r="V82" s="78"/>
    </row>
    <row r="83" spans="1:22" ht="15">
      <c r="A83" s="78" t="s">
        <v>349</v>
      </c>
      <c r="B83" s="78">
        <v>60</v>
      </c>
      <c r="C83" s="78"/>
      <c r="D83" s="78"/>
      <c r="E83" s="78" t="s">
        <v>424</v>
      </c>
      <c r="F83" s="78">
        <v>1</v>
      </c>
      <c r="G83" s="78" t="s">
        <v>453</v>
      </c>
      <c r="H83" s="78">
        <v>16</v>
      </c>
      <c r="I83" s="78" t="s">
        <v>223</v>
      </c>
      <c r="J83" s="78">
        <v>4</v>
      </c>
      <c r="K83" s="78" t="s">
        <v>496</v>
      </c>
      <c r="L83" s="78">
        <v>5</v>
      </c>
      <c r="M83" s="78" t="s">
        <v>444</v>
      </c>
      <c r="N83" s="78">
        <v>1</v>
      </c>
      <c r="O83" s="78" t="s">
        <v>449</v>
      </c>
      <c r="P83" s="78">
        <v>1</v>
      </c>
      <c r="Q83" s="78"/>
      <c r="R83" s="78"/>
      <c r="S83" s="78"/>
      <c r="T83" s="78"/>
      <c r="U83" s="78"/>
      <c r="V83" s="78"/>
    </row>
    <row r="84" spans="1:22" ht="15">
      <c r="A84" s="78" t="s">
        <v>340</v>
      </c>
      <c r="B84" s="78">
        <v>45</v>
      </c>
      <c r="C84" s="78"/>
      <c r="D84" s="78"/>
      <c r="E84" s="78"/>
      <c r="F84" s="78"/>
      <c r="G84" s="78" t="s">
        <v>389</v>
      </c>
      <c r="H84" s="78">
        <v>10</v>
      </c>
      <c r="I84" s="78" t="s">
        <v>347</v>
      </c>
      <c r="J84" s="78">
        <v>2</v>
      </c>
      <c r="K84" s="78" t="s">
        <v>495</v>
      </c>
      <c r="L84" s="78">
        <v>5</v>
      </c>
      <c r="M84" s="78"/>
      <c r="N84" s="78"/>
      <c r="O84" s="78" t="s">
        <v>349</v>
      </c>
      <c r="P84" s="78">
        <v>1</v>
      </c>
      <c r="Q84" s="78"/>
      <c r="R84" s="78"/>
      <c r="S84" s="78"/>
      <c r="T84" s="78"/>
      <c r="U84" s="78"/>
      <c r="V84" s="78"/>
    </row>
    <row r="85" spans="1:22" ht="15">
      <c r="A85" s="78" t="s">
        <v>453</v>
      </c>
      <c r="B85" s="78">
        <v>16</v>
      </c>
      <c r="C85" s="78"/>
      <c r="D85" s="78"/>
      <c r="E85" s="78"/>
      <c r="F85" s="78"/>
      <c r="G85" s="78" t="s">
        <v>392</v>
      </c>
      <c r="H85" s="78">
        <v>6</v>
      </c>
      <c r="I85" s="78" t="s">
        <v>448</v>
      </c>
      <c r="J85" s="78">
        <v>2</v>
      </c>
      <c r="K85" s="78" t="s">
        <v>494</v>
      </c>
      <c r="L85" s="78">
        <v>5</v>
      </c>
      <c r="M85" s="78"/>
      <c r="N85" s="78"/>
      <c r="O85" s="78"/>
      <c r="P85" s="78"/>
      <c r="Q85" s="78"/>
      <c r="R85" s="78"/>
      <c r="S85" s="78"/>
      <c r="T85" s="78"/>
      <c r="U85" s="78"/>
      <c r="V85" s="78"/>
    </row>
    <row r="86" spans="1:22" ht="15">
      <c r="A86" s="78" t="s">
        <v>389</v>
      </c>
      <c r="B86" s="78">
        <v>13</v>
      </c>
      <c r="C86" s="78"/>
      <c r="D86" s="78"/>
      <c r="E86" s="78"/>
      <c r="F86" s="78"/>
      <c r="G86" s="78" t="s">
        <v>370</v>
      </c>
      <c r="H86" s="78">
        <v>5</v>
      </c>
      <c r="I86" s="78" t="s">
        <v>397</v>
      </c>
      <c r="J86" s="78">
        <v>1</v>
      </c>
      <c r="K86" s="78" t="s">
        <v>493</v>
      </c>
      <c r="L86" s="78">
        <v>4</v>
      </c>
      <c r="M86" s="78"/>
      <c r="N86" s="78"/>
      <c r="O86" s="78"/>
      <c r="P86" s="78"/>
      <c r="Q86" s="78"/>
      <c r="R86" s="78"/>
      <c r="S86" s="78"/>
      <c r="T86" s="78"/>
      <c r="U86" s="78"/>
      <c r="V86" s="78"/>
    </row>
    <row r="87" spans="1:22" ht="15">
      <c r="A87" s="78" t="s">
        <v>392</v>
      </c>
      <c r="B87" s="78">
        <v>6</v>
      </c>
      <c r="C87" s="78"/>
      <c r="D87" s="78"/>
      <c r="E87" s="78"/>
      <c r="F87" s="78"/>
      <c r="G87" s="78" t="s">
        <v>455</v>
      </c>
      <c r="H87" s="78">
        <v>5</v>
      </c>
      <c r="I87" s="78" t="s">
        <v>386</v>
      </c>
      <c r="J87" s="78">
        <v>1</v>
      </c>
      <c r="K87" s="78" t="s">
        <v>492</v>
      </c>
      <c r="L87" s="78">
        <v>4</v>
      </c>
      <c r="M87" s="78"/>
      <c r="N87" s="78"/>
      <c r="O87" s="78"/>
      <c r="P87" s="78"/>
      <c r="Q87" s="78"/>
      <c r="R87" s="78"/>
      <c r="S87" s="78"/>
      <c r="T87" s="78"/>
      <c r="U87" s="78"/>
      <c r="V87" s="78"/>
    </row>
    <row r="88" spans="1:22" ht="15">
      <c r="A88" s="78" t="s">
        <v>224</v>
      </c>
      <c r="B88" s="78">
        <v>6</v>
      </c>
      <c r="C88" s="78"/>
      <c r="D88" s="78"/>
      <c r="E88" s="78"/>
      <c r="F88" s="78"/>
      <c r="G88" s="78" t="s">
        <v>391</v>
      </c>
      <c r="H88" s="78">
        <v>4</v>
      </c>
      <c r="I88" s="78" t="s">
        <v>483</v>
      </c>
      <c r="J88" s="78">
        <v>1</v>
      </c>
      <c r="K88" s="78" t="s">
        <v>389</v>
      </c>
      <c r="L88" s="78">
        <v>3</v>
      </c>
      <c r="M88" s="78"/>
      <c r="N88" s="78"/>
      <c r="O88" s="78"/>
      <c r="P88" s="78"/>
      <c r="Q88" s="78"/>
      <c r="R88" s="78"/>
      <c r="S88" s="78"/>
      <c r="T88" s="78"/>
      <c r="U88" s="78"/>
      <c r="V88" s="78"/>
    </row>
    <row r="89" spans="1:22" ht="15">
      <c r="A89" s="78" t="s">
        <v>394</v>
      </c>
      <c r="B89" s="78">
        <v>5</v>
      </c>
      <c r="C89" s="78"/>
      <c r="D89" s="78"/>
      <c r="E89" s="78"/>
      <c r="F89" s="78"/>
      <c r="G89" s="78" t="s">
        <v>393</v>
      </c>
      <c r="H89" s="78">
        <v>3</v>
      </c>
      <c r="I89" s="78" t="s">
        <v>445</v>
      </c>
      <c r="J89" s="78">
        <v>1</v>
      </c>
      <c r="K89" s="78" t="s">
        <v>394</v>
      </c>
      <c r="L89" s="78">
        <v>3</v>
      </c>
      <c r="M89" s="78"/>
      <c r="N89" s="78"/>
      <c r="O89" s="78"/>
      <c r="P89" s="78"/>
      <c r="Q89" s="78"/>
      <c r="R89" s="78"/>
      <c r="S89" s="78"/>
      <c r="T89" s="78"/>
      <c r="U89" s="78"/>
      <c r="V89" s="78"/>
    </row>
    <row r="92" spans="1:22" ht="15" customHeight="1">
      <c r="A92" s="13" t="s">
        <v>3746</v>
      </c>
      <c r="B92" s="13" t="s">
        <v>3504</v>
      </c>
      <c r="C92" s="13" t="s">
        <v>3747</v>
      </c>
      <c r="D92" s="13" t="s">
        <v>3507</v>
      </c>
      <c r="E92" s="13" t="s">
        <v>3748</v>
      </c>
      <c r="F92" s="13" t="s">
        <v>3509</v>
      </c>
      <c r="G92" s="13" t="s">
        <v>3749</v>
      </c>
      <c r="H92" s="13" t="s">
        <v>3511</v>
      </c>
      <c r="I92" s="13" t="s">
        <v>3750</v>
      </c>
      <c r="J92" s="13" t="s">
        <v>3515</v>
      </c>
      <c r="K92" s="13" t="s">
        <v>3751</v>
      </c>
      <c r="L92" s="13" t="s">
        <v>3517</v>
      </c>
      <c r="M92" s="13" t="s">
        <v>3752</v>
      </c>
      <c r="N92" s="13" t="s">
        <v>3519</v>
      </c>
      <c r="O92" s="13" t="s">
        <v>3753</v>
      </c>
      <c r="P92" s="13" t="s">
        <v>3521</v>
      </c>
      <c r="Q92" s="13" t="s">
        <v>3754</v>
      </c>
      <c r="R92" s="13" t="s">
        <v>3523</v>
      </c>
      <c r="S92" s="13" t="s">
        <v>3755</v>
      </c>
      <c r="T92" s="13" t="s">
        <v>3525</v>
      </c>
      <c r="U92" s="13" t="s">
        <v>3756</v>
      </c>
      <c r="V92" s="13" t="s">
        <v>3526</v>
      </c>
    </row>
    <row r="93" spans="1:22" ht="15">
      <c r="A93" s="114" t="s">
        <v>276</v>
      </c>
      <c r="B93" s="78">
        <v>948509</v>
      </c>
      <c r="C93" s="114" t="s">
        <v>276</v>
      </c>
      <c r="D93" s="78">
        <v>948509</v>
      </c>
      <c r="E93" s="114" t="s">
        <v>400</v>
      </c>
      <c r="F93" s="78">
        <v>428043</v>
      </c>
      <c r="G93" s="114" t="s">
        <v>357</v>
      </c>
      <c r="H93" s="78">
        <v>331675</v>
      </c>
      <c r="I93" s="114" t="s">
        <v>232</v>
      </c>
      <c r="J93" s="78">
        <v>150625</v>
      </c>
      <c r="K93" s="114" t="s">
        <v>388</v>
      </c>
      <c r="L93" s="78">
        <v>117373</v>
      </c>
      <c r="M93" s="114" t="s">
        <v>502</v>
      </c>
      <c r="N93" s="78">
        <v>187253</v>
      </c>
      <c r="O93" s="114" t="s">
        <v>454</v>
      </c>
      <c r="P93" s="78">
        <v>147594</v>
      </c>
      <c r="Q93" s="114" t="s">
        <v>450</v>
      </c>
      <c r="R93" s="78">
        <v>13106</v>
      </c>
      <c r="S93" s="114" t="s">
        <v>336</v>
      </c>
      <c r="T93" s="78">
        <v>8779</v>
      </c>
      <c r="U93" s="114" t="s">
        <v>230</v>
      </c>
      <c r="V93" s="78">
        <v>2836</v>
      </c>
    </row>
    <row r="94" spans="1:22" ht="15">
      <c r="A94" s="114" t="s">
        <v>400</v>
      </c>
      <c r="B94" s="78">
        <v>428043</v>
      </c>
      <c r="C94" s="114" t="s">
        <v>328</v>
      </c>
      <c r="D94" s="78">
        <v>193554</v>
      </c>
      <c r="E94" s="114" t="s">
        <v>412</v>
      </c>
      <c r="F94" s="78">
        <v>239244</v>
      </c>
      <c r="G94" s="114" t="s">
        <v>344</v>
      </c>
      <c r="H94" s="78">
        <v>187130</v>
      </c>
      <c r="I94" s="114" t="s">
        <v>222</v>
      </c>
      <c r="J94" s="78">
        <v>111574</v>
      </c>
      <c r="K94" s="114" t="s">
        <v>475</v>
      </c>
      <c r="L94" s="78">
        <v>99948</v>
      </c>
      <c r="M94" s="114" t="s">
        <v>501</v>
      </c>
      <c r="N94" s="78">
        <v>50941</v>
      </c>
      <c r="O94" s="114" t="s">
        <v>218</v>
      </c>
      <c r="P94" s="78">
        <v>8111</v>
      </c>
      <c r="Q94" s="114" t="s">
        <v>214</v>
      </c>
      <c r="R94" s="78">
        <v>4012</v>
      </c>
      <c r="S94" s="114" t="s">
        <v>462</v>
      </c>
      <c r="T94" s="78">
        <v>676</v>
      </c>
      <c r="U94" s="114"/>
      <c r="V94" s="78"/>
    </row>
    <row r="95" spans="1:22" ht="15">
      <c r="A95" s="114" t="s">
        <v>357</v>
      </c>
      <c r="B95" s="78">
        <v>331675</v>
      </c>
      <c r="C95" s="114" t="s">
        <v>245</v>
      </c>
      <c r="D95" s="78">
        <v>129037</v>
      </c>
      <c r="E95" s="114" t="s">
        <v>411</v>
      </c>
      <c r="F95" s="78">
        <v>191223</v>
      </c>
      <c r="G95" s="114" t="s">
        <v>465</v>
      </c>
      <c r="H95" s="78">
        <v>154573</v>
      </c>
      <c r="I95" s="114" t="s">
        <v>335</v>
      </c>
      <c r="J95" s="78">
        <v>92961</v>
      </c>
      <c r="K95" s="114" t="s">
        <v>345</v>
      </c>
      <c r="L95" s="78">
        <v>17136</v>
      </c>
      <c r="M95" s="114" t="s">
        <v>446</v>
      </c>
      <c r="N95" s="78">
        <v>43139</v>
      </c>
      <c r="O95" s="114" t="s">
        <v>219</v>
      </c>
      <c r="P95" s="78">
        <v>2425</v>
      </c>
      <c r="Q95" s="114" t="s">
        <v>451</v>
      </c>
      <c r="R95" s="78">
        <v>212</v>
      </c>
      <c r="S95" s="114"/>
      <c r="T95" s="78"/>
      <c r="U95" s="114"/>
      <c r="V95" s="78"/>
    </row>
    <row r="96" spans="1:22" ht="15">
      <c r="A96" s="114" t="s">
        <v>412</v>
      </c>
      <c r="B96" s="78">
        <v>239244</v>
      </c>
      <c r="C96" s="114" t="s">
        <v>239</v>
      </c>
      <c r="D96" s="78">
        <v>115358</v>
      </c>
      <c r="E96" s="114" t="s">
        <v>430</v>
      </c>
      <c r="F96" s="78">
        <v>135066</v>
      </c>
      <c r="G96" s="114" t="s">
        <v>464</v>
      </c>
      <c r="H96" s="78">
        <v>71641</v>
      </c>
      <c r="I96" s="114" t="s">
        <v>386</v>
      </c>
      <c r="J96" s="78">
        <v>46765</v>
      </c>
      <c r="K96" s="114" t="s">
        <v>484</v>
      </c>
      <c r="L96" s="78">
        <v>15833</v>
      </c>
      <c r="M96" s="114" t="s">
        <v>447</v>
      </c>
      <c r="N96" s="78">
        <v>732</v>
      </c>
      <c r="O96" s="114"/>
      <c r="P96" s="78"/>
      <c r="Q96" s="114"/>
      <c r="R96" s="78"/>
      <c r="S96" s="114"/>
      <c r="T96" s="78"/>
      <c r="U96" s="114"/>
      <c r="V96" s="78"/>
    </row>
    <row r="97" spans="1:22" ht="15">
      <c r="A97" s="114" t="s">
        <v>328</v>
      </c>
      <c r="B97" s="78">
        <v>193554</v>
      </c>
      <c r="C97" s="114" t="s">
        <v>443</v>
      </c>
      <c r="D97" s="78">
        <v>108123</v>
      </c>
      <c r="E97" s="114" t="s">
        <v>402</v>
      </c>
      <c r="F97" s="78">
        <v>68580</v>
      </c>
      <c r="G97" s="114" t="s">
        <v>341</v>
      </c>
      <c r="H97" s="78">
        <v>60397</v>
      </c>
      <c r="I97" s="114" t="s">
        <v>212</v>
      </c>
      <c r="J97" s="78">
        <v>35952</v>
      </c>
      <c r="K97" s="114" t="s">
        <v>497</v>
      </c>
      <c r="L97" s="78">
        <v>15136</v>
      </c>
      <c r="M97" s="114"/>
      <c r="N97" s="78"/>
      <c r="O97" s="114"/>
      <c r="P97" s="78"/>
      <c r="Q97" s="114"/>
      <c r="R97" s="78"/>
      <c r="S97" s="114"/>
      <c r="T97" s="78"/>
      <c r="U97" s="114"/>
      <c r="V97" s="78"/>
    </row>
    <row r="98" spans="1:22" ht="15">
      <c r="A98" s="114" t="s">
        <v>411</v>
      </c>
      <c r="B98" s="78">
        <v>191223</v>
      </c>
      <c r="C98" s="114" t="s">
        <v>333</v>
      </c>
      <c r="D98" s="78">
        <v>94388</v>
      </c>
      <c r="E98" s="114" t="s">
        <v>255</v>
      </c>
      <c r="F98" s="78">
        <v>51086</v>
      </c>
      <c r="G98" s="114" t="s">
        <v>393</v>
      </c>
      <c r="H98" s="78">
        <v>54654</v>
      </c>
      <c r="I98" s="114" t="s">
        <v>346</v>
      </c>
      <c r="J98" s="78">
        <v>29285</v>
      </c>
      <c r="K98" s="114" t="s">
        <v>495</v>
      </c>
      <c r="L98" s="78">
        <v>12304</v>
      </c>
      <c r="M98" s="114"/>
      <c r="N98" s="78"/>
      <c r="O98" s="114"/>
      <c r="P98" s="78"/>
      <c r="Q98" s="114"/>
      <c r="R98" s="78"/>
      <c r="S98" s="114"/>
      <c r="T98" s="78"/>
      <c r="U98" s="114"/>
      <c r="V98" s="78"/>
    </row>
    <row r="99" spans="1:22" ht="15">
      <c r="A99" s="114" t="s">
        <v>502</v>
      </c>
      <c r="B99" s="78">
        <v>187253</v>
      </c>
      <c r="C99" s="114" t="s">
        <v>300</v>
      </c>
      <c r="D99" s="78">
        <v>91963</v>
      </c>
      <c r="E99" s="114" t="s">
        <v>438</v>
      </c>
      <c r="F99" s="78">
        <v>45553</v>
      </c>
      <c r="G99" s="114" t="s">
        <v>227</v>
      </c>
      <c r="H99" s="78">
        <v>42147</v>
      </c>
      <c r="I99" s="114" t="s">
        <v>397</v>
      </c>
      <c r="J99" s="78">
        <v>24348</v>
      </c>
      <c r="K99" s="114" t="s">
        <v>352</v>
      </c>
      <c r="L99" s="78">
        <v>11341</v>
      </c>
      <c r="M99" s="114"/>
      <c r="N99" s="78"/>
      <c r="O99" s="114"/>
      <c r="P99" s="78"/>
      <c r="Q99" s="114"/>
      <c r="R99" s="78"/>
      <c r="S99" s="114"/>
      <c r="T99" s="78"/>
      <c r="U99" s="114"/>
      <c r="V99" s="78"/>
    </row>
    <row r="100" spans="1:22" ht="15">
      <c r="A100" s="114" t="s">
        <v>344</v>
      </c>
      <c r="B100" s="78">
        <v>187130</v>
      </c>
      <c r="C100" s="114" t="s">
        <v>297</v>
      </c>
      <c r="D100" s="78">
        <v>91062</v>
      </c>
      <c r="E100" s="114" t="s">
        <v>431</v>
      </c>
      <c r="F100" s="78">
        <v>41521</v>
      </c>
      <c r="G100" s="114" t="s">
        <v>350</v>
      </c>
      <c r="H100" s="78">
        <v>40342</v>
      </c>
      <c r="I100" s="114" t="s">
        <v>373</v>
      </c>
      <c r="J100" s="78">
        <v>24155</v>
      </c>
      <c r="K100" s="114" t="s">
        <v>494</v>
      </c>
      <c r="L100" s="78">
        <v>10701</v>
      </c>
      <c r="M100" s="114"/>
      <c r="N100" s="78"/>
      <c r="O100" s="114"/>
      <c r="P100" s="78"/>
      <c r="Q100" s="114"/>
      <c r="R100" s="78"/>
      <c r="S100" s="114"/>
      <c r="T100" s="78"/>
      <c r="U100" s="114"/>
      <c r="V100" s="78"/>
    </row>
    <row r="101" spans="1:22" ht="15">
      <c r="A101" s="114" t="s">
        <v>465</v>
      </c>
      <c r="B101" s="78">
        <v>154573</v>
      </c>
      <c r="C101" s="114" t="s">
        <v>251</v>
      </c>
      <c r="D101" s="78">
        <v>84105</v>
      </c>
      <c r="E101" s="114" t="s">
        <v>435</v>
      </c>
      <c r="F101" s="78">
        <v>29329</v>
      </c>
      <c r="G101" s="114" t="s">
        <v>369</v>
      </c>
      <c r="H101" s="78">
        <v>22633</v>
      </c>
      <c r="I101" s="114" t="s">
        <v>347</v>
      </c>
      <c r="J101" s="78">
        <v>18659</v>
      </c>
      <c r="K101" s="114" t="s">
        <v>479</v>
      </c>
      <c r="L101" s="78">
        <v>4900</v>
      </c>
      <c r="M101" s="114"/>
      <c r="N101" s="78"/>
      <c r="O101" s="114"/>
      <c r="P101" s="78"/>
      <c r="Q101" s="114"/>
      <c r="R101" s="78"/>
      <c r="S101" s="114"/>
      <c r="T101" s="78"/>
      <c r="U101" s="114"/>
      <c r="V101" s="78"/>
    </row>
    <row r="102" spans="1:22" ht="15">
      <c r="A102" s="114" t="s">
        <v>232</v>
      </c>
      <c r="B102" s="78">
        <v>150625</v>
      </c>
      <c r="C102" s="114" t="s">
        <v>261</v>
      </c>
      <c r="D102" s="78">
        <v>81242</v>
      </c>
      <c r="E102" s="114" t="s">
        <v>442</v>
      </c>
      <c r="F102" s="78">
        <v>26632</v>
      </c>
      <c r="G102" s="114" t="s">
        <v>217</v>
      </c>
      <c r="H102" s="78">
        <v>19787</v>
      </c>
      <c r="I102" s="114" t="s">
        <v>457</v>
      </c>
      <c r="J102" s="78">
        <v>18466</v>
      </c>
      <c r="K102" s="114" t="s">
        <v>491</v>
      </c>
      <c r="L102" s="78">
        <v>4119</v>
      </c>
      <c r="M102" s="114"/>
      <c r="N102" s="78"/>
      <c r="O102" s="114"/>
      <c r="P102" s="78"/>
      <c r="Q102" s="114"/>
      <c r="R102" s="78"/>
      <c r="S102" s="114"/>
      <c r="T102" s="78"/>
      <c r="U102" s="114"/>
      <c r="V102" s="78"/>
    </row>
  </sheetData>
  <hyperlinks>
    <hyperlink ref="A2" r:id="rId1" display="https://asked.kr/imyourkid"/>
    <hyperlink ref="A3" r:id="rId2" display="https://headgum.com/high-and-mighty/228-cannabis-history-with-david-bienenstock-and-abdullah-saeed"/>
    <hyperlink ref="A4" r:id="rId3" display="https://megaphone.link/SPM7022728780"/>
    <hyperlink ref="A5" r:id="rId4" display="https://podcasts.apple.com/us/podcast/great-moments-in-weed-history/id1350064353?i=1000448671319"/>
    <hyperlink ref="A6" r:id="rId5" display="https://twitter.com/weare_campfire/status/1173996295859703808"/>
    <hyperlink ref="A7" r:id="rId6" display="https://podcasts.apple.com/us/podcast/ep-244-david-bienenstock-abdullah-saeed-getting-doug/id716402907?i=1000451049589"/>
    <hyperlink ref="A8" r:id="rId7" display="https://megaphone.link/SPM2258453106"/>
    <hyperlink ref="A9" r:id="rId8" display="https://twitter.com/gmiwhpodcast/status/1169306687892672512"/>
    <hyperlink ref="A10" r:id="rId9" display="http://theshitshow.la/"/>
    <hyperlink ref="A11" r:id="rId10" display="https://www.instagram.com/p/B17FeT0BpwG/?igshid=dd3ac8de4ru7"/>
    <hyperlink ref="E2" r:id="rId11" display="https://twitter.com/i/web/status/1190458793391341569"/>
    <hyperlink ref="E3" r:id="rId12" display="https://twitter.com/i/web/status/1177168416303718401"/>
    <hyperlink ref="G2" r:id="rId13" display="https://headgum.com/high-and-mighty/228-cannabis-history-with-david-bienenstock-and-abdullah-saeed"/>
    <hyperlink ref="G3" r:id="rId14" display="https://megaphone.link/SPM7022728780"/>
    <hyperlink ref="G4" r:id="rId15" display="https://twitter.com/weare_campfire/status/1173996295859703808"/>
    <hyperlink ref="G5" r:id="rId16" display="https://podcasts.apple.com/us/podcast/great-moments-in-weed-history/id1350064353?i=1000448671319"/>
    <hyperlink ref="G6" r:id="rId17" display="https://megaphone.link/SPM2258453106"/>
    <hyperlink ref="G7" r:id="rId18" display="https://podcasts.apple.com/us/podcast/ep-244-david-bienenstock-abdullah-saeed-getting-doug/id716402907?i=1000451049589"/>
    <hyperlink ref="G8" r:id="rId19" display="https://twitter.com/gmiwhpodcast/status/1169306687892672512"/>
    <hyperlink ref="G9" r:id="rId20" display="https://twitter.com/i/web/status/1189543749514399744"/>
    <hyperlink ref="G10" r:id="rId21" display="https://podcasts.apple.com/us/podcast/barack-obamas-weed-years/id1350064353?i=1000448671319"/>
    <hyperlink ref="G11" r:id="rId22" display="https://twitter.com/i/web/status/1173996295859703808"/>
    <hyperlink ref="I2" r:id="rId23" display="http://theshitshow.la/"/>
    <hyperlink ref="I3" r:id="rId24" display="https://www.instagram.com/p/B17FeT0BpwG/?igshid=dd3ac8de4ru7"/>
    <hyperlink ref="I4" r:id="rId25" display="https://cms.megaphone.fm/channel/SPM3190486670?selected=SPM4708096140"/>
    <hyperlink ref="I5" r:id="rId26" display="https://twitter.com/gmiwhpodcast/status/1182657332091727874"/>
    <hyperlink ref="I6" r:id="rId27" display="https://podcasts.apple.com/us/podcast/chronic-relief-with-rachel-wolfson/id1460419552?i=1000451402738"/>
    <hyperlink ref="I7" r:id="rId28" display="https://www.instagram.com/p/B2qZSU5F6-q/"/>
    <hyperlink ref="I8" r:id="rId29" display="https://twitter.com/i/web/status/1174925730058096641"/>
    <hyperlink ref="I9" r:id="rId30" display="https://www.youtube.com/adamdunnshow"/>
    <hyperlink ref="I10" r:id="rId31" display="https://www.instagram.com/p/B2ny9GEA8-3/"/>
    <hyperlink ref="I11" r:id="rId32" display="https://www.instagram.com/p/B2ny9GEA8-3/?igshid=11ciywv5umcv9"/>
    <hyperlink ref="K2" r:id="rId33" display="https://twitter.com/gmiwhpodcast/status/1189893041366196226"/>
    <hyperlink ref="K3" r:id="rId34" display="https://twitter.com/i/web/status/1187538348711137283"/>
    <hyperlink ref="K4" r:id="rId35" display="https://twitter.com/i/web/status/1187555933838168064"/>
    <hyperlink ref="K5" r:id="rId36" display="https://twitter.com/i/web/status/1187570859789049856"/>
    <hyperlink ref="K6" r:id="rId37" display="https://twitter.com/i/web/status/1187571757592432640"/>
    <hyperlink ref="O2" r:id="rId38" display="http://www.benzinga.com/z/14385043"/>
    <hyperlink ref="U2" r:id="rId39" display="https://asked.kr/imyourkid"/>
  </hyperlinks>
  <printOptions/>
  <pageMargins left="0.7" right="0.7" top="0.75" bottom="0.75" header="0.3" footer="0.3"/>
  <pageSetup orientation="portrait" paperSize="9"/>
  <tableParts>
    <tablePart r:id="rId42"/>
    <tablePart r:id="rId43"/>
    <tablePart r:id="rId41"/>
    <tablePart r:id="rId40"/>
    <tablePart r:id="rId46"/>
    <tablePart r:id="rId45"/>
    <tablePart r:id="rId47"/>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4031</v>
      </c>
      <c r="B1" s="13" t="s">
        <v>4265</v>
      </c>
      <c r="C1" s="13" t="s">
        <v>4266</v>
      </c>
      <c r="D1" s="13" t="s">
        <v>144</v>
      </c>
      <c r="E1" s="13" t="s">
        <v>4268</v>
      </c>
      <c r="F1" s="13" t="s">
        <v>4269</v>
      </c>
      <c r="G1" s="13" t="s">
        <v>4270</v>
      </c>
    </row>
    <row r="2" spans="1:7" ht="15">
      <c r="A2" s="78" t="s">
        <v>3568</v>
      </c>
      <c r="B2" s="78">
        <v>203</v>
      </c>
      <c r="C2" s="117">
        <v>0.030343796711509715</v>
      </c>
      <c r="D2" s="78" t="s">
        <v>4267</v>
      </c>
      <c r="E2" s="78"/>
      <c r="F2" s="78"/>
      <c r="G2" s="78"/>
    </row>
    <row r="3" spans="1:7" ht="15">
      <c r="A3" s="78" t="s">
        <v>3569</v>
      </c>
      <c r="B3" s="78">
        <v>209</v>
      </c>
      <c r="C3" s="117">
        <v>0.031240657698056798</v>
      </c>
      <c r="D3" s="78" t="s">
        <v>4267</v>
      </c>
      <c r="E3" s="78"/>
      <c r="F3" s="78"/>
      <c r="G3" s="78"/>
    </row>
    <row r="4" spans="1:7" ht="15">
      <c r="A4" s="78" t="s">
        <v>3570</v>
      </c>
      <c r="B4" s="78">
        <v>2</v>
      </c>
      <c r="C4" s="117">
        <v>0.0002989536621823617</v>
      </c>
      <c r="D4" s="78" t="s">
        <v>4267</v>
      </c>
      <c r="E4" s="78"/>
      <c r="F4" s="78"/>
      <c r="G4" s="78"/>
    </row>
    <row r="5" spans="1:7" ht="15">
      <c r="A5" s="78" t="s">
        <v>3571</v>
      </c>
      <c r="B5" s="78">
        <v>6278</v>
      </c>
      <c r="C5" s="117">
        <v>0.9384155455904335</v>
      </c>
      <c r="D5" s="78" t="s">
        <v>4267</v>
      </c>
      <c r="E5" s="78"/>
      <c r="F5" s="78"/>
      <c r="G5" s="78"/>
    </row>
    <row r="6" spans="1:7" ht="15">
      <c r="A6" s="78" t="s">
        <v>3572</v>
      </c>
      <c r="B6" s="78">
        <v>6690</v>
      </c>
      <c r="C6" s="117">
        <v>1</v>
      </c>
      <c r="D6" s="78" t="s">
        <v>4267</v>
      </c>
      <c r="E6" s="78"/>
      <c r="F6" s="78"/>
      <c r="G6" s="78"/>
    </row>
    <row r="7" spans="1:7" ht="15">
      <c r="A7" s="84" t="s">
        <v>449</v>
      </c>
      <c r="B7" s="84">
        <v>156</v>
      </c>
      <c r="C7" s="118">
        <v>0.01213404831878319</v>
      </c>
      <c r="D7" s="84" t="s">
        <v>4267</v>
      </c>
      <c r="E7" s="84" t="b">
        <v>0</v>
      </c>
      <c r="F7" s="84" t="b">
        <v>0</v>
      </c>
      <c r="G7" s="84" t="b">
        <v>0</v>
      </c>
    </row>
    <row r="8" spans="1:7" ht="15">
      <c r="A8" s="84" t="s">
        <v>3573</v>
      </c>
      <c r="B8" s="84">
        <v>155</v>
      </c>
      <c r="C8" s="118">
        <v>0.012284707182638672</v>
      </c>
      <c r="D8" s="84" t="s">
        <v>4267</v>
      </c>
      <c r="E8" s="84" t="b">
        <v>0</v>
      </c>
      <c r="F8" s="84" t="b">
        <v>0</v>
      </c>
      <c r="G8" s="84" t="b">
        <v>0</v>
      </c>
    </row>
    <row r="9" spans="1:7" ht="15">
      <c r="A9" s="84" t="s">
        <v>444</v>
      </c>
      <c r="B9" s="84">
        <v>117</v>
      </c>
      <c r="C9" s="118">
        <v>0.012838422946853934</v>
      </c>
      <c r="D9" s="84" t="s">
        <v>4267</v>
      </c>
      <c r="E9" s="84" t="b">
        <v>0</v>
      </c>
      <c r="F9" s="84" t="b">
        <v>0</v>
      </c>
      <c r="G9" s="84" t="b">
        <v>0</v>
      </c>
    </row>
    <row r="10" spans="1:7" ht="15">
      <c r="A10" s="84" t="s">
        <v>3553</v>
      </c>
      <c r="B10" s="84">
        <v>108</v>
      </c>
      <c r="C10" s="118">
        <v>0.012720970653931872</v>
      </c>
      <c r="D10" s="84" t="s">
        <v>4267</v>
      </c>
      <c r="E10" s="84" t="b">
        <v>0</v>
      </c>
      <c r="F10" s="84" t="b">
        <v>0</v>
      </c>
      <c r="G10" s="84" t="b">
        <v>0</v>
      </c>
    </row>
    <row r="11" spans="1:7" ht="15">
      <c r="A11" s="84" t="s">
        <v>3574</v>
      </c>
      <c r="B11" s="84">
        <v>106</v>
      </c>
      <c r="C11" s="118">
        <v>0.012708786625783003</v>
      </c>
      <c r="D11" s="84" t="s">
        <v>4267</v>
      </c>
      <c r="E11" s="84" t="b">
        <v>0</v>
      </c>
      <c r="F11" s="84" t="b">
        <v>0</v>
      </c>
      <c r="G11" s="84" t="b">
        <v>0</v>
      </c>
    </row>
    <row r="12" spans="1:7" ht="15">
      <c r="A12" s="84" t="s">
        <v>3582</v>
      </c>
      <c r="B12" s="84">
        <v>102</v>
      </c>
      <c r="C12" s="118">
        <v>0.012671572372522696</v>
      </c>
      <c r="D12" s="84" t="s">
        <v>4267</v>
      </c>
      <c r="E12" s="84" t="b">
        <v>0</v>
      </c>
      <c r="F12" s="84" t="b">
        <v>0</v>
      </c>
      <c r="G12" s="84" t="b">
        <v>0</v>
      </c>
    </row>
    <row r="13" spans="1:7" ht="15">
      <c r="A13" s="84" t="s">
        <v>4032</v>
      </c>
      <c r="B13" s="84">
        <v>102</v>
      </c>
      <c r="C13" s="118">
        <v>0.012671572372522696</v>
      </c>
      <c r="D13" s="84" t="s">
        <v>4267</v>
      </c>
      <c r="E13" s="84" t="b">
        <v>1</v>
      </c>
      <c r="F13" s="84" t="b">
        <v>0</v>
      </c>
      <c r="G13" s="84" t="b">
        <v>0</v>
      </c>
    </row>
    <row r="14" spans="1:7" ht="15">
      <c r="A14" s="84" t="s">
        <v>3577</v>
      </c>
      <c r="B14" s="84">
        <v>101</v>
      </c>
      <c r="C14" s="118">
        <v>0.012659531975895361</v>
      </c>
      <c r="D14" s="84" t="s">
        <v>4267</v>
      </c>
      <c r="E14" s="84" t="b">
        <v>0</v>
      </c>
      <c r="F14" s="84" t="b">
        <v>0</v>
      </c>
      <c r="G14" s="84" t="b">
        <v>0</v>
      </c>
    </row>
    <row r="15" spans="1:7" ht="15">
      <c r="A15" s="84" t="s">
        <v>3579</v>
      </c>
      <c r="B15" s="84">
        <v>101</v>
      </c>
      <c r="C15" s="118">
        <v>0.012659531975895361</v>
      </c>
      <c r="D15" s="84" t="s">
        <v>4267</v>
      </c>
      <c r="E15" s="84" t="b">
        <v>0</v>
      </c>
      <c r="F15" s="84" t="b">
        <v>0</v>
      </c>
      <c r="G15" s="84" t="b">
        <v>0</v>
      </c>
    </row>
    <row r="16" spans="1:7" ht="15">
      <c r="A16" s="84" t="s">
        <v>3580</v>
      </c>
      <c r="B16" s="84">
        <v>101</v>
      </c>
      <c r="C16" s="118">
        <v>0.012659531975895361</v>
      </c>
      <c r="D16" s="84" t="s">
        <v>4267</v>
      </c>
      <c r="E16" s="84" t="b">
        <v>0</v>
      </c>
      <c r="F16" s="84" t="b">
        <v>0</v>
      </c>
      <c r="G16" s="84" t="b">
        <v>0</v>
      </c>
    </row>
    <row r="17" spans="1:7" ht="15">
      <c r="A17" s="84" t="s">
        <v>3581</v>
      </c>
      <c r="B17" s="84">
        <v>101</v>
      </c>
      <c r="C17" s="118">
        <v>0.012659531975895361</v>
      </c>
      <c r="D17" s="84" t="s">
        <v>4267</v>
      </c>
      <c r="E17" s="84" t="b">
        <v>0</v>
      </c>
      <c r="F17" s="84" t="b">
        <v>1</v>
      </c>
      <c r="G17" s="84" t="b">
        <v>0</v>
      </c>
    </row>
    <row r="18" spans="1:7" ht="15">
      <c r="A18" s="84" t="s">
        <v>3578</v>
      </c>
      <c r="B18" s="84">
        <v>100</v>
      </c>
      <c r="C18" s="118">
        <v>0.012646375271993419</v>
      </c>
      <c r="D18" s="84" t="s">
        <v>4267</v>
      </c>
      <c r="E18" s="84" t="b">
        <v>0</v>
      </c>
      <c r="F18" s="84" t="b">
        <v>0</v>
      </c>
      <c r="G18" s="84" t="b">
        <v>0</v>
      </c>
    </row>
    <row r="19" spans="1:7" ht="15">
      <c r="A19" s="84" t="s">
        <v>3576</v>
      </c>
      <c r="B19" s="84">
        <v>100</v>
      </c>
      <c r="C19" s="118">
        <v>0.012759687977145292</v>
      </c>
      <c r="D19" s="84" t="s">
        <v>4267</v>
      </c>
      <c r="E19" s="84" t="b">
        <v>0</v>
      </c>
      <c r="F19" s="84" t="b">
        <v>0</v>
      </c>
      <c r="G19" s="84" t="b">
        <v>0</v>
      </c>
    </row>
    <row r="20" spans="1:7" ht="15">
      <c r="A20" s="84" t="s">
        <v>4033</v>
      </c>
      <c r="B20" s="84">
        <v>96</v>
      </c>
      <c r="C20" s="118">
        <v>0.012582358690034096</v>
      </c>
      <c r="D20" s="84" t="s">
        <v>4267</v>
      </c>
      <c r="E20" s="84" t="b">
        <v>0</v>
      </c>
      <c r="F20" s="84" t="b">
        <v>0</v>
      </c>
      <c r="G20" s="84" t="b">
        <v>0</v>
      </c>
    </row>
    <row r="21" spans="1:7" ht="15">
      <c r="A21" s="84" t="s">
        <v>445</v>
      </c>
      <c r="B21" s="84">
        <v>69</v>
      </c>
      <c r="C21" s="118">
        <v>0.011612658527272909</v>
      </c>
      <c r="D21" s="84" t="s">
        <v>4267</v>
      </c>
      <c r="E21" s="84" t="b">
        <v>0</v>
      </c>
      <c r="F21" s="84" t="b">
        <v>0</v>
      </c>
      <c r="G21" s="84" t="b">
        <v>0</v>
      </c>
    </row>
    <row r="22" spans="1:7" ht="15">
      <c r="A22" s="84" t="s">
        <v>349</v>
      </c>
      <c r="B22" s="84">
        <v>65</v>
      </c>
      <c r="C22" s="118">
        <v>0.011723399425916567</v>
      </c>
      <c r="D22" s="84" t="s">
        <v>4267</v>
      </c>
      <c r="E22" s="84" t="b">
        <v>0</v>
      </c>
      <c r="F22" s="84" t="b">
        <v>0</v>
      </c>
      <c r="G22" s="84" t="b">
        <v>0</v>
      </c>
    </row>
    <row r="23" spans="1:7" ht="15">
      <c r="A23" s="84" t="s">
        <v>340</v>
      </c>
      <c r="B23" s="84">
        <v>51</v>
      </c>
      <c r="C23" s="118">
        <v>0.010435251019781815</v>
      </c>
      <c r="D23" s="84" t="s">
        <v>4267</v>
      </c>
      <c r="E23" s="84" t="b">
        <v>0</v>
      </c>
      <c r="F23" s="84" t="b">
        <v>0</v>
      </c>
      <c r="G23" s="84" t="b">
        <v>0</v>
      </c>
    </row>
    <row r="24" spans="1:7" ht="15">
      <c r="A24" s="84" t="s">
        <v>3584</v>
      </c>
      <c r="B24" s="84">
        <v>46</v>
      </c>
      <c r="C24" s="118">
        <v>0.00995861620931588</v>
      </c>
      <c r="D24" s="84" t="s">
        <v>4267</v>
      </c>
      <c r="E24" s="84" t="b">
        <v>0</v>
      </c>
      <c r="F24" s="84" t="b">
        <v>0</v>
      </c>
      <c r="G24" s="84" t="b">
        <v>0</v>
      </c>
    </row>
    <row r="25" spans="1:7" ht="15">
      <c r="A25" s="84" t="s">
        <v>3586</v>
      </c>
      <c r="B25" s="84">
        <v>44</v>
      </c>
      <c r="C25" s="118">
        <v>0.009751162117210384</v>
      </c>
      <c r="D25" s="84" t="s">
        <v>4267</v>
      </c>
      <c r="E25" s="84" t="b">
        <v>0</v>
      </c>
      <c r="F25" s="84" t="b">
        <v>0</v>
      </c>
      <c r="G25" s="84" t="b">
        <v>0</v>
      </c>
    </row>
    <row r="26" spans="1:7" ht="15">
      <c r="A26" s="84" t="s">
        <v>3585</v>
      </c>
      <c r="B26" s="84">
        <v>43</v>
      </c>
      <c r="C26" s="118">
        <v>0.009529544796364694</v>
      </c>
      <c r="D26" s="84" t="s">
        <v>4267</v>
      </c>
      <c r="E26" s="84" t="b">
        <v>0</v>
      </c>
      <c r="F26" s="84" t="b">
        <v>0</v>
      </c>
      <c r="G26" s="84" t="b">
        <v>0</v>
      </c>
    </row>
    <row r="27" spans="1:7" ht="15">
      <c r="A27" s="84" t="s">
        <v>3587</v>
      </c>
      <c r="B27" s="84">
        <v>42</v>
      </c>
      <c r="C27" s="118">
        <v>0.009419351394945485</v>
      </c>
      <c r="D27" s="84" t="s">
        <v>4267</v>
      </c>
      <c r="E27" s="84" t="b">
        <v>0</v>
      </c>
      <c r="F27" s="84" t="b">
        <v>0</v>
      </c>
      <c r="G27" s="84" t="b">
        <v>0</v>
      </c>
    </row>
    <row r="28" spans="1:7" ht="15">
      <c r="A28" s="84" t="s">
        <v>721</v>
      </c>
      <c r="B28" s="84">
        <v>42</v>
      </c>
      <c r="C28" s="118">
        <v>0.009419351394945485</v>
      </c>
      <c r="D28" s="84" t="s">
        <v>4267</v>
      </c>
      <c r="E28" s="84" t="b">
        <v>0</v>
      </c>
      <c r="F28" s="84" t="b">
        <v>0</v>
      </c>
      <c r="G28" s="84" t="b">
        <v>0</v>
      </c>
    </row>
    <row r="29" spans="1:7" ht="15">
      <c r="A29" s="84" t="s">
        <v>3588</v>
      </c>
      <c r="B29" s="84">
        <v>42</v>
      </c>
      <c r="C29" s="118">
        <v>0.009419351394945485</v>
      </c>
      <c r="D29" s="84" t="s">
        <v>4267</v>
      </c>
      <c r="E29" s="84" t="b">
        <v>0</v>
      </c>
      <c r="F29" s="84" t="b">
        <v>0</v>
      </c>
      <c r="G29" s="84" t="b">
        <v>0</v>
      </c>
    </row>
    <row r="30" spans="1:7" ht="15">
      <c r="A30" s="84" t="s">
        <v>3589</v>
      </c>
      <c r="B30" s="84">
        <v>42</v>
      </c>
      <c r="C30" s="118">
        <v>0.009419351394945485</v>
      </c>
      <c r="D30" s="84" t="s">
        <v>4267</v>
      </c>
      <c r="E30" s="84" t="b">
        <v>0</v>
      </c>
      <c r="F30" s="84" t="b">
        <v>1</v>
      </c>
      <c r="G30" s="84" t="b">
        <v>0</v>
      </c>
    </row>
    <row r="31" spans="1:7" ht="15">
      <c r="A31" s="84" t="s">
        <v>3590</v>
      </c>
      <c r="B31" s="84">
        <v>42</v>
      </c>
      <c r="C31" s="118">
        <v>0.009419351394945485</v>
      </c>
      <c r="D31" s="84" t="s">
        <v>4267</v>
      </c>
      <c r="E31" s="84" t="b">
        <v>0</v>
      </c>
      <c r="F31" s="84" t="b">
        <v>0</v>
      </c>
      <c r="G31" s="84" t="b">
        <v>0</v>
      </c>
    </row>
    <row r="32" spans="1:7" ht="15">
      <c r="A32" s="84" t="s">
        <v>4034</v>
      </c>
      <c r="B32" s="84">
        <v>42</v>
      </c>
      <c r="C32" s="118">
        <v>0.009419351394945485</v>
      </c>
      <c r="D32" s="84" t="s">
        <v>4267</v>
      </c>
      <c r="E32" s="84" t="b">
        <v>0</v>
      </c>
      <c r="F32" s="84" t="b">
        <v>0</v>
      </c>
      <c r="G32" s="84" t="b">
        <v>0</v>
      </c>
    </row>
    <row r="33" spans="1:7" ht="15">
      <c r="A33" s="84" t="s">
        <v>4035</v>
      </c>
      <c r="B33" s="84">
        <v>29</v>
      </c>
      <c r="C33" s="118">
        <v>0.0077148159267312255</v>
      </c>
      <c r="D33" s="84" t="s">
        <v>4267</v>
      </c>
      <c r="E33" s="84" t="b">
        <v>0</v>
      </c>
      <c r="F33" s="84" t="b">
        <v>0</v>
      </c>
      <c r="G33" s="84" t="b">
        <v>0</v>
      </c>
    </row>
    <row r="34" spans="1:7" ht="15">
      <c r="A34" s="84" t="s">
        <v>3552</v>
      </c>
      <c r="B34" s="84">
        <v>27</v>
      </c>
      <c r="C34" s="118">
        <v>0.007634567991624874</v>
      </c>
      <c r="D34" s="84" t="s">
        <v>4267</v>
      </c>
      <c r="E34" s="84" t="b">
        <v>0</v>
      </c>
      <c r="F34" s="84" t="b">
        <v>1</v>
      </c>
      <c r="G34" s="84" t="b">
        <v>0</v>
      </c>
    </row>
    <row r="35" spans="1:7" ht="15">
      <c r="A35" s="84" t="s">
        <v>3592</v>
      </c>
      <c r="B35" s="84">
        <v>22</v>
      </c>
      <c r="C35" s="118">
        <v>0.006774243083045305</v>
      </c>
      <c r="D35" s="84" t="s">
        <v>4267</v>
      </c>
      <c r="E35" s="84" t="b">
        <v>0</v>
      </c>
      <c r="F35" s="84" t="b">
        <v>0</v>
      </c>
      <c r="G35" s="84" t="b">
        <v>0</v>
      </c>
    </row>
    <row r="36" spans="1:7" ht="15">
      <c r="A36" s="84" t="s">
        <v>3593</v>
      </c>
      <c r="B36" s="84">
        <v>21</v>
      </c>
      <c r="C36" s="118">
        <v>0.006466322942906882</v>
      </c>
      <c r="D36" s="84" t="s">
        <v>4267</v>
      </c>
      <c r="E36" s="84" t="b">
        <v>1</v>
      </c>
      <c r="F36" s="84" t="b">
        <v>0</v>
      </c>
      <c r="G36" s="84" t="b">
        <v>0</v>
      </c>
    </row>
    <row r="37" spans="1:7" ht="15">
      <c r="A37" s="84" t="s">
        <v>3594</v>
      </c>
      <c r="B37" s="84">
        <v>18</v>
      </c>
      <c r="C37" s="118">
        <v>0.005756382571840563</v>
      </c>
      <c r="D37" s="84" t="s">
        <v>4267</v>
      </c>
      <c r="E37" s="84" t="b">
        <v>0</v>
      </c>
      <c r="F37" s="84" t="b">
        <v>0</v>
      </c>
      <c r="G37" s="84" t="b">
        <v>0</v>
      </c>
    </row>
    <row r="38" spans="1:7" ht="15">
      <c r="A38" s="84" t="s">
        <v>3608</v>
      </c>
      <c r="B38" s="84">
        <v>17</v>
      </c>
      <c r="C38" s="118">
        <v>0.005546137258484298</v>
      </c>
      <c r="D38" s="84" t="s">
        <v>4267</v>
      </c>
      <c r="E38" s="84" t="b">
        <v>0</v>
      </c>
      <c r="F38" s="84" t="b">
        <v>0</v>
      </c>
      <c r="G38" s="84" t="b">
        <v>0</v>
      </c>
    </row>
    <row r="39" spans="1:7" ht="15">
      <c r="A39" s="84" t="s">
        <v>3614</v>
      </c>
      <c r="B39" s="84">
        <v>17</v>
      </c>
      <c r="C39" s="118">
        <v>0.005546137258484298</v>
      </c>
      <c r="D39" s="84" t="s">
        <v>4267</v>
      </c>
      <c r="E39" s="84" t="b">
        <v>0</v>
      </c>
      <c r="F39" s="84" t="b">
        <v>0</v>
      </c>
      <c r="G39" s="84" t="b">
        <v>0</v>
      </c>
    </row>
    <row r="40" spans="1:7" ht="15">
      <c r="A40" s="84" t="s">
        <v>4036</v>
      </c>
      <c r="B40" s="84">
        <v>16</v>
      </c>
      <c r="C40" s="118">
        <v>0.005329256044948128</v>
      </c>
      <c r="D40" s="84" t="s">
        <v>4267</v>
      </c>
      <c r="E40" s="84" t="b">
        <v>0</v>
      </c>
      <c r="F40" s="84" t="b">
        <v>0</v>
      </c>
      <c r="G40" s="84" t="b">
        <v>0</v>
      </c>
    </row>
    <row r="41" spans="1:7" ht="15">
      <c r="A41" s="84" t="s">
        <v>4037</v>
      </c>
      <c r="B41" s="84">
        <v>16</v>
      </c>
      <c r="C41" s="118">
        <v>0.005570136406226161</v>
      </c>
      <c r="D41" s="84" t="s">
        <v>4267</v>
      </c>
      <c r="E41" s="84" t="b">
        <v>0</v>
      </c>
      <c r="F41" s="84" t="b">
        <v>0</v>
      </c>
      <c r="G41" s="84" t="b">
        <v>0</v>
      </c>
    </row>
    <row r="42" spans="1:7" ht="15">
      <c r="A42" s="84" t="s">
        <v>3611</v>
      </c>
      <c r="B42" s="84">
        <v>16</v>
      </c>
      <c r="C42" s="118">
        <v>0.005329256044948128</v>
      </c>
      <c r="D42" s="84" t="s">
        <v>4267</v>
      </c>
      <c r="E42" s="84" t="b">
        <v>0</v>
      </c>
      <c r="F42" s="84" t="b">
        <v>0</v>
      </c>
      <c r="G42" s="84" t="b">
        <v>0</v>
      </c>
    </row>
    <row r="43" spans="1:7" ht="15">
      <c r="A43" s="84" t="s">
        <v>3596</v>
      </c>
      <c r="B43" s="84">
        <v>15</v>
      </c>
      <c r="C43" s="118">
        <v>0.005105323662077513</v>
      </c>
      <c r="D43" s="84" t="s">
        <v>4267</v>
      </c>
      <c r="E43" s="84" t="b">
        <v>0</v>
      </c>
      <c r="F43" s="84" t="b">
        <v>0</v>
      </c>
      <c r="G43" s="84" t="b">
        <v>0</v>
      </c>
    </row>
    <row r="44" spans="1:7" ht="15">
      <c r="A44" s="84" t="s">
        <v>3595</v>
      </c>
      <c r="B44" s="84">
        <v>15</v>
      </c>
      <c r="C44" s="118">
        <v>0.005105323662077513</v>
      </c>
      <c r="D44" s="84" t="s">
        <v>4267</v>
      </c>
      <c r="E44" s="84" t="b">
        <v>0</v>
      </c>
      <c r="F44" s="84" t="b">
        <v>0</v>
      </c>
      <c r="G44" s="84" t="b">
        <v>0</v>
      </c>
    </row>
    <row r="45" spans="1:7" ht="15">
      <c r="A45" s="84" t="s">
        <v>370</v>
      </c>
      <c r="B45" s="84">
        <v>15</v>
      </c>
      <c r="C45" s="118">
        <v>0.0052220028808370265</v>
      </c>
      <c r="D45" s="84" t="s">
        <v>4267</v>
      </c>
      <c r="E45" s="84" t="b">
        <v>0</v>
      </c>
      <c r="F45" s="84" t="b">
        <v>0</v>
      </c>
      <c r="G45" s="84" t="b">
        <v>0</v>
      </c>
    </row>
    <row r="46" spans="1:7" ht="15">
      <c r="A46" s="84" t="s">
        <v>4038</v>
      </c>
      <c r="B46" s="84">
        <v>14</v>
      </c>
      <c r="C46" s="118">
        <v>0.004873869355447891</v>
      </c>
      <c r="D46" s="84" t="s">
        <v>4267</v>
      </c>
      <c r="E46" s="84" t="b">
        <v>0</v>
      </c>
      <c r="F46" s="84" t="b">
        <v>0</v>
      </c>
      <c r="G46" s="84" t="b">
        <v>0</v>
      </c>
    </row>
    <row r="47" spans="1:7" ht="15">
      <c r="A47" s="84" t="s">
        <v>389</v>
      </c>
      <c r="B47" s="84">
        <v>13</v>
      </c>
      <c r="C47" s="118">
        <v>0.004634354958778439</v>
      </c>
      <c r="D47" s="84" t="s">
        <v>4267</v>
      </c>
      <c r="E47" s="84" t="b">
        <v>0</v>
      </c>
      <c r="F47" s="84" t="b">
        <v>0</v>
      </c>
      <c r="G47" s="84" t="b">
        <v>0</v>
      </c>
    </row>
    <row r="48" spans="1:7" ht="15">
      <c r="A48" s="84" t="s">
        <v>4039</v>
      </c>
      <c r="B48" s="84">
        <v>13</v>
      </c>
      <c r="C48" s="118">
        <v>0.004634354958778439</v>
      </c>
      <c r="D48" s="84" t="s">
        <v>4267</v>
      </c>
      <c r="E48" s="84" t="b">
        <v>0</v>
      </c>
      <c r="F48" s="84" t="b">
        <v>0</v>
      </c>
      <c r="G48" s="84" t="b">
        <v>0</v>
      </c>
    </row>
    <row r="49" spans="1:7" ht="15">
      <c r="A49" s="84" t="s">
        <v>3609</v>
      </c>
      <c r="B49" s="84">
        <v>13</v>
      </c>
      <c r="C49" s="118">
        <v>0.004634354958778439</v>
      </c>
      <c r="D49" s="84" t="s">
        <v>4267</v>
      </c>
      <c r="E49" s="84" t="b">
        <v>0</v>
      </c>
      <c r="F49" s="84" t="b">
        <v>0</v>
      </c>
      <c r="G49" s="84" t="b">
        <v>0</v>
      </c>
    </row>
    <row r="50" spans="1:7" ht="15">
      <c r="A50" s="84" t="s">
        <v>453</v>
      </c>
      <c r="B50" s="84">
        <v>13</v>
      </c>
      <c r="C50" s="118">
        <v>0.004634354958778439</v>
      </c>
      <c r="D50" s="84" t="s">
        <v>4267</v>
      </c>
      <c r="E50" s="84" t="b">
        <v>0</v>
      </c>
      <c r="F50" s="84" t="b">
        <v>0</v>
      </c>
      <c r="G50" s="84" t="b">
        <v>0</v>
      </c>
    </row>
    <row r="51" spans="1:7" ht="15">
      <c r="A51" s="84" t="s">
        <v>4040</v>
      </c>
      <c r="B51" s="84">
        <v>12</v>
      </c>
      <c r="C51" s="118">
        <v>0.00438615928171203</v>
      </c>
      <c r="D51" s="84" t="s">
        <v>4267</v>
      </c>
      <c r="E51" s="84" t="b">
        <v>0</v>
      </c>
      <c r="F51" s="84" t="b">
        <v>0</v>
      </c>
      <c r="G51" s="84" t="b">
        <v>0</v>
      </c>
    </row>
    <row r="52" spans="1:7" ht="15">
      <c r="A52" s="84" t="s">
        <v>4041</v>
      </c>
      <c r="B52" s="84">
        <v>12</v>
      </c>
      <c r="C52" s="118">
        <v>0.00438615928171203</v>
      </c>
      <c r="D52" s="84" t="s">
        <v>4267</v>
      </c>
      <c r="E52" s="84" t="b">
        <v>0</v>
      </c>
      <c r="F52" s="84" t="b">
        <v>0</v>
      </c>
      <c r="G52" s="84" t="b">
        <v>0</v>
      </c>
    </row>
    <row r="53" spans="1:7" ht="15">
      <c r="A53" s="84" t="s">
        <v>3598</v>
      </c>
      <c r="B53" s="84">
        <v>11</v>
      </c>
      <c r="C53" s="118">
        <v>0.004128557267265985</v>
      </c>
      <c r="D53" s="84" t="s">
        <v>4267</v>
      </c>
      <c r="E53" s="84" t="b">
        <v>0</v>
      </c>
      <c r="F53" s="84" t="b">
        <v>0</v>
      </c>
      <c r="G53" s="84" t="b">
        <v>0</v>
      </c>
    </row>
    <row r="54" spans="1:7" ht="15">
      <c r="A54" s="84" t="s">
        <v>4042</v>
      </c>
      <c r="B54" s="84">
        <v>11</v>
      </c>
      <c r="C54" s="118">
        <v>0.004128557267265985</v>
      </c>
      <c r="D54" s="84" t="s">
        <v>4267</v>
      </c>
      <c r="E54" s="84" t="b">
        <v>0</v>
      </c>
      <c r="F54" s="84" t="b">
        <v>0</v>
      </c>
      <c r="G54" s="84" t="b">
        <v>0</v>
      </c>
    </row>
    <row r="55" spans="1:7" ht="15">
      <c r="A55" s="84" t="s">
        <v>4043</v>
      </c>
      <c r="B55" s="84">
        <v>9</v>
      </c>
      <c r="C55" s="118">
        <v>0.003581532397284723</v>
      </c>
      <c r="D55" s="84" t="s">
        <v>4267</v>
      </c>
      <c r="E55" s="84" t="b">
        <v>0</v>
      </c>
      <c r="F55" s="84" t="b">
        <v>0</v>
      </c>
      <c r="G55" s="84" t="b">
        <v>0</v>
      </c>
    </row>
    <row r="56" spans="1:7" ht="15">
      <c r="A56" s="84" t="s">
        <v>4044</v>
      </c>
      <c r="B56" s="84">
        <v>9</v>
      </c>
      <c r="C56" s="118">
        <v>0.003581532397284723</v>
      </c>
      <c r="D56" s="84" t="s">
        <v>4267</v>
      </c>
      <c r="E56" s="84" t="b">
        <v>0</v>
      </c>
      <c r="F56" s="84" t="b">
        <v>0</v>
      </c>
      <c r="G56" s="84" t="b">
        <v>0</v>
      </c>
    </row>
    <row r="57" spans="1:7" ht="15">
      <c r="A57" s="84" t="s">
        <v>4045</v>
      </c>
      <c r="B57" s="84">
        <v>9</v>
      </c>
      <c r="C57" s="118">
        <v>0.003581532397284723</v>
      </c>
      <c r="D57" s="84" t="s">
        <v>4267</v>
      </c>
      <c r="E57" s="84" t="b">
        <v>0</v>
      </c>
      <c r="F57" s="84" t="b">
        <v>0</v>
      </c>
      <c r="G57" s="84" t="b">
        <v>0</v>
      </c>
    </row>
    <row r="58" spans="1:7" ht="15">
      <c r="A58" s="84" t="s">
        <v>4046</v>
      </c>
      <c r="B58" s="84">
        <v>8</v>
      </c>
      <c r="C58" s="118">
        <v>0.003289820121464679</v>
      </c>
      <c r="D58" s="84" t="s">
        <v>4267</v>
      </c>
      <c r="E58" s="84" t="b">
        <v>0</v>
      </c>
      <c r="F58" s="84" t="b">
        <v>0</v>
      </c>
      <c r="G58" s="84" t="b">
        <v>0</v>
      </c>
    </row>
    <row r="59" spans="1:7" ht="15">
      <c r="A59" s="84" t="s">
        <v>4047</v>
      </c>
      <c r="B59" s="84">
        <v>8</v>
      </c>
      <c r="C59" s="118">
        <v>0.003289820121464679</v>
      </c>
      <c r="D59" s="84" t="s">
        <v>4267</v>
      </c>
      <c r="E59" s="84" t="b">
        <v>0</v>
      </c>
      <c r="F59" s="84" t="b">
        <v>0</v>
      </c>
      <c r="G59" s="84" t="b">
        <v>0</v>
      </c>
    </row>
    <row r="60" spans="1:7" ht="15">
      <c r="A60" s="84" t="s">
        <v>4048</v>
      </c>
      <c r="B60" s="84">
        <v>7</v>
      </c>
      <c r="C60" s="118">
        <v>0.002983977764340734</v>
      </c>
      <c r="D60" s="84" t="s">
        <v>4267</v>
      </c>
      <c r="E60" s="84" t="b">
        <v>0</v>
      </c>
      <c r="F60" s="84" t="b">
        <v>0</v>
      </c>
      <c r="G60" s="84" t="b">
        <v>0</v>
      </c>
    </row>
    <row r="61" spans="1:7" ht="15">
      <c r="A61" s="84" t="s">
        <v>4049</v>
      </c>
      <c r="B61" s="84">
        <v>7</v>
      </c>
      <c r="C61" s="118">
        <v>0.002983977764340734</v>
      </c>
      <c r="D61" s="84" t="s">
        <v>4267</v>
      </c>
      <c r="E61" s="84" t="b">
        <v>0</v>
      </c>
      <c r="F61" s="84" t="b">
        <v>0</v>
      </c>
      <c r="G61" s="84" t="b">
        <v>0</v>
      </c>
    </row>
    <row r="62" spans="1:7" ht="15">
      <c r="A62" s="84" t="s">
        <v>392</v>
      </c>
      <c r="B62" s="84">
        <v>7</v>
      </c>
      <c r="C62" s="118">
        <v>0.002983977764340734</v>
      </c>
      <c r="D62" s="84" t="s">
        <v>4267</v>
      </c>
      <c r="E62" s="84" t="b">
        <v>0</v>
      </c>
      <c r="F62" s="84" t="b">
        <v>0</v>
      </c>
      <c r="G62" s="84" t="b">
        <v>0</v>
      </c>
    </row>
    <row r="63" spans="1:7" ht="15">
      <c r="A63" s="84" t="s">
        <v>4050</v>
      </c>
      <c r="B63" s="84">
        <v>7</v>
      </c>
      <c r="C63" s="118">
        <v>0.002983977764340734</v>
      </c>
      <c r="D63" s="84" t="s">
        <v>4267</v>
      </c>
      <c r="E63" s="84" t="b">
        <v>0</v>
      </c>
      <c r="F63" s="84" t="b">
        <v>0</v>
      </c>
      <c r="G63" s="84" t="b">
        <v>0</v>
      </c>
    </row>
    <row r="64" spans="1:7" ht="15">
      <c r="A64" s="84" t="s">
        <v>4051</v>
      </c>
      <c r="B64" s="84">
        <v>7</v>
      </c>
      <c r="C64" s="118">
        <v>0.002983977764340734</v>
      </c>
      <c r="D64" s="84" t="s">
        <v>4267</v>
      </c>
      <c r="E64" s="84" t="b">
        <v>0</v>
      </c>
      <c r="F64" s="84" t="b">
        <v>0</v>
      </c>
      <c r="G64" s="84" t="b">
        <v>0</v>
      </c>
    </row>
    <row r="65" spans="1:7" ht="15">
      <c r="A65" s="84" t="s">
        <v>4052</v>
      </c>
      <c r="B65" s="84">
        <v>7</v>
      </c>
      <c r="C65" s="118">
        <v>0.002983977764340734</v>
      </c>
      <c r="D65" s="84" t="s">
        <v>4267</v>
      </c>
      <c r="E65" s="84" t="b">
        <v>0</v>
      </c>
      <c r="F65" s="84" t="b">
        <v>0</v>
      </c>
      <c r="G65" s="84" t="b">
        <v>0</v>
      </c>
    </row>
    <row r="66" spans="1:7" ht="15">
      <c r="A66" s="84" t="s">
        <v>4053</v>
      </c>
      <c r="B66" s="84">
        <v>7</v>
      </c>
      <c r="C66" s="118">
        <v>0.003105636000948806</v>
      </c>
      <c r="D66" s="84" t="s">
        <v>4267</v>
      </c>
      <c r="E66" s="84" t="b">
        <v>0</v>
      </c>
      <c r="F66" s="84" t="b">
        <v>0</v>
      </c>
      <c r="G66" s="84" t="b">
        <v>0</v>
      </c>
    </row>
    <row r="67" spans="1:7" ht="15">
      <c r="A67" s="84" t="s">
        <v>4054</v>
      </c>
      <c r="B67" s="84">
        <v>7</v>
      </c>
      <c r="C67" s="118">
        <v>0.002983977764340734</v>
      </c>
      <c r="D67" s="84" t="s">
        <v>4267</v>
      </c>
      <c r="E67" s="84" t="b">
        <v>0</v>
      </c>
      <c r="F67" s="84" t="b">
        <v>0</v>
      </c>
      <c r="G67" s="84" t="b">
        <v>0</v>
      </c>
    </row>
    <row r="68" spans="1:7" ht="15">
      <c r="A68" s="84" t="s">
        <v>4055</v>
      </c>
      <c r="B68" s="84">
        <v>7</v>
      </c>
      <c r="C68" s="118">
        <v>0.0032495271542025378</v>
      </c>
      <c r="D68" s="84" t="s">
        <v>4267</v>
      </c>
      <c r="E68" s="84" t="b">
        <v>0</v>
      </c>
      <c r="F68" s="84" t="b">
        <v>0</v>
      </c>
      <c r="G68" s="84" t="b">
        <v>0</v>
      </c>
    </row>
    <row r="69" spans="1:7" ht="15">
      <c r="A69" s="84" t="s">
        <v>4056</v>
      </c>
      <c r="B69" s="84">
        <v>7</v>
      </c>
      <c r="C69" s="118">
        <v>0.002983977764340734</v>
      </c>
      <c r="D69" s="84" t="s">
        <v>4267</v>
      </c>
      <c r="E69" s="84" t="b">
        <v>0</v>
      </c>
      <c r="F69" s="84" t="b">
        <v>0</v>
      </c>
      <c r="G69" s="84" t="b">
        <v>0</v>
      </c>
    </row>
    <row r="70" spans="1:7" ht="15">
      <c r="A70" s="84" t="s">
        <v>4057</v>
      </c>
      <c r="B70" s="84">
        <v>7</v>
      </c>
      <c r="C70" s="118">
        <v>0.002983977764340734</v>
      </c>
      <c r="D70" s="84" t="s">
        <v>4267</v>
      </c>
      <c r="E70" s="84" t="b">
        <v>0</v>
      </c>
      <c r="F70" s="84" t="b">
        <v>0</v>
      </c>
      <c r="G70" s="84" t="b">
        <v>0</v>
      </c>
    </row>
    <row r="71" spans="1:7" ht="15">
      <c r="A71" s="84" t="s">
        <v>4058</v>
      </c>
      <c r="B71" s="84">
        <v>7</v>
      </c>
      <c r="C71" s="118">
        <v>0.0032495271542025378</v>
      </c>
      <c r="D71" s="84" t="s">
        <v>4267</v>
      </c>
      <c r="E71" s="84" t="b">
        <v>0</v>
      </c>
      <c r="F71" s="84" t="b">
        <v>0</v>
      </c>
      <c r="G71" s="84" t="b">
        <v>0</v>
      </c>
    </row>
    <row r="72" spans="1:7" ht="15">
      <c r="A72" s="84" t="s">
        <v>4059</v>
      </c>
      <c r="B72" s="84">
        <v>6</v>
      </c>
      <c r="C72" s="118">
        <v>0.0026619737150989763</v>
      </c>
      <c r="D72" s="84" t="s">
        <v>4267</v>
      </c>
      <c r="E72" s="84" t="b">
        <v>0</v>
      </c>
      <c r="F72" s="84" t="b">
        <v>0</v>
      </c>
      <c r="G72" s="84" t="b">
        <v>0</v>
      </c>
    </row>
    <row r="73" spans="1:7" ht="15">
      <c r="A73" s="84" t="s">
        <v>4060</v>
      </c>
      <c r="B73" s="84">
        <v>6</v>
      </c>
      <c r="C73" s="118">
        <v>0.0026619737150989763</v>
      </c>
      <c r="D73" s="84" t="s">
        <v>4267</v>
      </c>
      <c r="E73" s="84" t="b">
        <v>0</v>
      </c>
      <c r="F73" s="84" t="b">
        <v>0</v>
      </c>
      <c r="G73" s="84" t="b">
        <v>0</v>
      </c>
    </row>
    <row r="74" spans="1:7" ht="15">
      <c r="A74" s="84" t="s">
        <v>4061</v>
      </c>
      <c r="B74" s="84">
        <v>6</v>
      </c>
      <c r="C74" s="118">
        <v>0.0026619737150989763</v>
      </c>
      <c r="D74" s="84" t="s">
        <v>4267</v>
      </c>
      <c r="E74" s="84" t="b">
        <v>0</v>
      </c>
      <c r="F74" s="84" t="b">
        <v>0</v>
      </c>
      <c r="G74" s="84" t="b">
        <v>0</v>
      </c>
    </row>
    <row r="75" spans="1:7" ht="15">
      <c r="A75" s="84" t="s">
        <v>4062</v>
      </c>
      <c r="B75" s="84">
        <v>6</v>
      </c>
      <c r="C75" s="118">
        <v>0.0026619737150989763</v>
      </c>
      <c r="D75" s="84" t="s">
        <v>4267</v>
      </c>
      <c r="E75" s="84" t="b">
        <v>0</v>
      </c>
      <c r="F75" s="84" t="b">
        <v>0</v>
      </c>
      <c r="G75" s="84" t="b">
        <v>0</v>
      </c>
    </row>
    <row r="76" spans="1:7" ht="15">
      <c r="A76" s="84" t="s">
        <v>4063</v>
      </c>
      <c r="B76" s="84">
        <v>6</v>
      </c>
      <c r="C76" s="118">
        <v>0.0026619737150989763</v>
      </c>
      <c r="D76" s="84" t="s">
        <v>4267</v>
      </c>
      <c r="E76" s="84" t="b">
        <v>0</v>
      </c>
      <c r="F76" s="84" t="b">
        <v>0</v>
      </c>
      <c r="G76" s="84" t="b">
        <v>0</v>
      </c>
    </row>
    <row r="77" spans="1:7" ht="15">
      <c r="A77" s="84" t="s">
        <v>4064</v>
      </c>
      <c r="B77" s="84">
        <v>6</v>
      </c>
      <c r="C77" s="118">
        <v>0.0026619737150989763</v>
      </c>
      <c r="D77" s="84" t="s">
        <v>4267</v>
      </c>
      <c r="E77" s="84" t="b">
        <v>0</v>
      </c>
      <c r="F77" s="84" t="b">
        <v>0</v>
      </c>
      <c r="G77" s="84" t="b">
        <v>0</v>
      </c>
    </row>
    <row r="78" spans="1:7" ht="15">
      <c r="A78" s="84" t="s">
        <v>4065</v>
      </c>
      <c r="B78" s="84">
        <v>6</v>
      </c>
      <c r="C78" s="118">
        <v>0.0027853089893164606</v>
      </c>
      <c r="D78" s="84" t="s">
        <v>4267</v>
      </c>
      <c r="E78" s="84" t="b">
        <v>0</v>
      </c>
      <c r="F78" s="84" t="b">
        <v>0</v>
      </c>
      <c r="G78" s="84" t="b">
        <v>0</v>
      </c>
    </row>
    <row r="79" spans="1:7" ht="15">
      <c r="A79" s="84" t="s">
        <v>4066</v>
      </c>
      <c r="B79" s="84">
        <v>6</v>
      </c>
      <c r="C79" s="118">
        <v>0.0026619737150989763</v>
      </c>
      <c r="D79" s="84" t="s">
        <v>4267</v>
      </c>
      <c r="E79" s="84" t="b">
        <v>0</v>
      </c>
      <c r="F79" s="84" t="b">
        <v>0</v>
      </c>
      <c r="G79" s="84" t="b">
        <v>0</v>
      </c>
    </row>
    <row r="80" spans="1:7" ht="15">
      <c r="A80" s="84" t="s">
        <v>4067</v>
      </c>
      <c r="B80" s="84">
        <v>6</v>
      </c>
      <c r="C80" s="118">
        <v>0.0026619737150989763</v>
      </c>
      <c r="D80" s="84" t="s">
        <v>4267</v>
      </c>
      <c r="E80" s="84" t="b">
        <v>0</v>
      </c>
      <c r="F80" s="84" t="b">
        <v>0</v>
      </c>
      <c r="G80" s="84" t="b">
        <v>0</v>
      </c>
    </row>
    <row r="81" spans="1:7" ht="15">
      <c r="A81" s="84" t="s">
        <v>4068</v>
      </c>
      <c r="B81" s="84">
        <v>6</v>
      </c>
      <c r="C81" s="118">
        <v>0.0026619737150989763</v>
      </c>
      <c r="D81" s="84" t="s">
        <v>4267</v>
      </c>
      <c r="E81" s="84" t="b">
        <v>0</v>
      </c>
      <c r="F81" s="84" t="b">
        <v>0</v>
      </c>
      <c r="G81" s="84" t="b">
        <v>0</v>
      </c>
    </row>
    <row r="82" spans="1:7" ht="15">
      <c r="A82" s="84" t="s">
        <v>4069</v>
      </c>
      <c r="B82" s="84">
        <v>6</v>
      </c>
      <c r="C82" s="118">
        <v>0.0026619737150989763</v>
      </c>
      <c r="D82" s="84" t="s">
        <v>4267</v>
      </c>
      <c r="E82" s="84" t="b">
        <v>0</v>
      </c>
      <c r="F82" s="84" t="b">
        <v>0</v>
      </c>
      <c r="G82" s="84" t="b">
        <v>0</v>
      </c>
    </row>
    <row r="83" spans="1:7" ht="15">
      <c r="A83" s="84" t="s">
        <v>4070</v>
      </c>
      <c r="B83" s="84">
        <v>6</v>
      </c>
      <c r="C83" s="118">
        <v>0.0026619737150989763</v>
      </c>
      <c r="D83" s="84" t="s">
        <v>4267</v>
      </c>
      <c r="E83" s="84" t="b">
        <v>0</v>
      </c>
      <c r="F83" s="84" t="b">
        <v>0</v>
      </c>
      <c r="G83" s="84" t="b">
        <v>0</v>
      </c>
    </row>
    <row r="84" spans="1:7" ht="15">
      <c r="A84" s="84" t="s">
        <v>4071</v>
      </c>
      <c r="B84" s="84">
        <v>6</v>
      </c>
      <c r="C84" s="118">
        <v>0.0026619737150989763</v>
      </c>
      <c r="D84" s="84" t="s">
        <v>4267</v>
      </c>
      <c r="E84" s="84" t="b">
        <v>0</v>
      </c>
      <c r="F84" s="84" t="b">
        <v>0</v>
      </c>
      <c r="G84" s="84" t="b">
        <v>0</v>
      </c>
    </row>
    <row r="85" spans="1:7" ht="15">
      <c r="A85" s="84" t="s">
        <v>4072</v>
      </c>
      <c r="B85" s="84">
        <v>6</v>
      </c>
      <c r="C85" s="118">
        <v>0.0026619737150989763</v>
      </c>
      <c r="D85" s="84" t="s">
        <v>4267</v>
      </c>
      <c r="E85" s="84" t="b">
        <v>0</v>
      </c>
      <c r="F85" s="84" t="b">
        <v>0</v>
      </c>
      <c r="G85" s="84" t="b">
        <v>0</v>
      </c>
    </row>
    <row r="86" spans="1:7" ht="15">
      <c r="A86" s="84" t="s">
        <v>4073</v>
      </c>
      <c r="B86" s="84">
        <v>6</v>
      </c>
      <c r="C86" s="118">
        <v>0.0026619737150989763</v>
      </c>
      <c r="D86" s="84" t="s">
        <v>4267</v>
      </c>
      <c r="E86" s="84" t="b">
        <v>0</v>
      </c>
      <c r="F86" s="84" t="b">
        <v>0</v>
      </c>
      <c r="G86" s="84" t="b">
        <v>0</v>
      </c>
    </row>
    <row r="87" spans="1:7" ht="15">
      <c r="A87" s="84" t="s">
        <v>4074</v>
      </c>
      <c r="B87" s="84">
        <v>6</v>
      </c>
      <c r="C87" s="118">
        <v>0.0026619737150989763</v>
      </c>
      <c r="D87" s="84" t="s">
        <v>4267</v>
      </c>
      <c r="E87" s="84" t="b">
        <v>0</v>
      </c>
      <c r="F87" s="84" t="b">
        <v>0</v>
      </c>
      <c r="G87" s="84" t="b">
        <v>0</v>
      </c>
    </row>
    <row r="88" spans="1:7" ht="15">
      <c r="A88" s="84" t="s">
        <v>4075</v>
      </c>
      <c r="B88" s="84">
        <v>6</v>
      </c>
      <c r="C88" s="118">
        <v>0.0026619737150989763</v>
      </c>
      <c r="D88" s="84" t="s">
        <v>4267</v>
      </c>
      <c r="E88" s="84" t="b">
        <v>0</v>
      </c>
      <c r="F88" s="84" t="b">
        <v>0</v>
      </c>
      <c r="G88" s="84" t="b">
        <v>0</v>
      </c>
    </row>
    <row r="89" spans="1:7" ht="15">
      <c r="A89" s="84" t="s">
        <v>4076</v>
      </c>
      <c r="B89" s="84">
        <v>6</v>
      </c>
      <c r="C89" s="118">
        <v>0.0026619737150989763</v>
      </c>
      <c r="D89" s="84" t="s">
        <v>4267</v>
      </c>
      <c r="E89" s="84" t="b">
        <v>0</v>
      </c>
      <c r="F89" s="84" t="b">
        <v>0</v>
      </c>
      <c r="G89" s="84" t="b">
        <v>0</v>
      </c>
    </row>
    <row r="90" spans="1:7" ht="15">
      <c r="A90" s="84" t="s">
        <v>4077</v>
      </c>
      <c r="B90" s="84">
        <v>6</v>
      </c>
      <c r="C90" s="118">
        <v>0.0026619737150989763</v>
      </c>
      <c r="D90" s="84" t="s">
        <v>4267</v>
      </c>
      <c r="E90" s="84" t="b">
        <v>0</v>
      </c>
      <c r="F90" s="84" t="b">
        <v>0</v>
      </c>
      <c r="G90" s="84" t="b">
        <v>0</v>
      </c>
    </row>
    <row r="91" spans="1:7" ht="15">
      <c r="A91" s="84" t="s">
        <v>224</v>
      </c>
      <c r="B91" s="84">
        <v>6</v>
      </c>
      <c r="C91" s="118">
        <v>0.0026619737150989763</v>
      </c>
      <c r="D91" s="84" t="s">
        <v>4267</v>
      </c>
      <c r="E91" s="84" t="b">
        <v>0</v>
      </c>
      <c r="F91" s="84" t="b">
        <v>0</v>
      </c>
      <c r="G91" s="84" t="b">
        <v>0</v>
      </c>
    </row>
    <row r="92" spans="1:7" ht="15">
      <c r="A92" s="84" t="s">
        <v>394</v>
      </c>
      <c r="B92" s="84">
        <v>5</v>
      </c>
      <c r="C92" s="118">
        <v>0.0023210908244303842</v>
      </c>
      <c r="D92" s="84" t="s">
        <v>4267</v>
      </c>
      <c r="E92" s="84" t="b">
        <v>0</v>
      </c>
      <c r="F92" s="84" t="b">
        <v>0</v>
      </c>
      <c r="G92" s="84" t="b">
        <v>0</v>
      </c>
    </row>
    <row r="93" spans="1:7" ht="15">
      <c r="A93" s="84" t="s">
        <v>395</v>
      </c>
      <c r="B93" s="84">
        <v>5</v>
      </c>
      <c r="C93" s="118">
        <v>0.0023210908244303842</v>
      </c>
      <c r="D93" s="84" t="s">
        <v>4267</v>
      </c>
      <c r="E93" s="84" t="b">
        <v>0</v>
      </c>
      <c r="F93" s="84" t="b">
        <v>0</v>
      </c>
      <c r="G93" s="84" t="b">
        <v>0</v>
      </c>
    </row>
    <row r="94" spans="1:7" ht="15">
      <c r="A94" s="84" t="s">
        <v>491</v>
      </c>
      <c r="B94" s="84">
        <v>5</v>
      </c>
      <c r="C94" s="118">
        <v>0.0023210908244303842</v>
      </c>
      <c r="D94" s="84" t="s">
        <v>4267</v>
      </c>
      <c r="E94" s="84" t="b">
        <v>0</v>
      </c>
      <c r="F94" s="84" t="b">
        <v>0</v>
      </c>
      <c r="G94" s="84" t="b">
        <v>0</v>
      </c>
    </row>
    <row r="95" spans="1:7" ht="15">
      <c r="A95" s="84" t="s">
        <v>4078</v>
      </c>
      <c r="B95" s="84">
        <v>5</v>
      </c>
      <c r="C95" s="118">
        <v>0.0023210908244303842</v>
      </c>
      <c r="D95" s="84" t="s">
        <v>4267</v>
      </c>
      <c r="E95" s="84" t="b">
        <v>1</v>
      </c>
      <c r="F95" s="84" t="b">
        <v>0</v>
      </c>
      <c r="G95" s="84" t="b">
        <v>0</v>
      </c>
    </row>
    <row r="96" spans="1:7" ht="15">
      <c r="A96" s="84" t="s">
        <v>4079</v>
      </c>
      <c r="B96" s="84">
        <v>5</v>
      </c>
      <c r="C96" s="118">
        <v>0.0023210908244303842</v>
      </c>
      <c r="D96" s="84" t="s">
        <v>4267</v>
      </c>
      <c r="E96" s="84" t="b">
        <v>0</v>
      </c>
      <c r="F96" s="84" t="b">
        <v>0</v>
      </c>
      <c r="G96" s="84" t="b">
        <v>0</v>
      </c>
    </row>
    <row r="97" spans="1:7" ht="15">
      <c r="A97" s="84" t="s">
        <v>4080</v>
      </c>
      <c r="B97" s="84">
        <v>5</v>
      </c>
      <c r="C97" s="118">
        <v>0.0023210908244303842</v>
      </c>
      <c r="D97" s="84" t="s">
        <v>4267</v>
      </c>
      <c r="E97" s="84" t="b">
        <v>0</v>
      </c>
      <c r="F97" s="84" t="b">
        <v>0</v>
      </c>
      <c r="G97" s="84" t="b">
        <v>0</v>
      </c>
    </row>
    <row r="98" spans="1:7" ht="15">
      <c r="A98" s="84" t="s">
        <v>497</v>
      </c>
      <c r="B98" s="84">
        <v>5</v>
      </c>
      <c r="C98" s="118">
        <v>0.0023210908244303842</v>
      </c>
      <c r="D98" s="84" t="s">
        <v>4267</v>
      </c>
      <c r="E98" s="84" t="b">
        <v>0</v>
      </c>
      <c r="F98" s="84" t="b">
        <v>0</v>
      </c>
      <c r="G98" s="84" t="b">
        <v>0</v>
      </c>
    </row>
    <row r="99" spans="1:7" ht="15">
      <c r="A99" s="84" t="s">
        <v>496</v>
      </c>
      <c r="B99" s="84">
        <v>5</v>
      </c>
      <c r="C99" s="118">
        <v>0.0023210908244303842</v>
      </c>
      <c r="D99" s="84" t="s">
        <v>4267</v>
      </c>
      <c r="E99" s="84" t="b">
        <v>0</v>
      </c>
      <c r="F99" s="84" t="b">
        <v>0</v>
      </c>
      <c r="G99" s="84" t="b">
        <v>0</v>
      </c>
    </row>
    <row r="100" spans="1:7" ht="15">
      <c r="A100" s="84" t="s">
        <v>495</v>
      </c>
      <c r="B100" s="84">
        <v>5</v>
      </c>
      <c r="C100" s="118">
        <v>0.0023210908244303842</v>
      </c>
      <c r="D100" s="84" t="s">
        <v>4267</v>
      </c>
      <c r="E100" s="84" t="b">
        <v>0</v>
      </c>
      <c r="F100" s="84" t="b">
        <v>0</v>
      </c>
      <c r="G100" s="84" t="b">
        <v>0</v>
      </c>
    </row>
    <row r="101" spans="1:7" ht="15">
      <c r="A101" s="84" t="s">
        <v>494</v>
      </c>
      <c r="B101" s="84">
        <v>5</v>
      </c>
      <c r="C101" s="118">
        <v>0.0023210908244303842</v>
      </c>
      <c r="D101" s="84" t="s">
        <v>4267</v>
      </c>
      <c r="E101" s="84" t="b">
        <v>0</v>
      </c>
      <c r="F101" s="84" t="b">
        <v>0</v>
      </c>
      <c r="G101" s="84" t="b">
        <v>0</v>
      </c>
    </row>
    <row r="102" spans="1:7" ht="15">
      <c r="A102" s="84" t="s">
        <v>4081</v>
      </c>
      <c r="B102" s="84">
        <v>5</v>
      </c>
      <c r="C102" s="118">
        <v>0.0023210908244303842</v>
      </c>
      <c r="D102" s="84" t="s">
        <v>4267</v>
      </c>
      <c r="E102" s="84" t="b">
        <v>0</v>
      </c>
      <c r="F102" s="84" t="b">
        <v>0</v>
      </c>
      <c r="G102" s="84" t="b">
        <v>0</v>
      </c>
    </row>
    <row r="103" spans="1:7" ht="15">
      <c r="A103" s="84" t="s">
        <v>4082</v>
      </c>
      <c r="B103" s="84">
        <v>5</v>
      </c>
      <c r="C103" s="118">
        <v>0.0023210908244303842</v>
      </c>
      <c r="D103" s="84" t="s">
        <v>4267</v>
      </c>
      <c r="E103" s="84" t="b">
        <v>0</v>
      </c>
      <c r="F103" s="84" t="b">
        <v>0</v>
      </c>
      <c r="G103" s="84" t="b">
        <v>0</v>
      </c>
    </row>
    <row r="104" spans="1:7" ht="15">
      <c r="A104" s="84" t="s">
        <v>4083</v>
      </c>
      <c r="B104" s="84">
        <v>5</v>
      </c>
      <c r="C104" s="118">
        <v>0.0023210908244303842</v>
      </c>
      <c r="D104" s="84" t="s">
        <v>4267</v>
      </c>
      <c r="E104" s="84" t="b">
        <v>0</v>
      </c>
      <c r="F104" s="84" t="b">
        <v>0</v>
      </c>
      <c r="G104" s="84" t="b">
        <v>0</v>
      </c>
    </row>
    <row r="105" spans="1:7" ht="15">
      <c r="A105" s="84" t="s">
        <v>4084</v>
      </c>
      <c r="B105" s="84">
        <v>5</v>
      </c>
      <c r="C105" s="118">
        <v>0.0023210908244303842</v>
      </c>
      <c r="D105" s="84" t="s">
        <v>4267</v>
      </c>
      <c r="E105" s="84" t="b">
        <v>0</v>
      </c>
      <c r="F105" s="84" t="b">
        <v>0</v>
      </c>
      <c r="G105" s="84" t="b">
        <v>0</v>
      </c>
    </row>
    <row r="106" spans="1:7" ht="15">
      <c r="A106" s="84" t="s">
        <v>4085</v>
      </c>
      <c r="B106" s="84">
        <v>5</v>
      </c>
      <c r="C106" s="118">
        <v>0.0023210908244303842</v>
      </c>
      <c r="D106" s="84" t="s">
        <v>4267</v>
      </c>
      <c r="E106" s="84" t="b">
        <v>0</v>
      </c>
      <c r="F106" s="84" t="b">
        <v>0</v>
      </c>
      <c r="G106" s="84" t="b">
        <v>0</v>
      </c>
    </row>
    <row r="107" spans="1:7" ht="15">
      <c r="A107" s="84" t="s">
        <v>4086</v>
      </c>
      <c r="B107" s="84">
        <v>5</v>
      </c>
      <c r="C107" s="118">
        <v>0.0023210908244303842</v>
      </c>
      <c r="D107" s="84" t="s">
        <v>4267</v>
      </c>
      <c r="E107" s="84" t="b">
        <v>0</v>
      </c>
      <c r="F107" s="84" t="b">
        <v>0</v>
      </c>
      <c r="G107" s="84" t="b">
        <v>0</v>
      </c>
    </row>
    <row r="108" spans="1:7" ht="15">
      <c r="A108" s="84" t="s">
        <v>4087</v>
      </c>
      <c r="B108" s="84">
        <v>5</v>
      </c>
      <c r="C108" s="118">
        <v>0.0023210908244303842</v>
      </c>
      <c r="D108" s="84" t="s">
        <v>4267</v>
      </c>
      <c r="E108" s="84" t="b">
        <v>0</v>
      </c>
      <c r="F108" s="84" t="b">
        <v>0</v>
      </c>
      <c r="G108" s="84" t="b">
        <v>0</v>
      </c>
    </row>
    <row r="109" spans="1:7" ht="15">
      <c r="A109" s="84" t="s">
        <v>455</v>
      </c>
      <c r="B109" s="84">
        <v>5</v>
      </c>
      <c r="C109" s="118">
        <v>0.0023210908244303842</v>
      </c>
      <c r="D109" s="84" t="s">
        <v>4267</v>
      </c>
      <c r="E109" s="84" t="b">
        <v>0</v>
      </c>
      <c r="F109" s="84" t="b">
        <v>0</v>
      </c>
      <c r="G109" s="84" t="b">
        <v>0</v>
      </c>
    </row>
    <row r="110" spans="1:7" ht="15">
      <c r="A110" s="84" t="s">
        <v>4088</v>
      </c>
      <c r="B110" s="84">
        <v>5</v>
      </c>
      <c r="C110" s="118">
        <v>0.0023210908244303842</v>
      </c>
      <c r="D110" s="84" t="s">
        <v>4267</v>
      </c>
      <c r="E110" s="84" t="b">
        <v>1</v>
      </c>
      <c r="F110" s="84" t="b">
        <v>0</v>
      </c>
      <c r="G110" s="84" t="b">
        <v>0</v>
      </c>
    </row>
    <row r="111" spans="1:7" ht="15">
      <c r="A111" s="84" t="s">
        <v>4089</v>
      </c>
      <c r="B111" s="84">
        <v>5</v>
      </c>
      <c r="C111" s="118">
        <v>0.0023210908244303842</v>
      </c>
      <c r="D111" s="84" t="s">
        <v>4267</v>
      </c>
      <c r="E111" s="84" t="b">
        <v>0</v>
      </c>
      <c r="F111" s="84" t="b">
        <v>0</v>
      </c>
      <c r="G111" s="84" t="b">
        <v>0</v>
      </c>
    </row>
    <row r="112" spans="1:7" ht="15">
      <c r="A112" s="84" t="s">
        <v>4090</v>
      </c>
      <c r="B112" s="84">
        <v>5</v>
      </c>
      <c r="C112" s="118">
        <v>0.0023210908244303842</v>
      </c>
      <c r="D112" s="84" t="s">
        <v>4267</v>
      </c>
      <c r="E112" s="84" t="b">
        <v>1</v>
      </c>
      <c r="F112" s="84" t="b">
        <v>0</v>
      </c>
      <c r="G112" s="84" t="b">
        <v>0</v>
      </c>
    </row>
    <row r="113" spans="1:7" ht="15">
      <c r="A113" s="84" t="s">
        <v>4091</v>
      </c>
      <c r="B113" s="84">
        <v>5</v>
      </c>
      <c r="C113" s="118">
        <v>0.0023210908244303842</v>
      </c>
      <c r="D113" s="84" t="s">
        <v>4267</v>
      </c>
      <c r="E113" s="84" t="b">
        <v>0</v>
      </c>
      <c r="F113" s="84" t="b">
        <v>0</v>
      </c>
      <c r="G113" s="84" t="b">
        <v>0</v>
      </c>
    </row>
    <row r="114" spans="1:7" ht="15">
      <c r="A114" s="84" t="s">
        <v>3599</v>
      </c>
      <c r="B114" s="84">
        <v>5</v>
      </c>
      <c r="C114" s="118">
        <v>0.0023210908244303842</v>
      </c>
      <c r="D114" s="84" t="s">
        <v>4267</v>
      </c>
      <c r="E114" s="84" t="b">
        <v>0</v>
      </c>
      <c r="F114" s="84" t="b">
        <v>0</v>
      </c>
      <c r="G114" s="84" t="b">
        <v>0</v>
      </c>
    </row>
    <row r="115" spans="1:7" ht="15">
      <c r="A115" s="84" t="s">
        <v>3600</v>
      </c>
      <c r="B115" s="84">
        <v>5</v>
      </c>
      <c r="C115" s="118">
        <v>0.0023210908244303842</v>
      </c>
      <c r="D115" s="84" t="s">
        <v>4267</v>
      </c>
      <c r="E115" s="84" t="b">
        <v>0</v>
      </c>
      <c r="F115" s="84" t="b">
        <v>0</v>
      </c>
      <c r="G115" s="84" t="b">
        <v>0</v>
      </c>
    </row>
    <row r="116" spans="1:7" ht="15">
      <c r="A116" s="84" t="s">
        <v>3601</v>
      </c>
      <c r="B116" s="84">
        <v>5</v>
      </c>
      <c r="C116" s="118">
        <v>0.0023210908244303842</v>
      </c>
      <c r="D116" s="84" t="s">
        <v>4267</v>
      </c>
      <c r="E116" s="84" t="b">
        <v>0</v>
      </c>
      <c r="F116" s="84" t="b">
        <v>0</v>
      </c>
      <c r="G116" s="84" t="b">
        <v>0</v>
      </c>
    </row>
    <row r="117" spans="1:7" ht="15">
      <c r="A117" s="84" t="s">
        <v>3602</v>
      </c>
      <c r="B117" s="84">
        <v>5</v>
      </c>
      <c r="C117" s="118">
        <v>0.0023210908244303842</v>
      </c>
      <c r="D117" s="84" t="s">
        <v>4267</v>
      </c>
      <c r="E117" s="84" t="b">
        <v>0</v>
      </c>
      <c r="F117" s="84" t="b">
        <v>0</v>
      </c>
      <c r="G117" s="84" t="b">
        <v>0</v>
      </c>
    </row>
    <row r="118" spans="1:7" ht="15">
      <c r="A118" s="84" t="s">
        <v>3603</v>
      </c>
      <c r="B118" s="84">
        <v>5</v>
      </c>
      <c r="C118" s="118">
        <v>0.0023210908244303842</v>
      </c>
      <c r="D118" s="84" t="s">
        <v>4267</v>
      </c>
      <c r="E118" s="84" t="b">
        <v>0</v>
      </c>
      <c r="F118" s="84" t="b">
        <v>0</v>
      </c>
      <c r="G118" s="84" t="b">
        <v>0</v>
      </c>
    </row>
    <row r="119" spans="1:7" ht="15">
      <c r="A119" s="84" t="s">
        <v>3604</v>
      </c>
      <c r="B119" s="84">
        <v>5</v>
      </c>
      <c r="C119" s="118">
        <v>0.0023210908244303842</v>
      </c>
      <c r="D119" s="84" t="s">
        <v>4267</v>
      </c>
      <c r="E119" s="84" t="b">
        <v>0</v>
      </c>
      <c r="F119" s="84" t="b">
        <v>0</v>
      </c>
      <c r="G119" s="84" t="b">
        <v>0</v>
      </c>
    </row>
    <row r="120" spans="1:7" ht="15">
      <c r="A120" s="84" t="s">
        <v>4092</v>
      </c>
      <c r="B120" s="84">
        <v>5</v>
      </c>
      <c r="C120" s="118">
        <v>0.0023210908244303842</v>
      </c>
      <c r="D120" s="84" t="s">
        <v>4267</v>
      </c>
      <c r="E120" s="84" t="b">
        <v>0</v>
      </c>
      <c r="F120" s="84" t="b">
        <v>0</v>
      </c>
      <c r="G120" s="84" t="b">
        <v>0</v>
      </c>
    </row>
    <row r="121" spans="1:7" ht="15">
      <c r="A121" s="84" t="s">
        <v>4093</v>
      </c>
      <c r="B121" s="84">
        <v>5</v>
      </c>
      <c r="C121" s="118">
        <v>0.0023210908244303842</v>
      </c>
      <c r="D121" s="84" t="s">
        <v>4267</v>
      </c>
      <c r="E121" s="84" t="b">
        <v>0</v>
      </c>
      <c r="F121" s="84" t="b">
        <v>0</v>
      </c>
      <c r="G121" s="84" t="b">
        <v>0</v>
      </c>
    </row>
    <row r="122" spans="1:7" ht="15">
      <c r="A122" s="84" t="s">
        <v>4094</v>
      </c>
      <c r="B122" s="84">
        <v>5</v>
      </c>
      <c r="C122" s="118">
        <v>0.0023210908244303842</v>
      </c>
      <c r="D122" s="84" t="s">
        <v>4267</v>
      </c>
      <c r="E122" s="84" t="b">
        <v>0</v>
      </c>
      <c r="F122" s="84" t="b">
        <v>0</v>
      </c>
      <c r="G122" s="84" t="b">
        <v>0</v>
      </c>
    </row>
    <row r="123" spans="1:7" ht="15">
      <c r="A123" s="84" t="s">
        <v>4095</v>
      </c>
      <c r="B123" s="84">
        <v>4</v>
      </c>
      <c r="C123" s="118">
        <v>0.001957506110227647</v>
      </c>
      <c r="D123" s="84" t="s">
        <v>4267</v>
      </c>
      <c r="E123" s="84" t="b">
        <v>0</v>
      </c>
      <c r="F123" s="84" t="b">
        <v>0</v>
      </c>
      <c r="G123" s="84" t="b">
        <v>0</v>
      </c>
    </row>
    <row r="124" spans="1:7" ht="15">
      <c r="A124" s="84" t="s">
        <v>4096</v>
      </c>
      <c r="B124" s="84">
        <v>4</v>
      </c>
      <c r="C124" s="118">
        <v>0.001957506110227647</v>
      </c>
      <c r="D124" s="84" t="s">
        <v>4267</v>
      </c>
      <c r="E124" s="84" t="b">
        <v>0</v>
      </c>
      <c r="F124" s="84" t="b">
        <v>0</v>
      </c>
      <c r="G124" s="84" t="b">
        <v>0</v>
      </c>
    </row>
    <row r="125" spans="1:7" ht="15">
      <c r="A125" s="84" t="s">
        <v>4097</v>
      </c>
      <c r="B125" s="84">
        <v>4</v>
      </c>
      <c r="C125" s="118">
        <v>0.001957506110227647</v>
      </c>
      <c r="D125" s="84" t="s">
        <v>4267</v>
      </c>
      <c r="E125" s="84" t="b">
        <v>0</v>
      </c>
      <c r="F125" s="84" t="b">
        <v>0</v>
      </c>
      <c r="G125" s="84" t="b">
        <v>0</v>
      </c>
    </row>
    <row r="126" spans="1:7" ht="15">
      <c r="A126" s="84" t="s">
        <v>4098</v>
      </c>
      <c r="B126" s="84">
        <v>4</v>
      </c>
      <c r="C126" s="118">
        <v>0.001957506110227647</v>
      </c>
      <c r="D126" s="84" t="s">
        <v>4267</v>
      </c>
      <c r="E126" s="84" t="b">
        <v>0</v>
      </c>
      <c r="F126" s="84" t="b">
        <v>0</v>
      </c>
      <c r="G126" s="84" t="b">
        <v>0</v>
      </c>
    </row>
    <row r="127" spans="1:7" ht="15">
      <c r="A127" s="84" t="s">
        <v>4099</v>
      </c>
      <c r="B127" s="84">
        <v>4</v>
      </c>
      <c r="C127" s="118">
        <v>0.001957506110227647</v>
      </c>
      <c r="D127" s="84" t="s">
        <v>4267</v>
      </c>
      <c r="E127" s="84" t="b">
        <v>0</v>
      </c>
      <c r="F127" s="84" t="b">
        <v>0</v>
      </c>
      <c r="G127" s="84" t="b">
        <v>0</v>
      </c>
    </row>
    <row r="128" spans="1:7" ht="15">
      <c r="A128" s="84" t="s">
        <v>4100</v>
      </c>
      <c r="B128" s="84">
        <v>4</v>
      </c>
      <c r="C128" s="118">
        <v>0.001957506110227647</v>
      </c>
      <c r="D128" s="84" t="s">
        <v>4267</v>
      </c>
      <c r="E128" s="84" t="b">
        <v>0</v>
      </c>
      <c r="F128" s="84" t="b">
        <v>0</v>
      </c>
      <c r="G128" s="84" t="b">
        <v>0</v>
      </c>
    </row>
    <row r="129" spans="1:7" ht="15">
      <c r="A129" s="84" t="s">
        <v>4101</v>
      </c>
      <c r="B129" s="84">
        <v>4</v>
      </c>
      <c r="C129" s="118">
        <v>0.001957506110227647</v>
      </c>
      <c r="D129" s="84" t="s">
        <v>4267</v>
      </c>
      <c r="E129" s="84" t="b">
        <v>0</v>
      </c>
      <c r="F129" s="84" t="b">
        <v>0</v>
      </c>
      <c r="G129" s="84" t="b">
        <v>0</v>
      </c>
    </row>
    <row r="130" spans="1:7" ht="15">
      <c r="A130" s="84" t="s">
        <v>4102</v>
      </c>
      <c r="B130" s="84">
        <v>4</v>
      </c>
      <c r="C130" s="118">
        <v>0.001957506110227647</v>
      </c>
      <c r="D130" s="84" t="s">
        <v>4267</v>
      </c>
      <c r="E130" s="84" t="b">
        <v>0</v>
      </c>
      <c r="F130" s="84" t="b">
        <v>0</v>
      </c>
      <c r="G130" s="84" t="b">
        <v>0</v>
      </c>
    </row>
    <row r="131" spans="1:7" ht="15">
      <c r="A131" s="84" t="s">
        <v>4103</v>
      </c>
      <c r="B131" s="84">
        <v>4</v>
      </c>
      <c r="C131" s="118">
        <v>0.001957506110227647</v>
      </c>
      <c r="D131" s="84" t="s">
        <v>4267</v>
      </c>
      <c r="E131" s="84" t="b">
        <v>0</v>
      </c>
      <c r="F131" s="84" t="b">
        <v>0</v>
      </c>
      <c r="G131" s="84" t="b">
        <v>0</v>
      </c>
    </row>
    <row r="132" spans="1:7" ht="15">
      <c r="A132" s="84" t="s">
        <v>4104</v>
      </c>
      <c r="B132" s="84">
        <v>4</v>
      </c>
      <c r="C132" s="118">
        <v>0.001957506110227647</v>
      </c>
      <c r="D132" s="84" t="s">
        <v>4267</v>
      </c>
      <c r="E132" s="84" t="b">
        <v>0</v>
      </c>
      <c r="F132" s="84" t="b">
        <v>0</v>
      </c>
      <c r="G132" s="84" t="b">
        <v>0</v>
      </c>
    </row>
    <row r="133" spans="1:7" ht="15">
      <c r="A133" s="84" t="s">
        <v>4105</v>
      </c>
      <c r="B133" s="84">
        <v>4</v>
      </c>
      <c r="C133" s="118">
        <v>0.001957506110227647</v>
      </c>
      <c r="D133" s="84" t="s">
        <v>4267</v>
      </c>
      <c r="E133" s="84" t="b">
        <v>0</v>
      </c>
      <c r="F133" s="84" t="b">
        <v>0</v>
      </c>
      <c r="G133" s="84" t="b">
        <v>0</v>
      </c>
    </row>
    <row r="134" spans="1:7" ht="15">
      <c r="A134" s="84" t="s">
        <v>391</v>
      </c>
      <c r="B134" s="84">
        <v>4</v>
      </c>
      <c r="C134" s="118">
        <v>0.001957506110227647</v>
      </c>
      <c r="D134" s="84" t="s">
        <v>4267</v>
      </c>
      <c r="E134" s="84" t="b">
        <v>0</v>
      </c>
      <c r="F134" s="84" t="b">
        <v>0</v>
      </c>
      <c r="G134" s="84" t="b">
        <v>0</v>
      </c>
    </row>
    <row r="135" spans="1:7" ht="15">
      <c r="A135" s="84" t="s">
        <v>4106</v>
      </c>
      <c r="B135" s="84">
        <v>4</v>
      </c>
      <c r="C135" s="118">
        <v>0.001957506110227647</v>
      </c>
      <c r="D135" s="84" t="s">
        <v>4267</v>
      </c>
      <c r="E135" s="84" t="b">
        <v>0</v>
      </c>
      <c r="F135" s="84" t="b">
        <v>0</v>
      </c>
      <c r="G135" s="84" t="b">
        <v>0</v>
      </c>
    </row>
    <row r="136" spans="1:7" ht="15">
      <c r="A136" s="84" t="s">
        <v>4107</v>
      </c>
      <c r="B136" s="84">
        <v>4</v>
      </c>
      <c r="C136" s="118">
        <v>0.001957506110227647</v>
      </c>
      <c r="D136" s="84" t="s">
        <v>4267</v>
      </c>
      <c r="E136" s="84" t="b">
        <v>0</v>
      </c>
      <c r="F136" s="84" t="b">
        <v>0</v>
      </c>
      <c r="G136" s="84" t="b">
        <v>0</v>
      </c>
    </row>
    <row r="137" spans="1:7" ht="15">
      <c r="A137" s="84" t="s">
        <v>4108</v>
      </c>
      <c r="B137" s="84">
        <v>4</v>
      </c>
      <c r="C137" s="118">
        <v>0.001957506110227647</v>
      </c>
      <c r="D137" s="84" t="s">
        <v>4267</v>
      </c>
      <c r="E137" s="84" t="b">
        <v>0</v>
      </c>
      <c r="F137" s="84" t="b">
        <v>0</v>
      </c>
      <c r="G137" s="84" t="b">
        <v>0</v>
      </c>
    </row>
    <row r="138" spans="1:7" ht="15">
      <c r="A138" s="84" t="s">
        <v>4109</v>
      </c>
      <c r="B138" s="84">
        <v>4</v>
      </c>
      <c r="C138" s="118">
        <v>0.001957506110227647</v>
      </c>
      <c r="D138" s="84" t="s">
        <v>4267</v>
      </c>
      <c r="E138" s="84" t="b">
        <v>1</v>
      </c>
      <c r="F138" s="84" t="b">
        <v>0</v>
      </c>
      <c r="G138" s="84" t="b">
        <v>0</v>
      </c>
    </row>
    <row r="139" spans="1:7" ht="15">
      <c r="A139" s="84" t="s">
        <v>4110</v>
      </c>
      <c r="B139" s="84">
        <v>4</v>
      </c>
      <c r="C139" s="118">
        <v>0.001957506110227647</v>
      </c>
      <c r="D139" s="84" t="s">
        <v>4267</v>
      </c>
      <c r="E139" s="84" t="b">
        <v>0</v>
      </c>
      <c r="F139" s="84" t="b">
        <v>0</v>
      </c>
      <c r="G139" s="84" t="b">
        <v>0</v>
      </c>
    </row>
    <row r="140" spans="1:7" ht="15">
      <c r="A140" s="84" t="s">
        <v>493</v>
      </c>
      <c r="B140" s="84">
        <v>4</v>
      </c>
      <c r="C140" s="118">
        <v>0.001957506110227647</v>
      </c>
      <c r="D140" s="84" t="s">
        <v>4267</v>
      </c>
      <c r="E140" s="84" t="b">
        <v>0</v>
      </c>
      <c r="F140" s="84" t="b">
        <v>0</v>
      </c>
      <c r="G140" s="84" t="b">
        <v>0</v>
      </c>
    </row>
    <row r="141" spans="1:7" ht="15">
      <c r="A141" s="84" t="s">
        <v>492</v>
      </c>
      <c r="B141" s="84">
        <v>4</v>
      </c>
      <c r="C141" s="118">
        <v>0.001957506110227647</v>
      </c>
      <c r="D141" s="84" t="s">
        <v>4267</v>
      </c>
      <c r="E141" s="84" t="b">
        <v>0</v>
      </c>
      <c r="F141" s="84" t="b">
        <v>0</v>
      </c>
      <c r="G141" s="84" t="b">
        <v>0</v>
      </c>
    </row>
    <row r="142" spans="1:7" ht="15">
      <c r="A142" s="84" t="s">
        <v>4111</v>
      </c>
      <c r="B142" s="84">
        <v>4</v>
      </c>
      <c r="C142" s="118">
        <v>0.001957506110227647</v>
      </c>
      <c r="D142" s="84" t="s">
        <v>4267</v>
      </c>
      <c r="E142" s="84" t="b">
        <v>0</v>
      </c>
      <c r="F142" s="84" t="b">
        <v>0</v>
      </c>
      <c r="G142" s="84" t="b">
        <v>0</v>
      </c>
    </row>
    <row r="143" spans="1:7" ht="15">
      <c r="A143" s="84" t="s">
        <v>347</v>
      </c>
      <c r="B143" s="84">
        <v>4</v>
      </c>
      <c r="C143" s="118">
        <v>0.001957506110227647</v>
      </c>
      <c r="D143" s="84" t="s">
        <v>4267</v>
      </c>
      <c r="E143" s="84" t="b">
        <v>0</v>
      </c>
      <c r="F143" s="84" t="b">
        <v>0</v>
      </c>
      <c r="G143" s="84" t="b">
        <v>0</v>
      </c>
    </row>
    <row r="144" spans="1:7" ht="15">
      <c r="A144" s="84" t="s">
        <v>4112</v>
      </c>
      <c r="B144" s="84">
        <v>4</v>
      </c>
      <c r="C144" s="118">
        <v>0.001957506110227647</v>
      </c>
      <c r="D144" s="84" t="s">
        <v>4267</v>
      </c>
      <c r="E144" s="84" t="b">
        <v>0</v>
      </c>
      <c r="F144" s="84" t="b">
        <v>0</v>
      </c>
      <c r="G144" s="84" t="b">
        <v>0</v>
      </c>
    </row>
    <row r="145" spans="1:7" ht="15">
      <c r="A145" s="84" t="s">
        <v>4113</v>
      </c>
      <c r="B145" s="84">
        <v>4</v>
      </c>
      <c r="C145" s="118">
        <v>0.001957506110227647</v>
      </c>
      <c r="D145" s="84" t="s">
        <v>4267</v>
      </c>
      <c r="E145" s="84" t="b">
        <v>0</v>
      </c>
      <c r="F145" s="84" t="b">
        <v>0</v>
      </c>
      <c r="G145" s="84" t="b">
        <v>0</v>
      </c>
    </row>
    <row r="146" spans="1:7" ht="15">
      <c r="A146" s="84" t="s">
        <v>4114</v>
      </c>
      <c r="B146" s="84">
        <v>4</v>
      </c>
      <c r="C146" s="118">
        <v>0.001957506110227647</v>
      </c>
      <c r="D146" s="84" t="s">
        <v>4267</v>
      </c>
      <c r="E146" s="84" t="b">
        <v>0</v>
      </c>
      <c r="F146" s="84" t="b">
        <v>0</v>
      </c>
      <c r="G146" s="84" t="b">
        <v>0</v>
      </c>
    </row>
    <row r="147" spans="1:7" ht="15">
      <c r="A147" s="84" t="s">
        <v>4115</v>
      </c>
      <c r="B147" s="84">
        <v>4</v>
      </c>
      <c r="C147" s="118">
        <v>0.002087245192894625</v>
      </c>
      <c r="D147" s="84" t="s">
        <v>4267</v>
      </c>
      <c r="E147" s="84" t="b">
        <v>0</v>
      </c>
      <c r="F147" s="84" t="b">
        <v>0</v>
      </c>
      <c r="G147" s="84" t="b">
        <v>0</v>
      </c>
    </row>
    <row r="148" spans="1:7" ht="15">
      <c r="A148" s="84" t="s">
        <v>4116</v>
      </c>
      <c r="B148" s="84">
        <v>4</v>
      </c>
      <c r="C148" s="118">
        <v>0.0022701021597229545</v>
      </c>
      <c r="D148" s="84" t="s">
        <v>4267</v>
      </c>
      <c r="E148" s="84" t="b">
        <v>0</v>
      </c>
      <c r="F148" s="84" t="b">
        <v>0</v>
      </c>
      <c r="G148" s="84" t="b">
        <v>0</v>
      </c>
    </row>
    <row r="149" spans="1:7" ht="15">
      <c r="A149" s="84" t="s">
        <v>4117</v>
      </c>
      <c r="B149" s="84">
        <v>4</v>
      </c>
      <c r="C149" s="118">
        <v>0.001957506110227647</v>
      </c>
      <c r="D149" s="84" t="s">
        <v>4267</v>
      </c>
      <c r="E149" s="84" t="b">
        <v>0</v>
      </c>
      <c r="F149" s="84" t="b">
        <v>0</v>
      </c>
      <c r="G149" s="84" t="b">
        <v>0</v>
      </c>
    </row>
    <row r="150" spans="1:7" ht="15">
      <c r="A150" s="84" t="s">
        <v>4118</v>
      </c>
      <c r="B150" s="84">
        <v>4</v>
      </c>
      <c r="C150" s="118">
        <v>0.002087245192894625</v>
      </c>
      <c r="D150" s="84" t="s">
        <v>4267</v>
      </c>
      <c r="E150" s="84" t="b">
        <v>0</v>
      </c>
      <c r="F150" s="84" t="b">
        <v>0</v>
      </c>
      <c r="G150" s="84" t="b">
        <v>0</v>
      </c>
    </row>
    <row r="151" spans="1:7" ht="15">
      <c r="A151" s="84" t="s">
        <v>4119</v>
      </c>
      <c r="B151" s="84">
        <v>4</v>
      </c>
      <c r="C151" s="118">
        <v>0.001957506110227647</v>
      </c>
      <c r="D151" s="84" t="s">
        <v>4267</v>
      </c>
      <c r="E151" s="84" t="b">
        <v>0</v>
      </c>
      <c r="F151" s="84" t="b">
        <v>0</v>
      </c>
      <c r="G151" s="84" t="b">
        <v>0</v>
      </c>
    </row>
    <row r="152" spans="1:7" ht="15">
      <c r="A152" s="84" t="s">
        <v>4120</v>
      </c>
      <c r="B152" s="84">
        <v>4</v>
      </c>
      <c r="C152" s="118">
        <v>0.001957506110227647</v>
      </c>
      <c r="D152" s="84" t="s">
        <v>4267</v>
      </c>
      <c r="E152" s="84" t="b">
        <v>0</v>
      </c>
      <c r="F152" s="84" t="b">
        <v>0</v>
      </c>
      <c r="G152" s="84" t="b">
        <v>0</v>
      </c>
    </row>
    <row r="153" spans="1:7" ht="15">
      <c r="A153" s="84" t="s">
        <v>223</v>
      </c>
      <c r="B153" s="84">
        <v>4</v>
      </c>
      <c r="C153" s="118">
        <v>0.001957506110227647</v>
      </c>
      <c r="D153" s="84" t="s">
        <v>4267</v>
      </c>
      <c r="E153" s="84" t="b">
        <v>0</v>
      </c>
      <c r="F153" s="84" t="b">
        <v>0</v>
      </c>
      <c r="G153" s="84" t="b">
        <v>0</v>
      </c>
    </row>
    <row r="154" spans="1:7" ht="15">
      <c r="A154" s="84" t="s">
        <v>448</v>
      </c>
      <c r="B154" s="84">
        <v>4</v>
      </c>
      <c r="C154" s="118">
        <v>0.0022701021597229545</v>
      </c>
      <c r="D154" s="84" t="s">
        <v>4267</v>
      </c>
      <c r="E154" s="84" t="b">
        <v>0</v>
      </c>
      <c r="F154" s="84" t="b">
        <v>0</v>
      </c>
      <c r="G154" s="84" t="b">
        <v>0</v>
      </c>
    </row>
    <row r="155" spans="1:7" ht="15">
      <c r="A155" s="84" t="s">
        <v>500</v>
      </c>
      <c r="B155" s="84">
        <v>3</v>
      </c>
      <c r="C155" s="118">
        <v>0.0015654338946709688</v>
      </c>
      <c r="D155" s="84" t="s">
        <v>4267</v>
      </c>
      <c r="E155" s="84" t="b">
        <v>0</v>
      </c>
      <c r="F155" s="84" t="b">
        <v>0</v>
      </c>
      <c r="G155" s="84" t="b">
        <v>0</v>
      </c>
    </row>
    <row r="156" spans="1:7" ht="15">
      <c r="A156" s="84" t="s">
        <v>4121</v>
      </c>
      <c r="B156" s="84">
        <v>3</v>
      </c>
      <c r="C156" s="118">
        <v>0.0015654338946709688</v>
      </c>
      <c r="D156" s="84" t="s">
        <v>4267</v>
      </c>
      <c r="E156" s="84" t="b">
        <v>0</v>
      </c>
      <c r="F156" s="84" t="b">
        <v>0</v>
      </c>
      <c r="G156" s="84" t="b">
        <v>0</v>
      </c>
    </row>
    <row r="157" spans="1:7" ht="15">
      <c r="A157" s="84" t="s">
        <v>4122</v>
      </c>
      <c r="B157" s="84">
        <v>3</v>
      </c>
      <c r="C157" s="118">
        <v>0.0015654338946709688</v>
      </c>
      <c r="D157" s="84" t="s">
        <v>4267</v>
      </c>
      <c r="E157" s="84" t="b">
        <v>0</v>
      </c>
      <c r="F157" s="84" t="b">
        <v>0</v>
      </c>
      <c r="G157" s="84" t="b">
        <v>0</v>
      </c>
    </row>
    <row r="158" spans="1:7" ht="15">
      <c r="A158" s="84" t="s">
        <v>498</v>
      </c>
      <c r="B158" s="84">
        <v>3</v>
      </c>
      <c r="C158" s="118">
        <v>0.0015654338946709688</v>
      </c>
      <c r="D158" s="84" t="s">
        <v>4267</v>
      </c>
      <c r="E158" s="84" t="b">
        <v>0</v>
      </c>
      <c r="F158" s="84" t="b">
        <v>0</v>
      </c>
      <c r="G158" s="84" t="b">
        <v>0</v>
      </c>
    </row>
    <row r="159" spans="1:7" ht="15">
      <c r="A159" s="84" t="s">
        <v>4123</v>
      </c>
      <c r="B159" s="84">
        <v>3</v>
      </c>
      <c r="C159" s="118">
        <v>0.0015654338946709688</v>
      </c>
      <c r="D159" s="84" t="s">
        <v>4267</v>
      </c>
      <c r="E159" s="84" t="b">
        <v>0</v>
      </c>
      <c r="F159" s="84" t="b">
        <v>0</v>
      </c>
      <c r="G159" s="84" t="b">
        <v>0</v>
      </c>
    </row>
    <row r="160" spans="1:7" ht="15">
      <c r="A160" s="84" t="s">
        <v>4124</v>
      </c>
      <c r="B160" s="84">
        <v>3</v>
      </c>
      <c r="C160" s="118">
        <v>0.0015654338946709688</v>
      </c>
      <c r="D160" s="84" t="s">
        <v>4267</v>
      </c>
      <c r="E160" s="84" t="b">
        <v>0</v>
      </c>
      <c r="F160" s="84" t="b">
        <v>0</v>
      </c>
      <c r="G160" s="84" t="b">
        <v>0</v>
      </c>
    </row>
    <row r="161" spans="1:7" ht="15">
      <c r="A161" s="84" t="s">
        <v>4125</v>
      </c>
      <c r="B161" s="84">
        <v>3</v>
      </c>
      <c r="C161" s="118">
        <v>0.0015654338946709688</v>
      </c>
      <c r="D161" s="84" t="s">
        <v>4267</v>
      </c>
      <c r="E161" s="84" t="b">
        <v>0</v>
      </c>
      <c r="F161" s="84" t="b">
        <v>0</v>
      </c>
      <c r="G161" s="84" t="b">
        <v>0</v>
      </c>
    </row>
    <row r="162" spans="1:7" ht="15">
      <c r="A162" s="84" t="s">
        <v>4126</v>
      </c>
      <c r="B162" s="84">
        <v>3</v>
      </c>
      <c r="C162" s="118">
        <v>0.0015654338946709688</v>
      </c>
      <c r="D162" s="84" t="s">
        <v>4267</v>
      </c>
      <c r="E162" s="84" t="b">
        <v>0</v>
      </c>
      <c r="F162" s="84" t="b">
        <v>0</v>
      </c>
      <c r="G162" s="84" t="b">
        <v>0</v>
      </c>
    </row>
    <row r="163" spans="1:7" ht="15">
      <c r="A163" s="84" t="s">
        <v>4127</v>
      </c>
      <c r="B163" s="84">
        <v>3</v>
      </c>
      <c r="C163" s="118">
        <v>0.0015654338946709688</v>
      </c>
      <c r="D163" s="84" t="s">
        <v>4267</v>
      </c>
      <c r="E163" s="84" t="b">
        <v>1</v>
      </c>
      <c r="F163" s="84" t="b">
        <v>0</v>
      </c>
      <c r="G163" s="84" t="b">
        <v>0</v>
      </c>
    </row>
    <row r="164" spans="1:7" ht="15">
      <c r="A164" s="84" t="s">
        <v>4128</v>
      </c>
      <c r="B164" s="84">
        <v>3</v>
      </c>
      <c r="C164" s="118">
        <v>0.0015654338946709688</v>
      </c>
      <c r="D164" s="84" t="s">
        <v>4267</v>
      </c>
      <c r="E164" s="84" t="b">
        <v>0</v>
      </c>
      <c r="F164" s="84" t="b">
        <v>0</v>
      </c>
      <c r="G164" s="84" t="b">
        <v>0</v>
      </c>
    </row>
    <row r="165" spans="1:7" ht="15">
      <c r="A165" s="84" t="s">
        <v>4129</v>
      </c>
      <c r="B165" s="84">
        <v>3</v>
      </c>
      <c r="C165" s="118">
        <v>0.0015654338946709688</v>
      </c>
      <c r="D165" s="84" t="s">
        <v>4267</v>
      </c>
      <c r="E165" s="84" t="b">
        <v>0</v>
      </c>
      <c r="F165" s="84" t="b">
        <v>0</v>
      </c>
      <c r="G165" s="84" t="b">
        <v>0</v>
      </c>
    </row>
    <row r="166" spans="1:7" ht="15">
      <c r="A166" s="84" t="s">
        <v>4130</v>
      </c>
      <c r="B166" s="84">
        <v>3</v>
      </c>
      <c r="C166" s="118">
        <v>0.0015654338946709688</v>
      </c>
      <c r="D166" s="84" t="s">
        <v>4267</v>
      </c>
      <c r="E166" s="84" t="b">
        <v>0</v>
      </c>
      <c r="F166" s="84" t="b">
        <v>0</v>
      </c>
      <c r="G166" s="84" t="b">
        <v>0</v>
      </c>
    </row>
    <row r="167" spans="1:7" ht="15">
      <c r="A167" s="84" t="s">
        <v>480</v>
      </c>
      <c r="B167" s="84">
        <v>3</v>
      </c>
      <c r="C167" s="118">
        <v>0.0015654338946709688</v>
      </c>
      <c r="D167" s="84" t="s">
        <v>4267</v>
      </c>
      <c r="E167" s="84" t="b">
        <v>0</v>
      </c>
      <c r="F167" s="84" t="b">
        <v>0</v>
      </c>
      <c r="G167" s="84" t="b">
        <v>0</v>
      </c>
    </row>
    <row r="168" spans="1:7" ht="15">
      <c r="A168" s="84" t="s">
        <v>479</v>
      </c>
      <c r="B168" s="84">
        <v>3</v>
      </c>
      <c r="C168" s="118">
        <v>0.0015654338946709688</v>
      </c>
      <c r="D168" s="84" t="s">
        <v>4267</v>
      </c>
      <c r="E168" s="84" t="b">
        <v>0</v>
      </c>
      <c r="F168" s="84" t="b">
        <v>0</v>
      </c>
      <c r="G168" s="84" t="b">
        <v>0</v>
      </c>
    </row>
    <row r="169" spans="1:7" ht="15">
      <c r="A169" s="84" t="s">
        <v>478</v>
      </c>
      <c r="B169" s="84">
        <v>3</v>
      </c>
      <c r="C169" s="118">
        <v>0.0015654338946709688</v>
      </c>
      <c r="D169" s="84" t="s">
        <v>4267</v>
      </c>
      <c r="E169" s="84" t="b">
        <v>0</v>
      </c>
      <c r="F169" s="84" t="b">
        <v>0</v>
      </c>
      <c r="G169" s="84" t="b">
        <v>0</v>
      </c>
    </row>
    <row r="170" spans="1:7" ht="15">
      <c r="A170" s="84" t="s">
        <v>477</v>
      </c>
      <c r="B170" s="84">
        <v>3</v>
      </c>
      <c r="C170" s="118">
        <v>0.0015654338946709688</v>
      </c>
      <c r="D170" s="84" t="s">
        <v>4267</v>
      </c>
      <c r="E170" s="84" t="b">
        <v>0</v>
      </c>
      <c r="F170" s="84" t="b">
        <v>0</v>
      </c>
      <c r="G170" s="84" t="b">
        <v>0</v>
      </c>
    </row>
    <row r="171" spans="1:7" ht="15">
      <c r="A171" s="84" t="s">
        <v>476</v>
      </c>
      <c r="B171" s="84">
        <v>3</v>
      </c>
      <c r="C171" s="118">
        <v>0.0015654338946709688</v>
      </c>
      <c r="D171" s="84" t="s">
        <v>4267</v>
      </c>
      <c r="E171" s="84" t="b">
        <v>0</v>
      </c>
      <c r="F171" s="84" t="b">
        <v>0</v>
      </c>
      <c r="G171" s="84" t="b">
        <v>0</v>
      </c>
    </row>
    <row r="172" spans="1:7" ht="15">
      <c r="A172" s="84" t="s">
        <v>475</v>
      </c>
      <c r="B172" s="84">
        <v>3</v>
      </c>
      <c r="C172" s="118">
        <v>0.0015654338946709688</v>
      </c>
      <c r="D172" s="84" t="s">
        <v>4267</v>
      </c>
      <c r="E172" s="84" t="b">
        <v>0</v>
      </c>
      <c r="F172" s="84" t="b">
        <v>0</v>
      </c>
      <c r="G172" s="84" t="b">
        <v>0</v>
      </c>
    </row>
    <row r="173" spans="1:7" ht="15">
      <c r="A173" s="84" t="s">
        <v>474</v>
      </c>
      <c r="B173" s="84">
        <v>3</v>
      </c>
      <c r="C173" s="118">
        <v>0.0015654338946709688</v>
      </c>
      <c r="D173" s="84" t="s">
        <v>4267</v>
      </c>
      <c r="E173" s="84" t="b">
        <v>0</v>
      </c>
      <c r="F173" s="84" t="b">
        <v>0</v>
      </c>
      <c r="G173" s="84" t="b">
        <v>0</v>
      </c>
    </row>
    <row r="174" spans="1:7" ht="15">
      <c r="A174" s="84" t="s">
        <v>473</v>
      </c>
      <c r="B174" s="84">
        <v>3</v>
      </c>
      <c r="C174" s="118">
        <v>0.0015654338946709688</v>
      </c>
      <c r="D174" s="84" t="s">
        <v>4267</v>
      </c>
      <c r="E174" s="84" t="b">
        <v>0</v>
      </c>
      <c r="F174" s="84" t="b">
        <v>0</v>
      </c>
      <c r="G174" s="84" t="b">
        <v>0</v>
      </c>
    </row>
    <row r="175" spans="1:7" ht="15">
      <c r="A175" s="84" t="s">
        <v>4131</v>
      </c>
      <c r="B175" s="84">
        <v>3</v>
      </c>
      <c r="C175" s="118">
        <v>0.0015654338946709688</v>
      </c>
      <c r="D175" s="84" t="s">
        <v>4267</v>
      </c>
      <c r="E175" s="84" t="b">
        <v>0</v>
      </c>
      <c r="F175" s="84" t="b">
        <v>1</v>
      </c>
      <c r="G175" s="84" t="b">
        <v>0</v>
      </c>
    </row>
    <row r="176" spans="1:7" ht="15">
      <c r="A176" s="84" t="s">
        <v>4132</v>
      </c>
      <c r="B176" s="84">
        <v>3</v>
      </c>
      <c r="C176" s="118">
        <v>0.0015654338946709688</v>
      </c>
      <c r="D176" s="84" t="s">
        <v>4267</v>
      </c>
      <c r="E176" s="84" t="b">
        <v>0</v>
      </c>
      <c r="F176" s="84" t="b">
        <v>0</v>
      </c>
      <c r="G176" s="84" t="b">
        <v>0</v>
      </c>
    </row>
    <row r="177" spans="1:7" ht="15">
      <c r="A177" s="84" t="s">
        <v>4133</v>
      </c>
      <c r="B177" s="84">
        <v>3</v>
      </c>
      <c r="C177" s="118">
        <v>0.0015654338946709688</v>
      </c>
      <c r="D177" s="84" t="s">
        <v>4267</v>
      </c>
      <c r="E177" s="84" t="b">
        <v>0</v>
      </c>
      <c r="F177" s="84" t="b">
        <v>0</v>
      </c>
      <c r="G177" s="84" t="b">
        <v>0</v>
      </c>
    </row>
    <row r="178" spans="1:7" ht="15">
      <c r="A178" s="84" t="s">
        <v>393</v>
      </c>
      <c r="B178" s="84">
        <v>3</v>
      </c>
      <c r="C178" s="118">
        <v>0.0015654338946709688</v>
      </c>
      <c r="D178" s="84" t="s">
        <v>4267</v>
      </c>
      <c r="E178" s="84" t="b">
        <v>0</v>
      </c>
      <c r="F178" s="84" t="b">
        <v>0</v>
      </c>
      <c r="G178" s="84" t="b">
        <v>0</v>
      </c>
    </row>
    <row r="179" spans="1:7" ht="15">
      <c r="A179" s="84" t="s">
        <v>4134</v>
      </c>
      <c r="B179" s="84">
        <v>3</v>
      </c>
      <c r="C179" s="118">
        <v>0.0015654338946709688</v>
      </c>
      <c r="D179" s="84" t="s">
        <v>4267</v>
      </c>
      <c r="E179" s="84" t="b">
        <v>0</v>
      </c>
      <c r="F179" s="84" t="b">
        <v>0</v>
      </c>
      <c r="G179" s="84" t="b">
        <v>0</v>
      </c>
    </row>
    <row r="180" spans="1:7" ht="15">
      <c r="A180" s="84" t="s">
        <v>4135</v>
      </c>
      <c r="B180" s="84">
        <v>3</v>
      </c>
      <c r="C180" s="118">
        <v>0.0015654338946709688</v>
      </c>
      <c r="D180" s="84" t="s">
        <v>4267</v>
      </c>
      <c r="E180" s="84" t="b">
        <v>0</v>
      </c>
      <c r="F180" s="84" t="b">
        <v>0</v>
      </c>
      <c r="G180" s="84" t="b">
        <v>0</v>
      </c>
    </row>
    <row r="181" spans="1:7" ht="15">
      <c r="A181" s="84" t="s">
        <v>482</v>
      </c>
      <c r="B181" s="84">
        <v>3</v>
      </c>
      <c r="C181" s="118">
        <v>0.0015654338946709688</v>
      </c>
      <c r="D181" s="84" t="s">
        <v>4267</v>
      </c>
      <c r="E181" s="84" t="b">
        <v>0</v>
      </c>
      <c r="F181" s="84" t="b">
        <v>0</v>
      </c>
      <c r="G181" s="84" t="b">
        <v>0</v>
      </c>
    </row>
    <row r="182" spans="1:7" ht="15">
      <c r="A182" s="84" t="s">
        <v>4136</v>
      </c>
      <c r="B182" s="84">
        <v>3</v>
      </c>
      <c r="C182" s="118">
        <v>0.0015654338946709688</v>
      </c>
      <c r="D182" s="84" t="s">
        <v>4267</v>
      </c>
      <c r="E182" s="84" t="b">
        <v>0</v>
      </c>
      <c r="F182" s="84" t="b">
        <v>0</v>
      </c>
      <c r="G182" s="84" t="b">
        <v>0</v>
      </c>
    </row>
    <row r="183" spans="1:7" ht="15">
      <c r="A183" s="84" t="s">
        <v>4137</v>
      </c>
      <c r="B183" s="84">
        <v>3</v>
      </c>
      <c r="C183" s="118">
        <v>0.0015654338946709688</v>
      </c>
      <c r="D183" s="84" t="s">
        <v>4267</v>
      </c>
      <c r="E183" s="84" t="b">
        <v>0</v>
      </c>
      <c r="F183" s="84" t="b">
        <v>0</v>
      </c>
      <c r="G183" s="84" t="b">
        <v>0</v>
      </c>
    </row>
    <row r="184" spans="1:7" ht="15">
      <c r="A184" s="84" t="s">
        <v>4138</v>
      </c>
      <c r="B184" s="84">
        <v>3</v>
      </c>
      <c r="C184" s="118">
        <v>0.0015654338946709688</v>
      </c>
      <c r="D184" s="84" t="s">
        <v>4267</v>
      </c>
      <c r="E184" s="84" t="b">
        <v>0</v>
      </c>
      <c r="F184" s="84" t="b">
        <v>0</v>
      </c>
      <c r="G184" s="84" t="b">
        <v>0</v>
      </c>
    </row>
    <row r="185" spans="1:7" ht="15">
      <c r="A185" s="84" t="s">
        <v>481</v>
      </c>
      <c r="B185" s="84">
        <v>3</v>
      </c>
      <c r="C185" s="118">
        <v>0.0015654338946709688</v>
      </c>
      <c r="D185" s="84" t="s">
        <v>4267</v>
      </c>
      <c r="E185" s="84" t="b">
        <v>0</v>
      </c>
      <c r="F185" s="84" t="b">
        <v>0</v>
      </c>
      <c r="G185" s="84" t="b">
        <v>0</v>
      </c>
    </row>
    <row r="186" spans="1:7" ht="15">
      <c r="A186" s="84" t="s">
        <v>4139</v>
      </c>
      <c r="B186" s="84">
        <v>3</v>
      </c>
      <c r="C186" s="118">
        <v>0.0015654338946709688</v>
      </c>
      <c r="D186" s="84" t="s">
        <v>4267</v>
      </c>
      <c r="E186" s="84" t="b">
        <v>0</v>
      </c>
      <c r="F186" s="84" t="b">
        <v>0</v>
      </c>
      <c r="G186" s="84" t="b">
        <v>0</v>
      </c>
    </row>
    <row r="187" spans="1:7" ht="15">
      <c r="A187" s="84" t="s">
        <v>4140</v>
      </c>
      <c r="B187" s="84">
        <v>3</v>
      </c>
      <c r="C187" s="118">
        <v>0.0015654338946709688</v>
      </c>
      <c r="D187" s="84" t="s">
        <v>4267</v>
      </c>
      <c r="E187" s="84" t="b">
        <v>0</v>
      </c>
      <c r="F187" s="84" t="b">
        <v>0</v>
      </c>
      <c r="G187" s="84" t="b">
        <v>0</v>
      </c>
    </row>
    <row r="188" spans="1:7" ht="15">
      <c r="A188" s="84" t="s">
        <v>4141</v>
      </c>
      <c r="B188" s="84">
        <v>3</v>
      </c>
      <c r="C188" s="118">
        <v>0.0015654338946709688</v>
      </c>
      <c r="D188" s="84" t="s">
        <v>4267</v>
      </c>
      <c r="E188" s="84" t="b">
        <v>0</v>
      </c>
      <c r="F188" s="84" t="b">
        <v>0</v>
      </c>
      <c r="G188" s="84" t="b">
        <v>0</v>
      </c>
    </row>
    <row r="189" spans="1:7" ht="15">
      <c r="A189" s="84" t="s">
        <v>4142</v>
      </c>
      <c r="B189" s="84">
        <v>3</v>
      </c>
      <c r="C189" s="118">
        <v>0.0015654338946709688</v>
      </c>
      <c r="D189" s="84" t="s">
        <v>4267</v>
      </c>
      <c r="E189" s="84" t="b">
        <v>0</v>
      </c>
      <c r="F189" s="84" t="b">
        <v>0</v>
      </c>
      <c r="G189" s="84" t="b">
        <v>0</v>
      </c>
    </row>
    <row r="190" spans="1:7" ht="15">
      <c r="A190" s="84" t="s">
        <v>4143</v>
      </c>
      <c r="B190" s="84">
        <v>3</v>
      </c>
      <c r="C190" s="118">
        <v>0.0015654338946709688</v>
      </c>
      <c r="D190" s="84" t="s">
        <v>4267</v>
      </c>
      <c r="E190" s="84" t="b">
        <v>0</v>
      </c>
      <c r="F190" s="84" t="b">
        <v>0</v>
      </c>
      <c r="G190" s="84" t="b">
        <v>0</v>
      </c>
    </row>
    <row r="191" spans="1:7" ht="15">
      <c r="A191" s="84" t="s">
        <v>4144</v>
      </c>
      <c r="B191" s="84">
        <v>3</v>
      </c>
      <c r="C191" s="118">
        <v>0.0015654338946709688</v>
      </c>
      <c r="D191" s="84" t="s">
        <v>4267</v>
      </c>
      <c r="E191" s="84" t="b">
        <v>0</v>
      </c>
      <c r="F191" s="84" t="b">
        <v>0</v>
      </c>
      <c r="G191" s="84" t="b">
        <v>0</v>
      </c>
    </row>
    <row r="192" spans="1:7" ht="15">
      <c r="A192" s="84" t="s">
        <v>4145</v>
      </c>
      <c r="B192" s="84">
        <v>3</v>
      </c>
      <c r="C192" s="118">
        <v>0.0015654338946709688</v>
      </c>
      <c r="D192" s="84" t="s">
        <v>4267</v>
      </c>
      <c r="E192" s="84" t="b">
        <v>0</v>
      </c>
      <c r="F192" s="84" t="b">
        <v>0</v>
      </c>
      <c r="G192" s="84" t="b">
        <v>0</v>
      </c>
    </row>
    <row r="193" spans="1:7" ht="15">
      <c r="A193" s="84" t="s">
        <v>4146</v>
      </c>
      <c r="B193" s="84">
        <v>3</v>
      </c>
      <c r="C193" s="118">
        <v>0.0015654338946709688</v>
      </c>
      <c r="D193" s="84" t="s">
        <v>4267</v>
      </c>
      <c r="E193" s="84" t="b">
        <v>0</v>
      </c>
      <c r="F193" s="84" t="b">
        <v>0</v>
      </c>
      <c r="G193" s="84" t="b">
        <v>0</v>
      </c>
    </row>
    <row r="194" spans="1:7" ht="15">
      <c r="A194" s="84" t="s">
        <v>4147</v>
      </c>
      <c r="B194" s="84">
        <v>3</v>
      </c>
      <c r="C194" s="118">
        <v>0.0015654338946709688</v>
      </c>
      <c r="D194" s="84" t="s">
        <v>4267</v>
      </c>
      <c r="E194" s="84" t="b">
        <v>1</v>
      </c>
      <c r="F194" s="84" t="b">
        <v>0</v>
      </c>
      <c r="G194" s="84" t="b">
        <v>0</v>
      </c>
    </row>
    <row r="195" spans="1:7" ht="15">
      <c r="A195" s="84" t="s">
        <v>4148</v>
      </c>
      <c r="B195" s="84">
        <v>3</v>
      </c>
      <c r="C195" s="118">
        <v>0.0015654338946709688</v>
      </c>
      <c r="D195" s="84" t="s">
        <v>4267</v>
      </c>
      <c r="E195" s="84" t="b">
        <v>1</v>
      </c>
      <c r="F195" s="84" t="b">
        <v>0</v>
      </c>
      <c r="G195" s="84" t="b">
        <v>0</v>
      </c>
    </row>
    <row r="196" spans="1:7" ht="15">
      <c r="A196" s="84" t="s">
        <v>4149</v>
      </c>
      <c r="B196" s="84">
        <v>3</v>
      </c>
      <c r="C196" s="118">
        <v>0.0015654338946709688</v>
      </c>
      <c r="D196" s="84" t="s">
        <v>4267</v>
      </c>
      <c r="E196" s="84" t="b">
        <v>0</v>
      </c>
      <c r="F196" s="84" t="b">
        <v>0</v>
      </c>
      <c r="G196" s="84" t="b">
        <v>0</v>
      </c>
    </row>
    <row r="197" spans="1:7" ht="15">
      <c r="A197" s="84" t="s">
        <v>4150</v>
      </c>
      <c r="B197" s="84">
        <v>3</v>
      </c>
      <c r="C197" s="118">
        <v>0.0015654338946709688</v>
      </c>
      <c r="D197" s="84" t="s">
        <v>4267</v>
      </c>
      <c r="E197" s="84" t="b">
        <v>0</v>
      </c>
      <c r="F197" s="84" t="b">
        <v>0</v>
      </c>
      <c r="G197" s="84" t="b">
        <v>0</v>
      </c>
    </row>
    <row r="198" spans="1:7" ht="15">
      <c r="A198" s="84" t="s">
        <v>4151</v>
      </c>
      <c r="B198" s="84">
        <v>3</v>
      </c>
      <c r="C198" s="118">
        <v>0.0015654338946709688</v>
      </c>
      <c r="D198" s="84" t="s">
        <v>4267</v>
      </c>
      <c r="E198" s="84" t="b">
        <v>0</v>
      </c>
      <c r="F198" s="84" t="b">
        <v>0</v>
      </c>
      <c r="G198" s="84" t="b">
        <v>0</v>
      </c>
    </row>
    <row r="199" spans="1:7" ht="15">
      <c r="A199" s="84" t="s">
        <v>4152</v>
      </c>
      <c r="B199" s="84">
        <v>3</v>
      </c>
      <c r="C199" s="118">
        <v>0.0015654338946709688</v>
      </c>
      <c r="D199" s="84" t="s">
        <v>4267</v>
      </c>
      <c r="E199" s="84" t="b">
        <v>0</v>
      </c>
      <c r="F199" s="84" t="b">
        <v>0</v>
      </c>
      <c r="G199" s="84" t="b">
        <v>0</v>
      </c>
    </row>
    <row r="200" spans="1:7" ht="15">
      <c r="A200" s="84" t="s">
        <v>4153</v>
      </c>
      <c r="B200" s="84">
        <v>3</v>
      </c>
      <c r="C200" s="118">
        <v>0.0015654338946709688</v>
      </c>
      <c r="D200" s="84" t="s">
        <v>4267</v>
      </c>
      <c r="E200" s="84" t="b">
        <v>0</v>
      </c>
      <c r="F200" s="84" t="b">
        <v>0</v>
      </c>
      <c r="G200" s="84" t="b">
        <v>0</v>
      </c>
    </row>
    <row r="201" spans="1:7" ht="15">
      <c r="A201" s="84" t="s">
        <v>4154</v>
      </c>
      <c r="B201" s="84">
        <v>3</v>
      </c>
      <c r="C201" s="118">
        <v>0.0015654338946709688</v>
      </c>
      <c r="D201" s="84" t="s">
        <v>4267</v>
      </c>
      <c r="E201" s="84" t="b">
        <v>0</v>
      </c>
      <c r="F201" s="84" t="b">
        <v>0</v>
      </c>
      <c r="G201" s="84" t="b">
        <v>0</v>
      </c>
    </row>
    <row r="202" spans="1:7" ht="15">
      <c r="A202" s="84" t="s">
        <v>4155</v>
      </c>
      <c r="B202" s="84">
        <v>3</v>
      </c>
      <c r="C202" s="118">
        <v>0.0015654338946709688</v>
      </c>
      <c r="D202" s="84" t="s">
        <v>4267</v>
      </c>
      <c r="E202" s="84" t="b">
        <v>0</v>
      </c>
      <c r="F202" s="84" t="b">
        <v>0</v>
      </c>
      <c r="G202" s="84" t="b">
        <v>0</v>
      </c>
    </row>
    <row r="203" spans="1:7" ht="15">
      <c r="A203" s="84" t="s">
        <v>4156</v>
      </c>
      <c r="B203" s="84">
        <v>3</v>
      </c>
      <c r="C203" s="118">
        <v>0.0015654338946709688</v>
      </c>
      <c r="D203" s="84" t="s">
        <v>4267</v>
      </c>
      <c r="E203" s="84" t="b">
        <v>0</v>
      </c>
      <c r="F203" s="84" t="b">
        <v>1</v>
      </c>
      <c r="G203" s="84" t="b">
        <v>0</v>
      </c>
    </row>
    <row r="204" spans="1:7" ht="15">
      <c r="A204" s="84" t="s">
        <v>4157</v>
      </c>
      <c r="B204" s="84">
        <v>3</v>
      </c>
      <c r="C204" s="118">
        <v>0.0015654338946709688</v>
      </c>
      <c r="D204" s="84" t="s">
        <v>4267</v>
      </c>
      <c r="E204" s="84" t="b">
        <v>1</v>
      </c>
      <c r="F204" s="84" t="b">
        <v>0</v>
      </c>
      <c r="G204" s="84" t="b">
        <v>0</v>
      </c>
    </row>
    <row r="205" spans="1:7" ht="15">
      <c r="A205" s="84" t="s">
        <v>4158</v>
      </c>
      <c r="B205" s="84">
        <v>3</v>
      </c>
      <c r="C205" s="118">
        <v>0.0015654338946709688</v>
      </c>
      <c r="D205" s="84" t="s">
        <v>4267</v>
      </c>
      <c r="E205" s="84" t="b">
        <v>0</v>
      </c>
      <c r="F205" s="84" t="b">
        <v>0</v>
      </c>
      <c r="G205" s="84" t="b">
        <v>0</v>
      </c>
    </row>
    <row r="206" spans="1:7" ht="15">
      <c r="A206" s="84" t="s">
        <v>4159</v>
      </c>
      <c r="B206" s="84">
        <v>3</v>
      </c>
      <c r="C206" s="118">
        <v>0.0015654338946709688</v>
      </c>
      <c r="D206" s="84" t="s">
        <v>4267</v>
      </c>
      <c r="E206" s="84" t="b">
        <v>0</v>
      </c>
      <c r="F206" s="84" t="b">
        <v>0</v>
      </c>
      <c r="G206" s="84" t="b">
        <v>0</v>
      </c>
    </row>
    <row r="207" spans="1:7" ht="15">
      <c r="A207" s="84" t="s">
        <v>4160</v>
      </c>
      <c r="B207" s="84">
        <v>3</v>
      </c>
      <c r="C207" s="118">
        <v>0.0015654338946709688</v>
      </c>
      <c r="D207" s="84" t="s">
        <v>4267</v>
      </c>
      <c r="E207" s="84" t="b">
        <v>0</v>
      </c>
      <c r="F207" s="84" t="b">
        <v>0</v>
      </c>
      <c r="G207" s="84" t="b">
        <v>0</v>
      </c>
    </row>
    <row r="208" spans="1:7" ht="15">
      <c r="A208" s="84" t="s">
        <v>4161</v>
      </c>
      <c r="B208" s="84">
        <v>3</v>
      </c>
      <c r="C208" s="118">
        <v>0.0015654338946709688</v>
      </c>
      <c r="D208" s="84" t="s">
        <v>4267</v>
      </c>
      <c r="E208" s="84" t="b">
        <v>0</v>
      </c>
      <c r="F208" s="84" t="b">
        <v>0</v>
      </c>
      <c r="G208" s="84" t="b">
        <v>0</v>
      </c>
    </row>
    <row r="209" spans="1:7" ht="15">
      <c r="A209" s="84" t="s">
        <v>4162</v>
      </c>
      <c r="B209" s="84">
        <v>3</v>
      </c>
      <c r="C209" s="118">
        <v>0.0015654338946709688</v>
      </c>
      <c r="D209" s="84" t="s">
        <v>4267</v>
      </c>
      <c r="E209" s="84" t="b">
        <v>0</v>
      </c>
      <c r="F209" s="84" t="b">
        <v>0</v>
      </c>
      <c r="G209" s="84" t="b">
        <v>0</v>
      </c>
    </row>
    <row r="210" spans="1:7" ht="15">
      <c r="A210" s="84" t="s">
        <v>4163</v>
      </c>
      <c r="B210" s="84">
        <v>3</v>
      </c>
      <c r="C210" s="118">
        <v>0.0015654338946709688</v>
      </c>
      <c r="D210" s="84" t="s">
        <v>4267</v>
      </c>
      <c r="E210" s="84" t="b">
        <v>0</v>
      </c>
      <c r="F210" s="84" t="b">
        <v>0</v>
      </c>
      <c r="G210" s="84" t="b">
        <v>0</v>
      </c>
    </row>
    <row r="211" spans="1:7" ht="15">
      <c r="A211" s="84" t="s">
        <v>4164</v>
      </c>
      <c r="B211" s="84">
        <v>3</v>
      </c>
      <c r="C211" s="118">
        <v>0.0015654338946709688</v>
      </c>
      <c r="D211" s="84" t="s">
        <v>4267</v>
      </c>
      <c r="E211" s="84" t="b">
        <v>0</v>
      </c>
      <c r="F211" s="84" t="b">
        <v>0</v>
      </c>
      <c r="G211" s="84" t="b">
        <v>0</v>
      </c>
    </row>
    <row r="212" spans="1:7" ht="15">
      <c r="A212" s="84" t="s">
        <v>4165</v>
      </c>
      <c r="B212" s="84">
        <v>3</v>
      </c>
      <c r="C212" s="118">
        <v>0.0015654338946709688</v>
      </c>
      <c r="D212" s="84" t="s">
        <v>4267</v>
      </c>
      <c r="E212" s="84" t="b">
        <v>0</v>
      </c>
      <c r="F212" s="84" t="b">
        <v>0</v>
      </c>
      <c r="G212" s="84" t="b">
        <v>0</v>
      </c>
    </row>
    <row r="213" spans="1:7" ht="15">
      <c r="A213" s="84" t="s">
        <v>4166</v>
      </c>
      <c r="B213" s="84">
        <v>3</v>
      </c>
      <c r="C213" s="118">
        <v>0.0015654338946709688</v>
      </c>
      <c r="D213" s="84" t="s">
        <v>4267</v>
      </c>
      <c r="E213" s="84" t="b">
        <v>0</v>
      </c>
      <c r="F213" s="84" t="b">
        <v>0</v>
      </c>
      <c r="G213" s="84" t="b">
        <v>0</v>
      </c>
    </row>
    <row r="214" spans="1:7" ht="15">
      <c r="A214" s="84" t="s">
        <v>3617</v>
      </c>
      <c r="B214" s="84">
        <v>3</v>
      </c>
      <c r="C214" s="118">
        <v>0.0015654338946709688</v>
      </c>
      <c r="D214" s="84" t="s">
        <v>4267</v>
      </c>
      <c r="E214" s="84" t="b">
        <v>0</v>
      </c>
      <c r="F214" s="84" t="b">
        <v>0</v>
      </c>
      <c r="G214" s="84" t="b">
        <v>0</v>
      </c>
    </row>
    <row r="215" spans="1:7" ht="15">
      <c r="A215" s="84" t="s">
        <v>4167</v>
      </c>
      <c r="B215" s="84">
        <v>3</v>
      </c>
      <c r="C215" s="118">
        <v>0.0015654338946709688</v>
      </c>
      <c r="D215" s="84" t="s">
        <v>4267</v>
      </c>
      <c r="E215" s="84" t="b">
        <v>0</v>
      </c>
      <c r="F215" s="84" t="b">
        <v>0</v>
      </c>
      <c r="G215" s="84" t="b">
        <v>0</v>
      </c>
    </row>
    <row r="216" spans="1:7" ht="15">
      <c r="A216" s="84" t="s">
        <v>4168</v>
      </c>
      <c r="B216" s="84">
        <v>3</v>
      </c>
      <c r="C216" s="118">
        <v>0.0015654338946709688</v>
      </c>
      <c r="D216" s="84" t="s">
        <v>4267</v>
      </c>
      <c r="E216" s="84" t="b">
        <v>0</v>
      </c>
      <c r="F216" s="84" t="b">
        <v>0</v>
      </c>
      <c r="G216" s="84" t="b">
        <v>0</v>
      </c>
    </row>
    <row r="217" spans="1:7" ht="15">
      <c r="A217" s="84" t="s">
        <v>4169</v>
      </c>
      <c r="B217" s="84">
        <v>3</v>
      </c>
      <c r="C217" s="118">
        <v>0.0015654338946709688</v>
      </c>
      <c r="D217" s="84" t="s">
        <v>4267</v>
      </c>
      <c r="E217" s="84" t="b">
        <v>1</v>
      </c>
      <c r="F217" s="84" t="b">
        <v>0</v>
      </c>
      <c r="G217" s="84" t="b">
        <v>0</v>
      </c>
    </row>
    <row r="218" spans="1:7" ht="15">
      <c r="A218" s="84" t="s">
        <v>4170</v>
      </c>
      <c r="B218" s="84">
        <v>3</v>
      </c>
      <c r="C218" s="118">
        <v>0.0015654338946709688</v>
      </c>
      <c r="D218" s="84" t="s">
        <v>4267</v>
      </c>
      <c r="E218" s="84" t="b">
        <v>0</v>
      </c>
      <c r="F218" s="84" t="b">
        <v>0</v>
      </c>
      <c r="G218" s="84" t="b">
        <v>0</v>
      </c>
    </row>
    <row r="219" spans="1:7" ht="15">
      <c r="A219" s="84" t="s">
        <v>502</v>
      </c>
      <c r="B219" s="84">
        <v>2</v>
      </c>
      <c r="C219" s="118">
        <v>0.0011350510798614772</v>
      </c>
      <c r="D219" s="84" t="s">
        <v>4267</v>
      </c>
      <c r="E219" s="84" t="b">
        <v>0</v>
      </c>
      <c r="F219" s="84" t="b">
        <v>0</v>
      </c>
      <c r="G219" s="84" t="b">
        <v>0</v>
      </c>
    </row>
    <row r="220" spans="1:7" ht="15">
      <c r="A220" s="84" t="s">
        <v>501</v>
      </c>
      <c r="B220" s="84">
        <v>2</v>
      </c>
      <c r="C220" s="118">
        <v>0.0011350510798614772</v>
      </c>
      <c r="D220" s="84" t="s">
        <v>4267</v>
      </c>
      <c r="E220" s="84" t="b">
        <v>0</v>
      </c>
      <c r="F220" s="84" t="b">
        <v>0</v>
      </c>
      <c r="G220" s="84" t="b">
        <v>0</v>
      </c>
    </row>
    <row r="221" spans="1:7" ht="15">
      <c r="A221" s="84" t="s">
        <v>4171</v>
      </c>
      <c r="B221" s="84">
        <v>2</v>
      </c>
      <c r="C221" s="118">
        <v>0.0011350510798614772</v>
      </c>
      <c r="D221" s="84" t="s">
        <v>4267</v>
      </c>
      <c r="E221" s="84" t="b">
        <v>1</v>
      </c>
      <c r="F221" s="84" t="b">
        <v>0</v>
      </c>
      <c r="G221" s="84" t="b">
        <v>0</v>
      </c>
    </row>
    <row r="222" spans="1:7" ht="15">
      <c r="A222" s="84" t="s">
        <v>4172</v>
      </c>
      <c r="B222" s="84">
        <v>2</v>
      </c>
      <c r="C222" s="118">
        <v>0.0011350510798614772</v>
      </c>
      <c r="D222" s="84" t="s">
        <v>4267</v>
      </c>
      <c r="E222" s="84" t="b">
        <v>0</v>
      </c>
      <c r="F222" s="84" t="b">
        <v>0</v>
      </c>
      <c r="G222" s="84" t="b">
        <v>0</v>
      </c>
    </row>
    <row r="223" spans="1:7" ht="15">
      <c r="A223" s="84" t="s">
        <v>4173</v>
      </c>
      <c r="B223" s="84">
        <v>2</v>
      </c>
      <c r="C223" s="118">
        <v>0.0011350510798614772</v>
      </c>
      <c r="D223" s="84" t="s">
        <v>4267</v>
      </c>
      <c r="E223" s="84" t="b">
        <v>1</v>
      </c>
      <c r="F223" s="84" t="b">
        <v>0</v>
      </c>
      <c r="G223" s="84" t="b">
        <v>0</v>
      </c>
    </row>
    <row r="224" spans="1:7" ht="15">
      <c r="A224" s="84" t="s">
        <v>4174</v>
      </c>
      <c r="B224" s="84">
        <v>2</v>
      </c>
      <c r="C224" s="118">
        <v>0.0011350510798614772</v>
      </c>
      <c r="D224" s="84" t="s">
        <v>4267</v>
      </c>
      <c r="E224" s="84" t="b">
        <v>0</v>
      </c>
      <c r="F224" s="84" t="b">
        <v>0</v>
      </c>
      <c r="G224" s="84" t="b">
        <v>0</v>
      </c>
    </row>
    <row r="225" spans="1:7" ht="15">
      <c r="A225" s="84" t="s">
        <v>4175</v>
      </c>
      <c r="B225" s="84">
        <v>2</v>
      </c>
      <c r="C225" s="118">
        <v>0.0011350510798614772</v>
      </c>
      <c r="D225" s="84" t="s">
        <v>4267</v>
      </c>
      <c r="E225" s="84" t="b">
        <v>0</v>
      </c>
      <c r="F225" s="84" t="b">
        <v>0</v>
      </c>
      <c r="G225" s="84" t="b">
        <v>0</v>
      </c>
    </row>
    <row r="226" spans="1:7" ht="15">
      <c r="A226" s="84" t="s">
        <v>4176</v>
      </c>
      <c r="B226" s="84">
        <v>2</v>
      </c>
      <c r="C226" s="118">
        <v>0.0011350510798614772</v>
      </c>
      <c r="D226" s="84" t="s">
        <v>4267</v>
      </c>
      <c r="E226" s="84" t="b">
        <v>0</v>
      </c>
      <c r="F226" s="84" t="b">
        <v>0</v>
      </c>
      <c r="G226" s="84" t="b">
        <v>0</v>
      </c>
    </row>
    <row r="227" spans="1:7" ht="15">
      <c r="A227" s="84" t="s">
        <v>4177</v>
      </c>
      <c r="B227" s="84">
        <v>2</v>
      </c>
      <c r="C227" s="118">
        <v>0.0011350510798614772</v>
      </c>
      <c r="D227" s="84" t="s">
        <v>4267</v>
      </c>
      <c r="E227" s="84" t="b">
        <v>0</v>
      </c>
      <c r="F227" s="84" t="b">
        <v>0</v>
      </c>
      <c r="G227" s="84" t="b">
        <v>0</v>
      </c>
    </row>
    <row r="228" spans="1:7" ht="15">
      <c r="A228" s="84" t="s">
        <v>4178</v>
      </c>
      <c r="B228" s="84">
        <v>2</v>
      </c>
      <c r="C228" s="118">
        <v>0.0011350510798614772</v>
      </c>
      <c r="D228" s="84" t="s">
        <v>4267</v>
      </c>
      <c r="E228" s="84" t="b">
        <v>0</v>
      </c>
      <c r="F228" s="84" t="b">
        <v>0</v>
      </c>
      <c r="G228" s="84" t="b">
        <v>0</v>
      </c>
    </row>
    <row r="229" spans="1:7" ht="15">
      <c r="A229" s="84" t="s">
        <v>4179</v>
      </c>
      <c r="B229" s="84">
        <v>2</v>
      </c>
      <c r="C229" s="118">
        <v>0.0011350510798614772</v>
      </c>
      <c r="D229" s="84" t="s">
        <v>4267</v>
      </c>
      <c r="E229" s="84" t="b">
        <v>0</v>
      </c>
      <c r="F229" s="84" t="b">
        <v>0</v>
      </c>
      <c r="G229" s="84" t="b">
        <v>0</v>
      </c>
    </row>
    <row r="230" spans="1:7" ht="15">
      <c r="A230" s="84" t="s">
        <v>4180</v>
      </c>
      <c r="B230" s="84">
        <v>2</v>
      </c>
      <c r="C230" s="118">
        <v>0.0011350510798614772</v>
      </c>
      <c r="D230" s="84" t="s">
        <v>4267</v>
      </c>
      <c r="E230" s="84" t="b">
        <v>0</v>
      </c>
      <c r="F230" s="84" t="b">
        <v>0</v>
      </c>
      <c r="G230" s="84" t="b">
        <v>0</v>
      </c>
    </row>
    <row r="231" spans="1:7" ht="15">
      <c r="A231" s="84" t="s">
        <v>469</v>
      </c>
      <c r="B231" s="84">
        <v>2</v>
      </c>
      <c r="C231" s="118">
        <v>0.0011350510798614772</v>
      </c>
      <c r="D231" s="84" t="s">
        <v>4267</v>
      </c>
      <c r="E231" s="84" t="b">
        <v>0</v>
      </c>
      <c r="F231" s="84" t="b">
        <v>0</v>
      </c>
      <c r="G231" s="84" t="b">
        <v>0</v>
      </c>
    </row>
    <row r="232" spans="1:7" ht="15">
      <c r="A232" s="84" t="s">
        <v>390</v>
      </c>
      <c r="B232" s="84">
        <v>2</v>
      </c>
      <c r="C232" s="118">
        <v>0.0011350510798614772</v>
      </c>
      <c r="D232" s="84" t="s">
        <v>4267</v>
      </c>
      <c r="E232" s="84" t="b">
        <v>0</v>
      </c>
      <c r="F232" s="84" t="b">
        <v>0</v>
      </c>
      <c r="G232" s="84" t="b">
        <v>0</v>
      </c>
    </row>
    <row r="233" spans="1:7" ht="15">
      <c r="A233" s="84" t="s">
        <v>4181</v>
      </c>
      <c r="B233" s="84">
        <v>2</v>
      </c>
      <c r="C233" s="118">
        <v>0.0011350510798614772</v>
      </c>
      <c r="D233" s="84" t="s">
        <v>4267</v>
      </c>
      <c r="E233" s="84" t="b">
        <v>0</v>
      </c>
      <c r="F233" s="84" t="b">
        <v>0</v>
      </c>
      <c r="G233" s="84" t="b">
        <v>0</v>
      </c>
    </row>
    <row r="234" spans="1:7" ht="15">
      <c r="A234" s="84" t="s">
        <v>4182</v>
      </c>
      <c r="B234" s="84">
        <v>2</v>
      </c>
      <c r="C234" s="118">
        <v>0.0011350510798614772</v>
      </c>
      <c r="D234" s="84" t="s">
        <v>4267</v>
      </c>
      <c r="E234" s="84" t="b">
        <v>0</v>
      </c>
      <c r="F234" s="84" t="b">
        <v>0</v>
      </c>
      <c r="G234" s="84" t="b">
        <v>0</v>
      </c>
    </row>
    <row r="235" spans="1:7" ht="15">
      <c r="A235" s="84" t="s">
        <v>4183</v>
      </c>
      <c r="B235" s="84">
        <v>2</v>
      </c>
      <c r="C235" s="118">
        <v>0.0011350510798614772</v>
      </c>
      <c r="D235" s="84" t="s">
        <v>4267</v>
      </c>
      <c r="E235" s="84" t="b">
        <v>0</v>
      </c>
      <c r="F235" s="84" t="b">
        <v>0</v>
      </c>
      <c r="G235" s="84" t="b">
        <v>0</v>
      </c>
    </row>
    <row r="236" spans="1:7" ht="15">
      <c r="A236" s="84" t="s">
        <v>4184</v>
      </c>
      <c r="B236" s="84">
        <v>2</v>
      </c>
      <c r="C236" s="118">
        <v>0.0011350510798614772</v>
      </c>
      <c r="D236" s="84" t="s">
        <v>4267</v>
      </c>
      <c r="E236" s="84" t="b">
        <v>0</v>
      </c>
      <c r="F236" s="84" t="b">
        <v>0</v>
      </c>
      <c r="G236" s="84" t="b">
        <v>0</v>
      </c>
    </row>
    <row r="237" spans="1:7" ht="15">
      <c r="A237" s="84" t="s">
        <v>4185</v>
      </c>
      <c r="B237" s="84">
        <v>2</v>
      </c>
      <c r="C237" s="118">
        <v>0.0011350510798614772</v>
      </c>
      <c r="D237" s="84" t="s">
        <v>4267</v>
      </c>
      <c r="E237" s="84" t="b">
        <v>0</v>
      </c>
      <c r="F237" s="84" t="b">
        <v>0</v>
      </c>
      <c r="G237" s="84" t="b">
        <v>0</v>
      </c>
    </row>
    <row r="238" spans="1:7" ht="15">
      <c r="A238" s="84" t="s">
        <v>4186</v>
      </c>
      <c r="B238" s="84">
        <v>2</v>
      </c>
      <c r="C238" s="118">
        <v>0.0011350510798614772</v>
      </c>
      <c r="D238" s="84" t="s">
        <v>4267</v>
      </c>
      <c r="E238" s="84" t="b">
        <v>0</v>
      </c>
      <c r="F238" s="84" t="b">
        <v>0</v>
      </c>
      <c r="G238" s="84" t="b">
        <v>0</v>
      </c>
    </row>
    <row r="239" spans="1:7" ht="15">
      <c r="A239" s="84" t="s">
        <v>346</v>
      </c>
      <c r="B239" s="84">
        <v>2</v>
      </c>
      <c r="C239" s="118">
        <v>0.0011350510798614772</v>
      </c>
      <c r="D239" s="84" t="s">
        <v>4267</v>
      </c>
      <c r="E239" s="84" t="b">
        <v>0</v>
      </c>
      <c r="F239" s="84" t="b">
        <v>0</v>
      </c>
      <c r="G239" s="84" t="b">
        <v>0</v>
      </c>
    </row>
    <row r="240" spans="1:7" ht="15">
      <c r="A240" s="84" t="s">
        <v>484</v>
      </c>
      <c r="B240" s="84">
        <v>2</v>
      </c>
      <c r="C240" s="118">
        <v>0.0011350510798614772</v>
      </c>
      <c r="D240" s="84" t="s">
        <v>4267</v>
      </c>
      <c r="E240" s="84" t="b">
        <v>0</v>
      </c>
      <c r="F240" s="84" t="b">
        <v>0</v>
      </c>
      <c r="G240" s="84" t="b">
        <v>0</v>
      </c>
    </row>
    <row r="241" spans="1:7" ht="15">
      <c r="A241" s="84" t="s">
        <v>345</v>
      </c>
      <c r="B241" s="84">
        <v>2</v>
      </c>
      <c r="C241" s="118">
        <v>0.0011350510798614772</v>
      </c>
      <c r="D241" s="84" t="s">
        <v>4267</v>
      </c>
      <c r="E241" s="84" t="b">
        <v>0</v>
      </c>
      <c r="F241" s="84" t="b">
        <v>0</v>
      </c>
      <c r="G241" s="84" t="b">
        <v>0</v>
      </c>
    </row>
    <row r="242" spans="1:7" ht="15">
      <c r="A242" s="84" t="s">
        <v>472</v>
      </c>
      <c r="B242" s="84">
        <v>2</v>
      </c>
      <c r="C242" s="118">
        <v>0.0011350510798614772</v>
      </c>
      <c r="D242" s="84" t="s">
        <v>4267</v>
      </c>
      <c r="E242" s="84" t="b">
        <v>0</v>
      </c>
      <c r="F242" s="84" t="b">
        <v>0</v>
      </c>
      <c r="G242" s="84" t="b">
        <v>0</v>
      </c>
    </row>
    <row r="243" spans="1:7" ht="15">
      <c r="A243" s="84" t="s">
        <v>386</v>
      </c>
      <c r="B243" s="84">
        <v>2</v>
      </c>
      <c r="C243" s="118">
        <v>0.0011350510798614772</v>
      </c>
      <c r="D243" s="84" t="s">
        <v>4267</v>
      </c>
      <c r="E243" s="84" t="b">
        <v>0</v>
      </c>
      <c r="F243" s="84" t="b">
        <v>0</v>
      </c>
      <c r="G243" s="84" t="b">
        <v>0</v>
      </c>
    </row>
    <row r="244" spans="1:7" ht="15">
      <c r="A244" s="84" t="s">
        <v>4187</v>
      </c>
      <c r="B244" s="84">
        <v>2</v>
      </c>
      <c r="C244" s="118">
        <v>0.001291349104609131</v>
      </c>
      <c r="D244" s="84" t="s">
        <v>4267</v>
      </c>
      <c r="E244" s="84" t="b">
        <v>0</v>
      </c>
      <c r="F244" s="84" t="b">
        <v>0</v>
      </c>
      <c r="G244" s="84" t="b">
        <v>0</v>
      </c>
    </row>
    <row r="245" spans="1:7" ht="15">
      <c r="A245" s="84" t="s">
        <v>4188</v>
      </c>
      <c r="B245" s="84">
        <v>2</v>
      </c>
      <c r="C245" s="118">
        <v>0.001291349104609131</v>
      </c>
      <c r="D245" s="84" t="s">
        <v>4267</v>
      </c>
      <c r="E245" s="84" t="b">
        <v>0</v>
      </c>
      <c r="F245" s="84" t="b">
        <v>0</v>
      </c>
      <c r="G245" s="84" t="b">
        <v>0</v>
      </c>
    </row>
    <row r="246" spans="1:7" ht="15">
      <c r="A246" s="84" t="s">
        <v>4189</v>
      </c>
      <c r="B246" s="84">
        <v>2</v>
      </c>
      <c r="C246" s="118">
        <v>0.001291349104609131</v>
      </c>
      <c r="D246" s="84" t="s">
        <v>4267</v>
      </c>
      <c r="E246" s="84" t="b">
        <v>0</v>
      </c>
      <c r="F246" s="84" t="b">
        <v>0</v>
      </c>
      <c r="G246" s="84" t="b">
        <v>0</v>
      </c>
    </row>
    <row r="247" spans="1:7" ht="15">
      <c r="A247" s="84" t="s">
        <v>4190</v>
      </c>
      <c r="B247" s="84">
        <v>2</v>
      </c>
      <c r="C247" s="118">
        <v>0.0011350510798614772</v>
      </c>
      <c r="D247" s="84" t="s">
        <v>4267</v>
      </c>
      <c r="E247" s="84" t="b">
        <v>0</v>
      </c>
      <c r="F247" s="84" t="b">
        <v>0</v>
      </c>
      <c r="G247" s="84" t="b">
        <v>0</v>
      </c>
    </row>
    <row r="248" spans="1:7" ht="15">
      <c r="A248" s="84" t="s">
        <v>4191</v>
      </c>
      <c r="B248" s="84">
        <v>2</v>
      </c>
      <c r="C248" s="118">
        <v>0.0011350510798614772</v>
      </c>
      <c r="D248" s="84" t="s">
        <v>4267</v>
      </c>
      <c r="E248" s="84" t="b">
        <v>0</v>
      </c>
      <c r="F248" s="84" t="b">
        <v>0</v>
      </c>
      <c r="G248" s="84" t="b">
        <v>0</v>
      </c>
    </row>
    <row r="249" spans="1:7" ht="15">
      <c r="A249" s="84" t="s">
        <v>4192</v>
      </c>
      <c r="B249" s="84">
        <v>2</v>
      </c>
      <c r="C249" s="118">
        <v>0.0011350510798614772</v>
      </c>
      <c r="D249" s="84" t="s">
        <v>4267</v>
      </c>
      <c r="E249" s="84" t="b">
        <v>0</v>
      </c>
      <c r="F249" s="84" t="b">
        <v>0</v>
      </c>
      <c r="G249" s="84" t="b">
        <v>0</v>
      </c>
    </row>
    <row r="250" spans="1:7" ht="15">
      <c r="A250" s="84" t="s">
        <v>4193</v>
      </c>
      <c r="B250" s="84">
        <v>2</v>
      </c>
      <c r="C250" s="118">
        <v>0.0011350510798614772</v>
      </c>
      <c r="D250" s="84" t="s">
        <v>4267</v>
      </c>
      <c r="E250" s="84" t="b">
        <v>0</v>
      </c>
      <c r="F250" s="84" t="b">
        <v>1</v>
      </c>
      <c r="G250" s="84" t="b">
        <v>0</v>
      </c>
    </row>
    <row r="251" spans="1:7" ht="15">
      <c r="A251" s="84" t="s">
        <v>4194</v>
      </c>
      <c r="B251" s="84">
        <v>2</v>
      </c>
      <c r="C251" s="118">
        <v>0.0011350510798614772</v>
      </c>
      <c r="D251" s="84" t="s">
        <v>4267</v>
      </c>
      <c r="E251" s="84" t="b">
        <v>0</v>
      </c>
      <c r="F251" s="84" t="b">
        <v>0</v>
      </c>
      <c r="G251" s="84" t="b">
        <v>0</v>
      </c>
    </row>
    <row r="252" spans="1:7" ht="15">
      <c r="A252" s="84" t="s">
        <v>4195</v>
      </c>
      <c r="B252" s="84">
        <v>2</v>
      </c>
      <c r="C252" s="118">
        <v>0.0011350510798614772</v>
      </c>
      <c r="D252" s="84" t="s">
        <v>4267</v>
      </c>
      <c r="E252" s="84" t="b">
        <v>0</v>
      </c>
      <c r="F252" s="84" t="b">
        <v>0</v>
      </c>
      <c r="G252" s="84" t="b">
        <v>0</v>
      </c>
    </row>
    <row r="253" spans="1:7" ht="15">
      <c r="A253" s="84" t="s">
        <v>4196</v>
      </c>
      <c r="B253" s="84">
        <v>2</v>
      </c>
      <c r="C253" s="118">
        <v>0.0011350510798614772</v>
      </c>
      <c r="D253" s="84" t="s">
        <v>4267</v>
      </c>
      <c r="E253" s="84" t="b">
        <v>0</v>
      </c>
      <c r="F253" s="84" t="b">
        <v>0</v>
      </c>
      <c r="G253" s="84" t="b">
        <v>0</v>
      </c>
    </row>
    <row r="254" spans="1:7" ht="15">
      <c r="A254" s="84" t="s">
        <v>4197</v>
      </c>
      <c r="B254" s="84">
        <v>2</v>
      </c>
      <c r="C254" s="118">
        <v>0.001291349104609131</v>
      </c>
      <c r="D254" s="84" t="s">
        <v>4267</v>
      </c>
      <c r="E254" s="84" t="b">
        <v>0</v>
      </c>
      <c r="F254" s="84" t="b">
        <v>0</v>
      </c>
      <c r="G254" s="84" t="b">
        <v>0</v>
      </c>
    </row>
    <row r="255" spans="1:7" ht="15">
      <c r="A255" s="84" t="s">
        <v>4198</v>
      </c>
      <c r="B255" s="84">
        <v>2</v>
      </c>
      <c r="C255" s="118">
        <v>0.001291349104609131</v>
      </c>
      <c r="D255" s="84" t="s">
        <v>4267</v>
      </c>
      <c r="E255" s="84" t="b">
        <v>0</v>
      </c>
      <c r="F255" s="84" t="b">
        <v>0</v>
      </c>
      <c r="G255" s="84" t="b">
        <v>0</v>
      </c>
    </row>
    <row r="256" spans="1:7" ht="15">
      <c r="A256" s="84" t="s">
        <v>4199</v>
      </c>
      <c r="B256" s="84">
        <v>2</v>
      </c>
      <c r="C256" s="118">
        <v>0.001291349104609131</v>
      </c>
      <c r="D256" s="84" t="s">
        <v>4267</v>
      </c>
      <c r="E256" s="84" t="b">
        <v>0</v>
      </c>
      <c r="F256" s="84" t="b">
        <v>0</v>
      </c>
      <c r="G256" s="84" t="b">
        <v>0</v>
      </c>
    </row>
    <row r="257" spans="1:7" ht="15">
      <c r="A257" s="84" t="s">
        <v>4200</v>
      </c>
      <c r="B257" s="84">
        <v>2</v>
      </c>
      <c r="C257" s="118">
        <v>0.001291349104609131</v>
      </c>
      <c r="D257" s="84" t="s">
        <v>4267</v>
      </c>
      <c r="E257" s="84" t="b">
        <v>0</v>
      </c>
      <c r="F257" s="84" t="b">
        <v>0</v>
      </c>
      <c r="G257" s="84" t="b">
        <v>0</v>
      </c>
    </row>
    <row r="258" spans="1:7" ht="15">
      <c r="A258" s="84" t="s">
        <v>4201</v>
      </c>
      <c r="B258" s="84">
        <v>2</v>
      </c>
      <c r="C258" s="118">
        <v>0.0011350510798614772</v>
      </c>
      <c r="D258" s="84" t="s">
        <v>4267</v>
      </c>
      <c r="E258" s="84" t="b">
        <v>0</v>
      </c>
      <c r="F258" s="84" t="b">
        <v>0</v>
      </c>
      <c r="G258" s="84" t="b">
        <v>0</v>
      </c>
    </row>
    <row r="259" spans="1:7" ht="15">
      <c r="A259" s="84" t="s">
        <v>4202</v>
      </c>
      <c r="B259" s="84">
        <v>2</v>
      </c>
      <c r="C259" s="118">
        <v>0.0011350510798614772</v>
      </c>
      <c r="D259" s="84" t="s">
        <v>4267</v>
      </c>
      <c r="E259" s="84" t="b">
        <v>0</v>
      </c>
      <c r="F259" s="84" t="b">
        <v>0</v>
      </c>
      <c r="G259" s="84" t="b">
        <v>0</v>
      </c>
    </row>
    <row r="260" spans="1:7" ht="15">
      <c r="A260" s="84" t="s">
        <v>4203</v>
      </c>
      <c r="B260" s="84">
        <v>2</v>
      </c>
      <c r="C260" s="118">
        <v>0.0011350510798614772</v>
      </c>
      <c r="D260" s="84" t="s">
        <v>4267</v>
      </c>
      <c r="E260" s="84" t="b">
        <v>0</v>
      </c>
      <c r="F260" s="84" t="b">
        <v>0</v>
      </c>
      <c r="G260" s="84" t="b">
        <v>0</v>
      </c>
    </row>
    <row r="261" spans="1:7" ht="15">
      <c r="A261" s="84" t="s">
        <v>4204</v>
      </c>
      <c r="B261" s="84">
        <v>2</v>
      </c>
      <c r="C261" s="118">
        <v>0.0011350510798614772</v>
      </c>
      <c r="D261" s="84" t="s">
        <v>4267</v>
      </c>
      <c r="E261" s="84" t="b">
        <v>0</v>
      </c>
      <c r="F261" s="84" t="b">
        <v>0</v>
      </c>
      <c r="G261" s="84" t="b">
        <v>0</v>
      </c>
    </row>
    <row r="262" spans="1:7" ht="15">
      <c r="A262" s="84" t="s">
        <v>4205</v>
      </c>
      <c r="B262" s="84">
        <v>2</v>
      </c>
      <c r="C262" s="118">
        <v>0.0011350510798614772</v>
      </c>
      <c r="D262" s="84" t="s">
        <v>4267</v>
      </c>
      <c r="E262" s="84" t="b">
        <v>0</v>
      </c>
      <c r="F262" s="84" t="b">
        <v>0</v>
      </c>
      <c r="G262" s="84" t="b">
        <v>0</v>
      </c>
    </row>
    <row r="263" spans="1:7" ht="15">
      <c r="A263" s="84" t="s">
        <v>470</v>
      </c>
      <c r="B263" s="84">
        <v>2</v>
      </c>
      <c r="C263" s="118">
        <v>0.0011350510798614772</v>
      </c>
      <c r="D263" s="84" t="s">
        <v>4267</v>
      </c>
      <c r="E263" s="84" t="b">
        <v>0</v>
      </c>
      <c r="F263" s="84" t="b">
        <v>0</v>
      </c>
      <c r="G263" s="84" t="b">
        <v>0</v>
      </c>
    </row>
    <row r="264" spans="1:7" ht="15">
      <c r="A264" s="84" t="s">
        <v>468</v>
      </c>
      <c r="B264" s="84">
        <v>2</v>
      </c>
      <c r="C264" s="118">
        <v>0.0011350510798614772</v>
      </c>
      <c r="D264" s="84" t="s">
        <v>4267</v>
      </c>
      <c r="E264" s="84" t="b">
        <v>0</v>
      </c>
      <c r="F264" s="84" t="b">
        <v>0</v>
      </c>
      <c r="G264" s="84" t="b">
        <v>0</v>
      </c>
    </row>
    <row r="265" spans="1:7" ht="15">
      <c r="A265" s="84" t="s">
        <v>4206</v>
      </c>
      <c r="B265" s="84">
        <v>2</v>
      </c>
      <c r="C265" s="118">
        <v>0.0011350510798614772</v>
      </c>
      <c r="D265" s="84" t="s">
        <v>4267</v>
      </c>
      <c r="E265" s="84" t="b">
        <v>1</v>
      </c>
      <c r="F265" s="84" t="b">
        <v>0</v>
      </c>
      <c r="G265" s="84" t="b">
        <v>0</v>
      </c>
    </row>
    <row r="266" spans="1:7" ht="15">
      <c r="A266" s="84" t="s">
        <v>348</v>
      </c>
      <c r="B266" s="84">
        <v>2</v>
      </c>
      <c r="C266" s="118">
        <v>0.0011350510798614772</v>
      </c>
      <c r="D266" s="84" t="s">
        <v>4267</v>
      </c>
      <c r="E266" s="84" t="b">
        <v>0</v>
      </c>
      <c r="F266" s="84" t="b">
        <v>0</v>
      </c>
      <c r="G266" s="84" t="b">
        <v>0</v>
      </c>
    </row>
    <row r="267" spans="1:7" ht="15">
      <c r="A267" s="84" t="s">
        <v>4207</v>
      </c>
      <c r="B267" s="84">
        <v>2</v>
      </c>
      <c r="C267" s="118">
        <v>0.0011350510798614772</v>
      </c>
      <c r="D267" s="84" t="s">
        <v>4267</v>
      </c>
      <c r="E267" s="84" t="b">
        <v>0</v>
      </c>
      <c r="F267" s="84" t="b">
        <v>0</v>
      </c>
      <c r="G267" s="84" t="b">
        <v>0</v>
      </c>
    </row>
    <row r="268" spans="1:7" ht="15">
      <c r="A268" s="84" t="s">
        <v>4208</v>
      </c>
      <c r="B268" s="84">
        <v>2</v>
      </c>
      <c r="C268" s="118">
        <v>0.0011350510798614772</v>
      </c>
      <c r="D268" s="84" t="s">
        <v>4267</v>
      </c>
      <c r="E268" s="84" t="b">
        <v>0</v>
      </c>
      <c r="F268" s="84" t="b">
        <v>0</v>
      </c>
      <c r="G268" s="84" t="b">
        <v>0</v>
      </c>
    </row>
    <row r="269" spans="1:7" ht="15">
      <c r="A269" s="84" t="s">
        <v>4209</v>
      </c>
      <c r="B269" s="84">
        <v>2</v>
      </c>
      <c r="C269" s="118">
        <v>0.0011350510798614772</v>
      </c>
      <c r="D269" s="84" t="s">
        <v>4267</v>
      </c>
      <c r="E269" s="84" t="b">
        <v>0</v>
      </c>
      <c r="F269" s="84" t="b">
        <v>0</v>
      </c>
      <c r="G269" s="84" t="b">
        <v>0</v>
      </c>
    </row>
    <row r="270" spans="1:7" ht="15">
      <c r="A270" s="84" t="s">
        <v>4210</v>
      </c>
      <c r="B270" s="84">
        <v>2</v>
      </c>
      <c r="C270" s="118">
        <v>0.0011350510798614772</v>
      </c>
      <c r="D270" s="84" t="s">
        <v>4267</v>
      </c>
      <c r="E270" s="84" t="b">
        <v>0</v>
      </c>
      <c r="F270" s="84" t="b">
        <v>0</v>
      </c>
      <c r="G270" s="84" t="b">
        <v>0</v>
      </c>
    </row>
    <row r="271" spans="1:7" ht="15">
      <c r="A271" s="84" t="s">
        <v>4211</v>
      </c>
      <c r="B271" s="84">
        <v>2</v>
      </c>
      <c r="C271" s="118">
        <v>0.0011350510798614772</v>
      </c>
      <c r="D271" s="84" t="s">
        <v>4267</v>
      </c>
      <c r="E271" s="84" t="b">
        <v>0</v>
      </c>
      <c r="F271" s="84" t="b">
        <v>0</v>
      </c>
      <c r="G271" s="84" t="b">
        <v>0</v>
      </c>
    </row>
    <row r="272" spans="1:7" ht="15">
      <c r="A272" s="84" t="s">
        <v>4212</v>
      </c>
      <c r="B272" s="84">
        <v>2</v>
      </c>
      <c r="C272" s="118">
        <v>0.0011350510798614772</v>
      </c>
      <c r="D272" s="84" t="s">
        <v>4267</v>
      </c>
      <c r="E272" s="84" t="b">
        <v>0</v>
      </c>
      <c r="F272" s="84" t="b">
        <v>0</v>
      </c>
      <c r="G272" s="84" t="b">
        <v>0</v>
      </c>
    </row>
    <row r="273" spans="1:7" ht="15">
      <c r="A273" s="84" t="s">
        <v>4213</v>
      </c>
      <c r="B273" s="84">
        <v>2</v>
      </c>
      <c r="C273" s="118">
        <v>0.0011350510798614772</v>
      </c>
      <c r="D273" s="84" t="s">
        <v>4267</v>
      </c>
      <c r="E273" s="84" t="b">
        <v>1</v>
      </c>
      <c r="F273" s="84" t="b">
        <v>0</v>
      </c>
      <c r="G273" s="84" t="b">
        <v>0</v>
      </c>
    </row>
    <row r="274" spans="1:7" ht="15">
      <c r="A274" s="84" t="s">
        <v>4214</v>
      </c>
      <c r="B274" s="84">
        <v>2</v>
      </c>
      <c r="C274" s="118">
        <v>0.0011350510798614772</v>
      </c>
      <c r="D274" s="84" t="s">
        <v>4267</v>
      </c>
      <c r="E274" s="84" t="b">
        <v>0</v>
      </c>
      <c r="F274" s="84" t="b">
        <v>0</v>
      </c>
      <c r="G274" s="84" t="b">
        <v>0</v>
      </c>
    </row>
    <row r="275" spans="1:7" ht="15">
      <c r="A275" s="84" t="s">
        <v>465</v>
      </c>
      <c r="B275" s="84">
        <v>2</v>
      </c>
      <c r="C275" s="118">
        <v>0.0011350510798614772</v>
      </c>
      <c r="D275" s="84" t="s">
        <v>4267</v>
      </c>
      <c r="E275" s="84" t="b">
        <v>0</v>
      </c>
      <c r="F275" s="84" t="b">
        <v>1</v>
      </c>
      <c r="G275" s="84" t="b">
        <v>0</v>
      </c>
    </row>
    <row r="276" spans="1:7" ht="15">
      <c r="A276" s="84" t="s">
        <v>4215</v>
      </c>
      <c r="B276" s="84">
        <v>2</v>
      </c>
      <c r="C276" s="118">
        <v>0.0011350510798614772</v>
      </c>
      <c r="D276" s="84" t="s">
        <v>4267</v>
      </c>
      <c r="E276" s="84" t="b">
        <v>0</v>
      </c>
      <c r="F276" s="84" t="b">
        <v>0</v>
      </c>
      <c r="G276" s="84" t="b">
        <v>0</v>
      </c>
    </row>
    <row r="277" spans="1:7" ht="15">
      <c r="A277" s="84" t="s">
        <v>4216</v>
      </c>
      <c r="B277" s="84">
        <v>2</v>
      </c>
      <c r="C277" s="118">
        <v>0.0011350510798614772</v>
      </c>
      <c r="D277" s="84" t="s">
        <v>4267</v>
      </c>
      <c r="E277" s="84" t="b">
        <v>0</v>
      </c>
      <c r="F277" s="84" t="b">
        <v>0</v>
      </c>
      <c r="G277" s="84" t="b">
        <v>0</v>
      </c>
    </row>
    <row r="278" spans="1:7" ht="15">
      <c r="A278" s="84" t="s">
        <v>4217</v>
      </c>
      <c r="B278" s="84">
        <v>2</v>
      </c>
      <c r="C278" s="118">
        <v>0.0011350510798614772</v>
      </c>
      <c r="D278" s="84" t="s">
        <v>4267</v>
      </c>
      <c r="E278" s="84" t="b">
        <v>0</v>
      </c>
      <c r="F278" s="84" t="b">
        <v>0</v>
      </c>
      <c r="G278" s="84" t="b">
        <v>0</v>
      </c>
    </row>
    <row r="279" spans="1:7" ht="15">
      <c r="A279" s="84" t="s">
        <v>4218</v>
      </c>
      <c r="B279" s="84">
        <v>2</v>
      </c>
      <c r="C279" s="118">
        <v>0.0011350510798614772</v>
      </c>
      <c r="D279" s="84" t="s">
        <v>4267</v>
      </c>
      <c r="E279" s="84" t="b">
        <v>0</v>
      </c>
      <c r="F279" s="84" t="b">
        <v>0</v>
      </c>
      <c r="G279" s="84" t="b">
        <v>0</v>
      </c>
    </row>
    <row r="280" spans="1:7" ht="15">
      <c r="A280" s="84" t="s">
        <v>4219</v>
      </c>
      <c r="B280" s="84">
        <v>2</v>
      </c>
      <c r="C280" s="118">
        <v>0.0011350510798614772</v>
      </c>
      <c r="D280" s="84" t="s">
        <v>4267</v>
      </c>
      <c r="E280" s="84" t="b">
        <v>0</v>
      </c>
      <c r="F280" s="84" t="b">
        <v>0</v>
      </c>
      <c r="G280" s="84" t="b">
        <v>0</v>
      </c>
    </row>
    <row r="281" spans="1:7" ht="15">
      <c r="A281" s="84" t="s">
        <v>4220</v>
      </c>
      <c r="B281" s="84">
        <v>2</v>
      </c>
      <c r="C281" s="118">
        <v>0.0011350510798614772</v>
      </c>
      <c r="D281" s="84" t="s">
        <v>4267</v>
      </c>
      <c r="E281" s="84" t="b">
        <v>0</v>
      </c>
      <c r="F281" s="84" t="b">
        <v>0</v>
      </c>
      <c r="G281" s="84" t="b">
        <v>0</v>
      </c>
    </row>
    <row r="282" spans="1:7" ht="15">
      <c r="A282" s="84" t="s">
        <v>4221</v>
      </c>
      <c r="B282" s="84">
        <v>2</v>
      </c>
      <c r="C282" s="118">
        <v>0.0011350510798614772</v>
      </c>
      <c r="D282" s="84" t="s">
        <v>4267</v>
      </c>
      <c r="E282" s="84" t="b">
        <v>0</v>
      </c>
      <c r="F282" s="84" t="b">
        <v>0</v>
      </c>
      <c r="G282" s="84" t="b">
        <v>0</v>
      </c>
    </row>
    <row r="283" spans="1:7" ht="15">
      <c r="A283" s="84" t="s">
        <v>4222</v>
      </c>
      <c r="B283" s="84">
        <v>2</v>
      </c>
      <c r="C283" s="118">
        <v>0.001291349104609131</v>
      </c>
      <c r="D283" s="84" t="s">
        <v>4267</v>
      </c>
      <c r="E283" s="84" t="b">
        <v>0</v>
      </c>
      <c r="F283" s="84" t="b">
        <v>0</v>
      </c>
      <c r="G283" s="84" t="b">
        <v>0</v>
      </c>
    </row>
    <row r="284" spans="1:7" ht="15">
      <c r="A284" s="84" t="s">
        <v>4223</v>
      </c>
      <c r="B284" s="84">
        <v>2</v>
      </c>
      <c r="C284" s="118">
        <v>0.0011350510798614772</v>
      </c>
      <c r="D284" s="84" t="s">
        <v>4267</v>
      </c>
      <c r="E284" s="84" t="b">
        <v>0</v>
      </c>
      <c r="F284" s="84" t="b">
        <v>0</v>
      </c>
      <c r="G284" s="84" t="b">
        <v>0</v>
      </c>
    </row>
    <row r="285" spans="1:7" ht="15">
      <c r="A285" s="84" t="s">
        <v>4224</v>
      </c>
      <c r="B285" s="84">
        <v>2</v>
      </c>
      <c r="C285" s="118">
        <v>0.0011350510798614772</v>
      </c>
      <c r="D285" s="84" t="s">
        <v>4267</v>
      </c>
      <c r="E285" s="84" t="b">
        <v>0</v>
      </c>
      <c r="F285" s="84" t="b">
        <v>1</v>
      </c>
      <c r="G285" s="84" t="b">
        <v>0</v>
      </c>
    </row>
    <row r="286" spans="1:7" ht="15">
      <c r="A286" s="84" t="s">
        <v>4225</v>
      </c>
      <c r="B286" s="84">
        <v>2</v>
      </c>
      <c r="C286" s="118">
        <v>0.0011350510798614772</v>
      </c>
      <c r="D286" s="84" t="s">
        <v>4267</v>
      </c>
      <c r="E286" s="84" t="b">
        <v>0</v>
      </c>
      <c r="F286" s="84" t="b">
        <v>0</v>
      </c>
      <c r="G286" s="84" t="b">
        <v>0</v>
      </c>
    </row>
    <row r="287" spans="1:7" ht="15">
      <c r="A287" s="84" t="s">
        <v>4226</v>
      </c>
      <c r="B287" s="84">
        <v>2</v>
      </c>
      <c r="C287" s="118">
        <v>0.0011350510798614772</v>
      </c>
      <c r="D287" s="84" t="s">
        <v>4267</v>
      </c>
      <c r="E287" s="84" t="b">
        <v>0</v>
      </c>
      <c r="F287" s="84" t="b">
        <v>0</v>
      </c>
      <c r="G287" s="84" t="b">
        <v>0</v>
      </c>
    </row>
    <row r="288" spans="1:7" ht="15">
      <c r="A288" s="84" t="s">
        <v>4227</v>
      </c>
      <c r="B288" s="84">
        <v>2</v>
      </c>
      <c r="C288" s="118">
        <v>0.0011350510798614772</v>
      </c>
      <c r="D288" s="84" t="s">
        <v>4267</v>
      </c>
      <c r="E288" s="84" t="b">
        <v>1</v>
      </c>
      <c r="F288" s="84" t="b">
        <v>0</v>
      </c>
      <c r="G288" s="84" t="b">
        <v>0</v>
      </c>
    </row>
    <row r="289" spans="1:7" ht="15">
      <c r="A289" s="84" t="s">
        <v>4228</v>
      </c>
      <c r="B289" s="84">
        <v>2</v>
      </c>
      <c r="C289" s="118">
        <v>0.0011350510798614772</v>
      </c>
      <c r="D289" s="84" t="s">
        <v>4267</v>
      </c>
      <c r="E289" s="84" t="b">
        <v>0</v>
      </c>
      <c r="F289" s="84" t="b">
        <v>0</v>
      </c>
      <c r="G289" s="84" t="b">
        <v>0</v>
      </c>
    </row>
    <row r="290" spans="1:7" ht="15">
      <c r="A290" s="84" t="s">
        <v>4229</v>
      </c>
      <c r="B290" s="84">
        <v>2</v>
      </c>
      <c r="C290" s="118">
        <v>0.0011350510798614772</v>
      </c>
      <c r="D290" s="84" t="s">
        <v>4267</v>
      </c>
      <c r="E290" s="84" t="b">
        <v>0</v>
      </c>
      <c r="F290" s="84" t="b">
        <v>0</v>
      </c>
      <c r="G290" s="84" t="b">
        <v>0</v>
      </c>
    </row>
    <row r="291" spans="1:7" ht="15">
      <c r="A291" s="84" t="s">
        <v>4230</v>
      </c>
      <c r="B291" s="84">
        <v>2</v>
      </c>
      <c r="C291" s="118">
        <v>0.0011350510798614772</v>
      </c>
      <c r="D291" s="84" t="s">
        <v>4267</v>
      </c>
      <c r="E291" s="84" t="b">
        <v>0</v>
      </c>
      <c r="F291" s="84" t="b">
        <v>0</v>
      </c>
      <c r="G291" s="84" t="b">
        <v>0</v>
      </c>
    </row>
    <row r="292" spans="1:7" ht="15">
      <c r="A292" s="84" t="s">
        <v>4231</v>
      </c>
      <c r="B292" s="84">
        <v>2</v>
      </c>
      <c r="C292" s="118">
        <v>0.0011350510798614772</v>
      </c>
      <c r="D292" s="84" t="s">
        <v>4267</v>
      </c>
      <c r="E292" s="84" t="b">
        <v>0</v>
      </c>
      <c r="F292" s="84" t="b">
        <v>0</v>
      </c>
      <c r="G292" s="84" t="b">
        <v>0</v>
      </c>
    </row>
    <row r="293" spans="1:7" ht="15">
      <c r="A293" s="84" t="s">
        <v>3621</v>
      </c>
      <c r="B293" s="84">
        <v>2</v>
      </c>
      <c r="C293" s="118">
        <v>0.0011350510798614772</v>
      </c>
      <c r="D293" s="84" t="s">
        <v>4267</v>
      </c>
      <c r="E293" s="84" t="b">
        <v>0</v>
      </c>
      <c r="F293" s="84" t="b">
        <v>0</v>
      </c>
      <c r="G293" s="84" t="b">
        <v>0</v>
      </c>
    </row>
    <row r="294" spans="1:7" ht="15">
      <c r="A294" s="84" t="s">
        <v>4232</v>
      </c>
      <c r="B294" s="84">
        <v>2</v>
      </c>
      <c r="C294" s="118">
        <v>0.001291349104609131</v>
      </c>
      <c r="D294" s="84" t="s">
        <v>4267</v>
      </c>
      <c r="E294" s="84" t="b">
        <v>0</v>
      </c>
      <c r="F294" s="84" t="b">
        <v>0</v>
      </c>
      <c r="G294" s="84" t="b">
        <v>0</v>
      </c>
    </row>
    <row r="295" spans="1:7" ht="15">
      <c r="A295" s="84" t="s">
        <v>4233</v>
      </c>
      <c r="B295" s="84">
        <v>2</v>
      </c>
      <c r="C295" s="118">
        <v>0.0011350510798614772</v>
      </c>
      <c r="D295" s="84" t="s">
        <v>4267</v>
      </c>
      <c r="E295" s="84" t="b">
        <v>0</v>
      </c>
      <c r="F295" s="84" t="b">
        <v>0</v>
      </c>
      <c r="G295" s="84" t="b">
        <v>0</v>
      </c>
    </row>
    <row r="296" spans="1:7" ht="15">
      <c r="A296" s="84" t="s">
        <v>4234</v>
      </c>
      <c r="B296" s="84">
        <v>2</v>
      </c>
      <c r="C296" s="118">
        <v>0.0011350510798614772</v>
      </c>
      <c r="D296" s="84" t="s">
        <v>4267</v>
      </c>
      <c r="E296" s="84" t="b">
        <v>0</v>
      </c>
      <c r="F296" s="84" t="b">
        <v>0</v>
      </c>
      <c r="G296" s="84" t="b">
        <v>0</v>
      </c>
    </row>
    <row r="297" spans="1:7" ht="15">
      <c r="A297" s="84" t="s">
        <v>4235</v>
      </c>
      <c r="B297" s="84">
        <v>2</v>
      </c>
      <c r="C297" s="118">
        <v>0.0011350510798614772</v>
      </c>
      <c r="D297" s="84" t="s">
        <v>4267</v>
      </c>
      <c r="E297" s="84" t="b">
        <v>0</v>
      </c>
      <c r="F297" s="84" t="b">
        <v>0</v>
      </c>
      <c r="G297" s="84" t="b">
        <v>0</v>
      </c>
    </row>
    <row r="298" spans="1:7" ht="15">
      <c r="A298" s="84" t="s">
        <v>4236</v>
      </c>
      <c r="B298" s="84">
        <v>2</v>
      </c>
      <c r="C298" s="118">
        <v>0.0011350510798614772</v>
      </c>
      <c r="D298" s="84" t="s">
        <v>4267</v>
      </c>
      <c r="E298" s="84" t="b">
        <v>0</v>
      </c>
      <c r="F298" s="84" t="b">
        <v>0</v>
      </c>
      <c r="G298" s="84" t="b">
        <v>0</v>
      </c>
    </row>
    <row r="299" spans="1:7" ht="15">
      <c r="A299" s="84" t="s">
        <v>4237</v>
      </c>
      <c r="B299" s="84">
        <v>2</v>
      </c>
      <c r="C299" s="118">
        <v>0.0011350510798614772</v>
      </c>
      <c r="D299" s="84" t="s">
        <v>4267</v>
      </c>
      <c r="E299" s="84" t="b">
        <v>0</v>
      </c>
      <c r="F299" s="84" t="b">
        <v>0</v>
      </c>
      <c r="G299" s="84" t="b">
        <v>0</v>
      </c>
    </row>
    <row r="300" spans="1:7" ht="15">
      <c r="A300" s="84" t="s">
        <v>4238</v>
      </c>
      <c r="B300" s="84">
        <v>2</v>
      </c>
      <c r="C300" s="118">
        <v>0.0011350510798614772</v>
      </c>
      <c r="D300" s="84" t="s">
        <v>4267</v>
      </c>
      <c r="E300" s="84" t="b">
        <v>0</v>
      </c>
      <c r="F300" s="84" t="b">
        <v>0</v>
      </c>
      <c r="G300" s="84" t="b">
        <v>0</v>
      </c>
    </row>
    <row r="301" spans="1:7" ht="15">
      <c r="A301" s="84" t="s">
        <v>4239</v>
      </c>
      <c r="B301" s="84">
        <v>2</v>
      </c>
      <c r="C301" s="118">
        <v>0.001291349104609131</v>
      </c>
      <c r="D301" s="84" t="s">
        <v>4267</v>
      </c>
      <c r="E301" s="84" t="b">
        <v>0</v>
      </c>
      <c r="F301" s="84" t="b">
        <v>0</v>
      </c>
      <c r="G301" s="84" t="b">
        <v>0</v>
      </c>
    </row>
    <row r="302" spans="1:7" ht="15">
      <c r="A302" s="84" t="s">
        <v>4240</v>
      </c>
      <c r="B302" s="84">
        <v>2</v>
      </c>
      <c r="C302" s="118">
        <v>0.001291349104609131</v>
      </c>
      <c r="D302" s="84" t="s">
        <v>4267</v>
      </c>
      <c r="E302" s="84" t="b">
        <v>0</v>
      </c>
      <c r="F302" s="84" t="b">
        <v>0</v>
      </c>
      <c r="G302" s="84" t="b">
        <v>0</v>
      </c>
    </row>
    <row r="303" spans="1:7" ht="15">
      <c r="A303" s="84" t="s">
        <v>4241</v>
      </c>
      <c r="B303" s="84">
        <v>2</v>
      </c>
      <c r="C303" s="118">
        <v>0.0011350510798614772</v>
      </c>
      <c r="D303" s="84" t="s">
        <v>4267</v>
      </c>
      <c r="E303" s="84" t="b">
        <v>0</v>
      </c>
      <c r="F303" s="84" t="b">
        <v>0</v>
      </c>
      <c r="G303" s="84" t="b">
        <v>0</v>
      </c>
    </row>
    <row r="304" spans="1:7" ht="15">
      <c r="A304" s="84" t="s">
        <v>3610</v>
      </c>
      <c r="B304" s="84">
        <v>2</v>
      </c>
      <c r="C304" s="118">
        <v>0.0011350510798614772</v>
      </c>
      <c r="D304" s="84" t="s">
        <v>4267</v>
      </c>
      <c r="E304" s="84" t="b">
        <v>0</v>
      </c>
      <c r="F304" s="84" t="b">
        <v>0</v>
      </c>
      <c r="G304" s="84" t="b">
        <v>0</v>
      </c>
    </row>
    <row r="305" spans="1:7" ht="15">
      <c r="A305" s="84" t="s">
        <v>3612</v>
      </c>
      <c r="B305" s="84">
        <v>2</v>
      </c>
      <c r="C305" s="118">
        <v>0.0011350510798614772</v>
      </c>
      <c r="D305" s="84" t="s">
        <v>4267</v>
      </c>
      <c r="E305" s="84" t="b">
        <v>0</v>
      </c>
      <c r="F305" s="84" t="b">
        <v>0</v>
      </c>
      <c r="G305" s="84" t="b">
        <v>0</v>
      </c>
    </row>
    <row r="306" spans="1:7" ht="15">
      <c r="A306" s="84" t="s">
        <v>3613</v>
      </c>
      <c r="B306" s="84">
        <v>2</v>
      </c>
      <c r="C306" s="118">
        <v>0.0011350510798614772</v>
      </c>
      <c r="D306" s="84" t="s">
        <v>4267</v>
      </c>
      <c r="E306" s="84" t="b">
        <v>0</v>
      </c>
      <c r="F306" s="84" t="b">
        <v>0</v>
      </c>
      <c r="G306" s="84" t="b">
        <v>0</v>
      </c>
    </row>
    <row r="307" spans="1:7" ht="15">
      <c r="A307" s="84" t="s">
        <v>3615</v>
      </c>
      <c r="B307" s="84">
        <v>2</v>
      </c>
      <c r="C307" s="118">
        <v>0.0011350510798614772</v>
      </c>
      <c r="D307" s="84" t="s">
        <v>4267</v>
      </c>
      <c r="E307" s="84" t="b">
        <v>0</v>
      </c>
      <c r="F307" s="84" t="b">
        <v>0</v>
      </c>
      <c r="G307" s="84" t="b">
        <v>0</v>
      </c>
    </row>
    <row r="308" spans="1:7" ht="15">
      <c r="A308" s="84" t="s">
        <v>3616</v>
      </c>
      <c r="B308" s="84">
        <v>2</v>
      </c>
      <c r="C308" s="118">
        <v>0.0011350510798614772</v>
      </c>
      <c r="D308" s="84" t="s">
        <v>4267</v>
      </c>
      <c r="E308" s="84" t="b">
        <v>0</v>
      </c>
      <c r="F308" s="84" t="b">
        <v>0</v>
      </c>
      <c r="G308" s="84" t="b">
        <v>0</v>
      </c>
    </row>
    <row r="309" spans="1:7" ht="15">
      <c r="A309" s="84" t="s">
        <v>454</v>
      </c>
      <c r="B309" s="84">
        <v>2</v>
      </c>
      <c r="C309" s="118">
        <v>0.0011350510798614772</v>
      </c>
      <c r="D309" s="84" t="s">
        <v>4267</v>
      </c>
      <c r="E309" s="84" t="b">
        <v>0</v>
      </c>
      <c r="F309" s="84" t="b">
        <v>0</v>
      </c>
      <c r="G309" s="84" t="b">
        <v>0</v>
      </c>
    </row>
    <row r="310" spans="1:7" ht="15">
      <c r="A310" s="84" t="s">
        <v>4242</v>
      </c>
      <c r="B310" s="84">
        <v>2</v>
      </c>
      <c r="C310" s="118">
        <v>0.0011350510798614772</v>
      </c>
      <c r="D310" s="84" t="s">
        <v>4267</v>
      </c>
      <c r="E310" s="84" t="b">
        <v>0</v>
      </c>
      <c r="F310" s="84" t="b">
        <v>0</v>
      </c>
      <c r="G310" s="84" t="b">
        <v>0</v>
      </c>
    </row>
    <row r="311" spans="1:7" ht="15">
      <c r="A311" s="84" t="s">
        <v>4243</v>
      </c>
      <c r="B311" s="84">
        <v>2</v>
      </c>
      <c r="C311" s="118">
        <v>0.0011350510798614772</v>
      </c>
      <c r="D311" s="84" t="s">
        <v>4267</v>
      </c>
      <c r="E311" s="84" t="b">
        <v>0</v>
      </c>
      <c r="F311" s="84" t="b">
        <v>0</v>
      </c>
      <c r="G311" s="84" t="b">
        <v>0</v>
      </c>
    </row>
    <row r="312" spans="1:7" ht="15">
      <c r="A312" s="84" t="s">
        <v>4244</v>
      </c>
      <c r="B312" s="84">
        <v>2</v>
      </c>
      <c r="C312" s="118">
        <v>0.0011350510798614772</v>
      </c>
      <c r="D312" s="84" t="s">
        <v>4267</v>
      </c>
      <c r="E312" s="84" t="b">
        <v>0</v>
      </c>
      <c r="F312" s="84" t="b">
        <v>0</v>
      </c>
      <c r="G312" s="84" t="b">
        <v>0</v>
      </c>
    </row>
    <row r="313" spans="1:7" ht="15">
      <c r="A313" s="84" t="s">
        <v>4245</v>
      </c>
      <c r="B313" s="84">
        <v>2</v>
      </c>
      <c r="C313" s="118">
        <v>0.0011350510798614772</v>
      </c>
      <c r="D313" s="84" t="s">
        <v>4267</v>
      </c>
      <c r="E313" s="84" t="b">
        <v>1</v>
      </c>
      <c r="F313" s="84" t="b">
        <v>0</v>
      </c>
      <c r="G313" s="84" t="b">
        <v>0</v>
      </c>
    </row>
    <row r="314" spans="1:7" ht="15">
      <c r="A314" s="84" t="s">
        <v>4246</v>
      </c>
      <c r="B314" s="84">
        <v>2</v>
      </c>
      <c r="C314" s="118">
        <v>0.0011350510798614772</v>
      </c>
      <c r="D314" s="84" t="s">
        <v>4267</v>
      </c>
      <c r="E314" s="84" t="b">
        <v>0</v>
      </c>
      <c r="F314" s="84" t="b">
        <v>1</v>
      </c>
      <c r="G314" s="84" t="b">
        <v>0</v>
      </c>
    </row>
    <row r="315" spans="1:7" ht="15">
      <c r="A315" s="84" t="s">
        <v>4247</v>
      </c>
      <c r="B315" s="84">
        <v>2</v>
      </c>
      <c r="C315" s="118">
        <v>0.001291349104609131</v>
      </c>
      <c r="D315" s="84" t="s">
        <v>4267</v>
      </c>
      <c r="E315" s="84" t="b">
        <v>1</v>
      </c>
      <c r="F315" s="84" t="b">
        <v>0</v>
      </c>
      <c r="G315" s="84" t="b">
        <v>0</v>
      </c>
    </row>
    <row r="316" spans="1:7" ht="15">
      <c r="A316" s="84" t="s">
        <v>452</v>
      </c>
      <c r="B316" s="84">
        <v>2</v>
      </c>
      <c r="C316" s="118">
        <v>0.001291349104609131</v>
      </c>
      <c r="D316" s="84" t="s">
        <v>4267</v>
      </c>
      <c r="E316" s="84" t="b">
        <v>0</v>
      </c>
      <c r="F316" s="84" t="b">
        <v>0</v>
      </c>
      <c r="G316" s="84" t="b">
        <v>0</v>
      </c>
    </row>
    <row r="317" spans="1:7" ht="15">
      <c r="A317" s="84" t="s">
        <v>4248</v>
      </c>
      <c r="B317" s="84">
        <v>2</v>
      </c>
      <c r="C317" s="118">
        <v>0.0011350510798614772</v>
      </c>
      <c r="D317" s="84" t="s">
        <v>4267</v>
      </c>
      <c r="E317" s="84" t="b">
        <v>0</v>
      </c>
      <c r="F317" s="84" t="b">
        <v>0</v>
      </c>
      <c r="G317" s="84" t="b">
        <v>0</v>
      </c>
    </row>
    <row r="318" spans="1:7" ht="15">
      <c r="A318" s="84" t="s">
        <v>4249</v>
      </c>
      <c r="B318" s="84">
        <v>2</v>
      </c>
      <c r="C318" s="118">
        <v>0.0011350510798614772</v>
      </c>
      <c r="D318" s="84" t="s">
        <v>4267</v>
      </c>
      <c r="E318" s="84" t="b">
        <v>0</v>
      </c>
      <c r="F318" s="84" t="b">
        <v>0</v>
      </c>
      <c r="G318" s="84" t="b">
        <v>0</v>
      </c>
    </row>
    <row r="319" spans="1:7" ht="15">
      <c r="A319" s="84" t="s">
        <v>4250</v>
      </c>
      <c r="B319" s="84">
        <v>2</v>
      </c>
      <c r="C319" s="118">
        <v>0.0011350510798614772</v>
      </c>
      <c r="D319" s="84" t="s">
        <v>4267</v>
      </c>
      <c r="E319" s="84" t="b">
        <v>0</v>
      </c>
      <c r="F319" s="84" t="b">
        <v>0</v>
      </c>
      <c r="G319" s="84" t="b">
        <v>0</v>
      </c>
    </row>
    <row r="320" spans="1:7" ht="15">
      <c r="A320" s="84" t="s">
        <v>4251</v>
      </c>
      <c r="B320" s="84">
        <v>2</v>
      </c>
      <c r="C320" s="118">
        <v>0.0011350510798614772</v>
      </c>
      <c r="D320" s="84" t="s">
        <v>4267</v>
      </c>
      <c r="E320" s="84" t="b">
        <v>1</v>
      </c>
      <c r="F320" s="84" t="b">
        <v>0</v>
      </c>
      <c r="G320" s="84" t="b">
        <v>0</v>
      </c>
    </row>
    <row r="321" spans="1:7" ht="15">
      <c r="A321" s="84" t="s">
        <v>4252</v>
      </c>
      <c r="B321" s="84">
        <v>2</v>
      </c>
      <c r="C321" s="118">
        <v>0.0011350510798614772</v>
      </c>
      <c r="D321" s="84" t="s">
        <v>4267</v>
      </c>
      <c r="E321" s="84" t="b">
        <v>0</v>
      </c>
      <c r="F321" s="84" t="b">
        <v>0</v>
      </c>
      <c r="G321" s="84" t="b">
        <v>0</v>
      </c>
    </row>
    <row r="322" spans="1:7" ht="15">
      <c r="A322" s="84" t="s">
        <v>4253</v>
      </c>
      <c r="B322" s="84">
        <v>2</v>
      </c>
      <c r="C322" s="118">
        <v>0.0011350510798614772</v>
      </c>
      <c r="D322" s="84" t="s">
        <v>4267</v>
      </c>
      <c r="E322" s="84" t="b">
        <v>0</v>
      </c>
      <c r="F322" s="84" t="b">
        <v>0</v>
      </c>
      <c r="G322" s="84" t="b">
        <v>0</v>
      </c>
    </row>
    <row r="323" spans="1:7" ht="15">
      <c r="A323" s="84" t="s">
        <v>4254</v>
      </c>
      <c r="B323" s="84">
        <v>2</v>
      </c>
      <c r="C323" s="118">
        <v>0.0011350510798614772</v>
      </c>
      <c r="D323" s="84" t="s">
        <v>4267</v>
      </c>
      <c r="E323" s="84" t="b">
        <v>0</v>
      </c>
      <c r="F323" s="84" t="b">
        <v>0</v>
      </c>
      <c r="G323" s="84" t="b">
        <v>0</v>
      </c>
    </row>
    <row r="324" spans="1:7" ht="15">
      <c r="A324" s="84" t="s">
        <v>4255</v>
      </c>
      <c r="B324" s="84">
        <v>2</v>
      </c>
      <c r="C324" s="118">
        <v>0.0011350510798614772</v>
      </c>
      <c r="D324" s="84" t="s">
        <v>4267</v>
      </c>
      <c r="E324" s="84" t="b">
        <v>0</v>
      </c>
      <c r="F324" s="84" t="b">
        <v>0</v>
      </c>
      <c r="G324" s="84" t="b">
        <v>0</v>
      </c>
    </row>
    <row r="325" spans="1:7" ht="15">
      <c r="A325" s="84" t="s">
        <v>4256</v>
      </c>
      <c r="B325" s="84">
        <v>2</v>
      </c>
      <c r="C325" s="118">
        <v>0.0011350510798614772</v>
      </c>
      <c r="D325" s="84" t="s">
        <v>4267</v>
      </c>
      <c r="E325" s="84" t="b">
        <v>0</v>
      </c>
      <c r="F325" s="84" t="b">
        <v>0</v>
      </c>
      <c r="G325" s="84" t="b">
        <v>0</v>
      </c>
    </row>
    <row r="326" spans="1:7" ht="15">
      <c r="A326" s="84" t="s">
        <v>4257</v>
      </c>
      <c r="B326" s="84">
        <v>2</v>
      </c>
      <c r="C326" s="118">
        <v>0.0011350510798614772</v>
      </c>
      <c r="D326" s="84" t="s">
        <v>4267</v>
      </c>
      <c r="E326" s="84" t="b">
        <v>0</v>
      </c>
      <c r="F326" s="84" t="b">
        <v>1</v>
      </c>
      <c r="G326" s="84" t="b">
        <v>0</v>
      </c>
    </row>
    <row r="327" spans="1:7" ht="15">
      <c r="A327" s="84" t="s">
        <v>4258</v>
      </c>
      <c r="B327" s="84">
        <v>2</v>
      </c>
      <c r="C327" s="118">
        <v>0.0011350510798614772</v>
      </c>
      <c r="D327" s="84" t="s">
        <v>4267</v>
      </c>
      <c r="E327" s="84" t="b">
        <v>0</v>
      </c>
      <c r="F327" s="84" t="b">
        <v>0</v>
      </c>
      <c r="G327" s="84" t="b">
        <v>0</v>
      </c>
    </row>
    <row r="328" spans="1:7" ht="15">
      <c r="A328" s="84" t="s">
        <v>4259</v>
      </c>
      <c r="B328" s="84">
        <v>2</v>
      </c>
      <c r="C328" s="118">
        <v>0.0011350510798614772</v>
      </c>
      <c r="D328" s="84" t="s">
        <v>4267</v>
      </c>
      <c r="E328" s="84" t="b">
        <v>0</v>
      </c>
      <c r="F328" s="84" t="b">
        <v>0</v>
      </c>
      <c r="G328" s="84" t="b">
        <v>0</v>
      </c>
    </row>
    <row r="329" spans="1:7" ht="15">
      <c r="A329" s="84" t="s">
        <v>4260</v>
      </c>
      <c r="B329" s="84">
        <v>2</v>
      </c>
      <c r="C329" s="118">
        <v>0.0011350510798614772</v>
      </c>
      <c r="D329" s="84" t="s">
        <v>4267</v>
      </c>
      <c r="E329" s="84" t="b">
        <v>0</v>
      </c>
      <c r="F329" s="84" t="b">
        <v>0</v>
      </c>
      <c r="G329" s="84" t="b">
        <v>0</v>
      </c>
    </row>
    <row r="330" spans="1:7" ht="15">
      <c r="A330" s="84" t="s">
        <v>4261</v>
      </c>
      <c r="B330" s="84">
        <v>2</v>
      </c>
      <c r="C330" s="118">
        <v>0.0011350510798614772</v>
      </c>
      <c r="D330" s="84" t="s">
        <v>4267</v>
      </c>
      <c r="E330" s="84" t="b">
        <v>0</v>
      </c>
      <c r="F330" s="84" t="b">
        <v>0</v>
      </c>
      <c r="G330" s="84" t="b">
        <v>0</v>
      </c>
    </row>
    <row r="331" spans="1:7" ht="15">
      <c r="A331" s="84" t="s">
        <v>4262</v>
      </c>
      <c r="B331" s="84">
        <v>2</v>
      </c>
      <c r="C331" s="118">
        <v>0.0011350510798614772</v>
      </c>
      <c r="D331" s="84" t="s">
        <v>4267</v>
      </c>
      <c r="E331" s="84" t="b">
        <v>0</v>
      </c>
      <c r="F331" s="84" t="b">
        <v>0</v>
      </c>
      <c r="G331" s="84" t="b">
        <v>0</v>
      </c>
    </row>
    <row r="332" spans="1:7" ht="15">
      <c r="A332" s="84" t="s">
        <v>4263</v>
      </c>
      <c r="B332" s="84">
        <v>2</v>
      </c>
      <c r="C332" s="118">
        <v>0.0011350510798614772</v>
      </c>
      <c r="D332" s="84" t="s">
        <v>4267</v>
      </c>
      <c r="E332" s="84" t="b">
        <v>0</v>
      </c>
      <c r="F332" s="84" t="b">
        <v>0</v>
      </c>
      <c r="G332" s="84" t="b">
        <v>0</v>
      </c>
    </row>
    <row r="333" spans="1:7" ht="15">
      <c r="A333" s="84" t="s">
        <v>4264</v>
      </c>
      <c r="B333" s="84">
        <v>2</v>
      </c>
      <c r="C333" s="118">
        <v>0.0011350510798614772</v>
      </c>
      <c r="D333" s="84" t="s">
        <v>4267</v>
      </c>
      <c r="E333" s="84" t="b">
        <v>0</v>
      </c>
      <c r="F333" s="84" t="b">
        <v>0</v>
      </c>
      <c r="G333" s="84" t="b">
        <v>0</v>
      </c>
    </row>
    <row r="334" spans="1:7" ht="15">
      <c r="A334" s="84" t="s">
        <v>3573</v>
      </c>
      <c r="B334" s="84">
        <v>91</v>
      </c>
      <c r="C334" s="118">
        <v>0</v>
      </c>
      <c r="D334" s="84" t="s">
        <v>3477</v>
      </c>
      <c r="E334" s="84" t="b">
        <v>0</v>
      </c>
      <c r="F334" s="84" t="b">
        <v>0</v>
      </c>
      <c r="G334" s="84" t="b">
        <v>0</v>
      </c>
    </row>
    <row r="335" spans="1:7" ht="15">
      <c r="A335" s="84" t="s">
        <v>3576</v>
      </c>
      <c r="B335" s="84">
        <v>91</v>
      </c>
      <c r="C335" s="118">
        <v>0</v>
      </c>
      <c r="D335" s="84" t="s">
        <v>3477</v>
      </c>
      <c r="E335" s="84" t="b">
        <v>0</v>
      </c>
      <c r="F335" s="84" t="b">
        <v>0</v>
      </c>
      <c r="G335" s="84" t="b">
        <v>0</v>
      </c>
    </row>
    <row r="336" spans="1:7" ht="15">
      <c r="A336" s="84" t="s">
        <v>3577</v>
      </c>
      <c r="B336" s="84">
        <v>90</v>
      </c>
      <c r="C336" s="118">
        <v>0</v>
      </c>
      <c r="D336" s="84" t="s">
        <v>3477</v>
      </c>
      <c r="E336" s="84" t="b">
        <v>0</v>
      </c>
      <c r="F336" s="84" t="b">
        <v>0</v>
      </c>
      <c r="G336" s="84" t="b">
        <v>0</v>
      </c>
    </row>
    <row r="337" spans="1:7" ht="15">
      <c r="A337" s="84" t="s">
        <v>3578</v>
      </c>
      <c r="B337" s="84">
        <v>90</v>
      </c>
      <c r="C337" s="118">
        <v>0</v>
      </c>
      <c r="D337" s="84" t="s">
        <v>3477</v>
      </c>
      <c r="E337" s="84" t="b">
        <v>0</v>
      </c>
      <c r="F337" s="84" t="b">
        <v>0</v>
      </c>
      <c r="G337" s="84" t="b">
        <v>0</v>
      </c>
    </row>
    <row r="338" spans="1:7" ht="15">
      <c r="A338" s="84" t="s">
        <v>3579</v>
      </c>
      <c r="B338" s="84">
        <v>90</v>
      </c>
      <c r="C338" s="118">
        <v>0</v>
      </c>
      <c r="D338" s="84" t="s">
        <v>3477</v>
      </c>
      <c r="E338" s="84" t="b">
        <v>0</v>
      </c>
      <c r="F338" s="84" t="b">
        <v>0</v>
      </c>
      <c r="G338" s="84" t="b">
        <v>0</v>
      </c>
    </row>
    <row r="339" spans="1:7" ht="15">
      <c r="A339" s="84" t="s">
        <v>3553</v>
      </c>
      <c r="B339" s="84">
        <v>90</v>
      </c>
      <c r="C339" s="118">
        <v>0</v>
      </c>
      <c r="D339" s="84" t="s">
        <v>3477</v>
      </c>
      <c r="E339" s="84" t="b">
        <v>0</v>
      </c>
      <c r="F339" s="84" t="b">
        <v>0</v>
      </c>
      <c r="G339" s="84" t="b">
        <v>0</v>
      </c>
    </row>
    <row r="340" spans="1:7" ht="15">
      <c r="A340" s="84" t="s">
        <v>3580</v>
      </c>
      <c r="B340" s="84">
        <v>90</v>
      </c>
      <c r="C340" s="118">
        <v>0</v>
      </c>
      <c r="D340" s="84" t="s">
        <v>3477</v>
      </c>
      <c r="E340" s="84" t="b">
        <v>0</v>
      </c>
      <c r="F340" s="84" t="b">
        <v>0</v>
      </c>
      <c r="G340" s="84" t="b">
        <v>0</v>
      </c>
    </row>
    <row r="341" spans="1:7" ht="15">
      <c r="A341" s="84" t="s">
        <v>3574</v>
      </c>
      <c r="B341" s="84">
        <v>90</v>
      </c>
      <c r="C341" s="118">
        <v>0</v>
      </c>
      <c r="D341" s="84" t="s">
        <v>3477</v>
      </c>
      <c r="E341" s="84" t="b">
        <v>0</v>
      </c>
      <c r="F341" s="84" t="b">
        <v>0</v>
      </c>
      <c r="G341" s="84" t="b">
        <v>0</v>
      </c>
    </row>
    <row r="342" spans="1:7" ht="15">
      <c r="A342" s="84" t="s">
        <v>3581</v>
      </c>
      <c r="B342" s="84">
        <v>90</v>
      </c>
      <c r="C342" s="118">
        <v>0</v>
      </c>
      <c r="D342" s="84" t="s">
        <v>3477</v>
      </c>
      <c r="E342" s="84" t="b">
        <v>0</v>
      </c>
      <c r="F342" s="84" t="b">
        <v>1</v>
      </c>
      <c r="G342" s="84" t="b">
        <v>0</v>
      </c>
    </row>
    <row r="343" spans="1:7" ht="15">
      <c r="A343" s="84" t="s">
        <v>3582</v>
      </c>
      <c r="B343" s="84">
        <v>90</v>
      </c>
      <c r="C343" s="118">
        <v>0</v>
      </c>
      <c r="D343" s="84" t="s">
        <v>3477</v>
      </c>
      <c r="E343" s="84" t="b">
        <v>0</v>
      </c>
      <c r="F343" s="84" t="b">
        <v>0</v>
      </c>
      <c r="G343" s="84" t="b">
        <v>0</v>
      </c>
    </row>
    <row r="344" spans="1:7" ht="15">
      <c r="A344" s="84" t="s">
        <v>4033</v>
      </c>
      <c r="B344" s="84">
        <v>90</v>
      </c>
      <c r="C344" s="118">
        <v>0</v>
      </c>
      <c r="D344" s="84" t="s">
        <v>3477</v>
      </c>
      <c r="E344" s="84" t="b">
        <v>0</v>
      </c>
      <c r="F344" s="84" t="b">
        <v>0</v>
      </c>
      <c r="G344" s="84" t="b">
        <v>0</v>
      </c>
    </row>
    <row r="345" spans="1:7" ht="15">
      <c r="A345" s="84" t="s">
        <v>4032</v>
      </c>
      <c r="B345" s="84">
        <v>90</v>
      </c>
      <c r="C345" s="118">
        <v>0</v>
      </c>
      <c r="D345" s="84" t="s">
        <v>3477</v>
      </c>
      <c r="E345" s="84" t="b">
        <v>1</v>
      </c>
      <c r="F345" s="84" t="b">
        <v>0</v>
      </c>
      <c r="G345" s="84" t="b">
        <v>0</v>
      </c>
    </row>
    <row r="346" spans="1:7" ht="15">
      <c r="A346" s="84" t="s">
        <v>444</v>
      </c>
      <c r="B346" s="84">
        <v>89</v>
      </c>
      <c r="C346" s="118">
        <v>0.0003635292497497282</v>
      </c>
      <c r="D346" s="84" t="s">
        <v>3477</v>
      </c>
      <c r="E346" s="84" t="b">
        <v>0</v>
      </c>
      <c r="F346" s="84" t="b">
        <v>0</v>
      </c>
      <c r="G346" s="84" t="b">
        <v>0</v>
      </c>
    </row>
    <row r="347" spans="1:7" ht="15">
      <c r="A347" s="84" t="s">
        <v>4096</v>
      </c>
      <c r="B347" s="84">
        <v>3</v>
      </c>
      <c r="C347" s="118">
        <v>0.0037301041785850063</v>
      </c>
      <c r="D347" s="84" t="s">
        <v>3477</v>
      </c>
      <c r="E347" s="84" t="b">
        <v>0</v>
      </c>
      <c r="F347" s="84" t="b">
        <v>0</v>
      </c>
      <c r="G347" s="84" t="b">
        <v>0</v>
      </c>
    </row>
    <row r="348" spans="1:7" ht="15">
      <c r="A348" s="84" t="s">
        <v>4097</v>
      </c>
      <c r="B348" s="84">
        <v>3</v>
      </c>
      <c r="C348" s="118">
        <v>0.0037301041785850063</v>
      </c>
      <c r="D348" s="84" t="s">
        <v>3477</v>
      </c>
      <c r="E348" s="84" t="b">
        <v>0</v>
      </c>
      <c r="F348" s="84" t="b">
        <v>0</v>
      </c>
      <c r="G348" s="84" t="b">
        <v>0</v>
      </c>
    </row>
    <row r="349" spans="1:7" ht="15">
      <c r="A349" s="84" t="s">
        <v>445</v>
      </c>
      <c r="B349" s="84">
        <v>65</v>
      </c>
      <c r="C349" s="118">
        <v>0.003850314601696852</v>
      </c>
      <c r="D349" s="84" t="s">
        <v>3478</v>
      </c>
      <c r="E349" s="84" t="b">
        <v>0</v>
      </c>
      <c r="F349" s="84" t="b">
        <v>0</v>
      </c>
      <c r="G349" s="84" t="b">
        <v>0</v>
      </c>
    </row>
    <row r="350" spans="1:7" ht="15">
      <c r="A350" s="84" t="s">
        <v>3573</v>
      </c>
      <c r="B350" s="84">
        <v>51</v>
      </c>
      <c r="C350" s="118">
        <v>0.009334179653523499</v>
      </c>
      <c r="D350" s="84" t="s">
        <v>3478</v>
      </c>
      <c r="E350" s="84" t="b">
        <v>0</v>
      </c>
      <c r="F350" s="84" t="b">
        <v>0</v>
      </c>
      <c r="G350" s="84" t="b">
        <v>0</v>
      </c>
    </row>
    <row r="351" spans="1:7" ht="15">
      <c r="A351" s="84" t="s">
        <v>3584</v>
      </c>
      <c r="B351" s="84">
        <v>45</v>
      </c>
      <c r="C351" s="118">
        <v>0.011626507947758028</v>
      </c>
      <c r="D351" s="84" t="s">
        <v>3478</v>
      </c>
      <c r="E351" s="84" t="b">
        <v>0</v>
      </c>
      <c r="F351" s="84" t="b">
        <v>0</v>
      </c>
      <c r="G351" s="84" t="b">
        <v>0</v>
      </c>
    </row>
    <row r="352" spans="1:7" ht="15">
      <c r="A352" s="84" t="s">
        <v>3585</v>
      </c>
      <c r="B352" s="84">
        <v>41</v>
      </c>
      <c r="C352" s="118">
        <v>0.012070621785463618</v>
      </c>
      <c r="D352" s="84" t="s">
        <v>3478</v>
      </c>
      <c r="E352" s="84" t="b">
        <v>0</v>
      </c>
      <c r="F352" s="84" t="b">
        <v>0</v>
      </c>
      <c r="G352" s="84" t="b">
        <v>0</v>
      </c>
    </row>
    <row r="353" spans="1:7" ht="15">
      <c r="A353" s="84" t="s">
        <v>3586</v>
      </c>
      <c r="B353" s="84">
        <v>41</v>
      </c>
      <c r="C353" s="118">
        <v>0.012070621785463618</v>
      </c>
      <c r="D353" s="84" t="s">
        <v>3478</v>
      </c>
      <c r="E353" s="84" t="b">
        <v>0</v>
      </c>
      <c r="F353" s="84" t="b">
        <v>0</v>
      </c>
      <c r="G353" s="84" t="b">
        <v>0</v>
      </c>
    </row>
    <row r="354" spans="1:7" ht="15">
      <c r="A354" s="84" t="s">
        <v>3587</v>
      </c>
      <c r="B354" s="84">
        <v>41</v>
      </c>
      <c r="C354" s="118">
        <v>0.012070621785463618</v>
      </c>
      <c r="D354" s="84" t="s">
        <v>3478</v>
      </c>
      <c r="E354" s="84" t="b">
        <v>0</v>
      </c>
      <c r="F354" s="84" t="b">
        <v>0</v>
      </c>
      <c r="G354" s="84" t="b">
        <v>0</v>
      </c>
    </row>
    <row r="355" spans="1:7" ht="15">
      <c r="A355" s="84" t="s">
        <v>721</v>
      </c>
      <c r="B355" s="84">
        <v>41</v>
      </c>
      <c r="C355" s="118">
        <v>0.012070621785463618</v>
      </c>
      <c r="D355" s="84" t="s">
        <v>3478</v>
      </c>
      <c r="E355" s="84" t="b">
        <v>0</v>
      </c>
      <c r="F355" s="84" t="b">
        <v>0</v>
      </c>
      <c r="G355" s="84" t="b">
        <v>0</v>
      </c>
    </row>
    <row r="356" spans="1:7" ht="15">
      <c r="A356" s="84" t="s">
        <v>3588</v>
      </c>
      <c r="B356" s="84">
        <v>41</v>
      </c>
      <c r="C356" s="118">
        <v>0.012070621785463618</v>
      </c>
      <c r="D356" s="84" t="s">
        <v>3478</v>
      </c>
      <c r="E356" s="84" t="b">
        <v>0</v>
      </c>
      <c r="F356" s="84" t="b">
        <v>0</v>
      </c>
      <c r="G356" s="84" t="b">
        <v>0</v>
      </c>
    </row>
    <row r="357" spans="1:7" ht="15">
      <c r="A357" s="84" t="s">
        <v>3589</v>
      </c>
      <c r="B357" s="84">
        <v>41</v>
      </c>
      <c r="C357" s="118">
        <v>0.012070621785463618</v>
      </c>
      <c r="D357" s="84" t="s">
        <v>3478</v>
      </c>
      <c r="E357" s="84" t="b">
        <v>0</v>
      </c>
      <c r="F357" s="84" t="b">
        <v>1</v>
      </c>
      <c r="G357" s="84" t="b">
        <v>0</v>
      </c>
    </row>
    <row r="358" spans="1:7" ht="15">
      <c r="A358" s="84" t="s">
        <v>3590</v>
      </c>
      <c r="B358" s="84">
        <v>41</v>
      </c>
      <c r="C358" s="118">
        <v>0.012070621785463618</v>
      </c>
      <c r="D358" s="84" t="s">
        <v>3478</v>
      </c>
      <c r="E358" s="84" t="b">
        <v>0</v>
      </c>
      <c r="F358" s="84" t="b">
        <v>0</v>
      </c>
      <c r="G358" s="84" t="b">
        <v>0</v>
      </c>
    </row>
    <row r="359" spans="1:7" ht="15">
      <c r="A359" s="84" t="s">
        <v>4034</v>
      </c>
      <c r="B359" s="84">
        <v>41</v>
      </c>
      <c r="C359" s="118">
        <v>0.012070621785463618</v>
      </c>
      <c r="D359" s="84" t="s">
        <v>3478</v>
      </c>
      <c r="E359" s="84" t="b">
        <v>0</v>
      </c>
      <c r="F359" s="84" t="b">
        <v>0</v>
      </c>
      <c r="G359" s="84" t="b">
        <v>0</v>
      </c>
    </row>
    <row r="360" spans="1:7" ht="15">
      <c r="A360" s="84" t="s">
        <v>4035</v>
      </c>
      <c r="B360" s="84">
        <v>29</v>
      </c>
      <c r="C360" s="118">
        <v>0.013662539370650404</v>
      </c>
      <c r="D360" s="84" t="s">
        <v>3478</v>
      </c>
      <c r="E360" s="84" t="b">
        <v>0</v>
      </c>
      <c r="F360" s="84" t="b">
        <v>0</v>
      </c>
      <c r="G360" s="84" t="b">
        <v>0</v>
      </c>
    </row>
    <row r="361" spans="1:7" ht="15">
      <c r="A361" s="84" t="s">
        <v>444</v>
      </c>
      <c r="B361" s="84">
        <v>26</v>
      </c>
      <c r="C361" s="118">
        <v>0.014218512500186693</v>
      </c>
      <c r="D361" s="84" t="s">
        <v>3478</v>
      </c>
      <c r="E361" s="84" t="b">
        <v>0</v>
      </c>
      <c r="F361" s="84" t="b">
        <v>0</v>
      </c>
      <c r="G361" s="84" t="b">
        <v>0</v>
      </c>
    </row>
    <row r="362" spans="1:7" ht="15">
      <c r="A362" s="84" t="s">
        <v>449</v>
      </c>
      <c r="B362" s="84">
        <v>24</v>
      </c>
      <c r="C362" s="118">
        <v>0.01362476949684183</v>
      </c>
      <c r="D362" s="84" t="s">
        <v>3478</v>
      </c>
      <c r="E362" s="84" t="b">
        <v>0</v>
      </c>
      <c r="F362" s="84" t="b">
        <v>0</v>
      </c>
      <c r="G362" s="84" t="b">
        <v>0</v>
      </c>
    </row>
    <row r="363" spans="1:7" ht="15">
      <c r="A363" s="84" t="s">
        <v>3574</v>
      </c>
      <c r="B363" s="84">
        <v>13</v>
      </c>
      <c r="C363" s="118">
        <v>0.011447630554144592</v>
      </c>
      <c r="D363" s="84" t="s">
        <v>3478</v>
      </c>
      <c r="E363" s="84" t="b">
        <v>0</v>
      </c>
      <c r="F363" s="84" t="b">
        <v>0</v>
      </c>
      <c r="G363" s="84" t="b">
        <v>0</v>
      </c>
    </row>
    <row r="364" spans="1:7" ht="15">
      <c r="A364" s="84" t="s">
        <v>3579</v>
      </c>
      <c r="B364" s="84">
        <v>11</v>
      </c>
      <c r="C364" s="118">
        <v>0.010624244329711562</v>
      </c>
      <c r="D364" s="84" t="s">
        <v>3478</v>
      </c>
      <c r="E364" s="84" t="b">
        <v>0</v>
      </c>
      <c r="F364" s="84" t="b">
        <v>0</v>
      </c>
      <c r="G364" s="84" t="b">
        <v>0</v>
      </c>
    </row>
    <row r="365" spans="1:7" ht="15">
      <c r="A365" s="84" t="s">
        <v>3580</v>
      </c>
      <c r="B365" s="84">
        <v>11</v>
      </c>
      <c r="C365" s="118">
        <v>0.010624244329711562</v>
      </c>
      <c r="D365" s="84" t="s">
        <v>3478</v>
      </c>
      <c r="E365" s="84" t="b">
        <v>0</v>
      </c>
      <c r="F365" s="84" t="b">
        <v>0</v>
      </c>
      <c r="G365" s="84" t="b">
        <v>0</v>
      </c>
    </row>
    <row r="366" spans="1:7" ht="15">
      <c r="A366" s="84" t="s">
        <v>3581</v>
      </c>
      <c r="B366" s="84">
        <v>11</v>
      </c>
      <c r="C366" s="118">
        <v>0.010624244329711562</v>
      </c>
      <c r="D366" s="84" t="s">
        <v>3478</v>
      </c>
      <c r="E366" s="84" t="b">
        <v>0</v>
      </c>
      <c r="F366" s="84" t="b">
        <v>1</v>
      </c>
      <c r="G366" s="84" t="b">
        <v>0</v>
      </c>
    </row>
    <row r="367" spans="1:7" ht="15">
      <c r="A367" s="84" t="s">
        <v>3582</v>
      </c>
      <c r="B367" s="84">
        <v>11</v>
      </c>
      <c r="C367" s="118">
        <v>0.010624244329711562</v>
      </c>
      <c r="D367" s="84" t="s">
        <v>3478</v>
      </c>
      <c r="E367" s="84" t="b">
        <v>0</v>
      </c>
      <c r="F367" s="84" t="b">
        <v>0</v>
      </c>
      <c r="G367" s="84" t="b">
        <v>0</v>
      </c>
    </row>
    <row r="368" spans="1:7" ht="15">
      <c r="A368" s="84" t="s">
        <v>4040</v>
      </c>
      <c r="B368" s="84">
        <v>11</v>
      </c>
      <c r="C368" s="118">
        <v>0.010624244329711562</v>
      </c>
      <c r="D368" s="84" t="s">
        <v>3478</v>
      </c>
      <c r="E368" s="84" t="b">
        <v>0</v>
      </c>
      <c r="F368" s="84" t="b">
        <v>0</v>
      </c>
      <c r="G368" s="84" t="b">
        <v>0</v>
      </c>
    </row>
    <row r="369" spans="1:7" ht="15">
      <c r="A369" s="84" t="s">
        <v>3577</v>
      </c>
      <c r="B369" s="84">
        <v>10</v>
      </c>
      <c r="C369" s="118">
        <v>0.010144804466750363</v>
      </c>
      <c r="D369" s="84" t="s">
        <v>3478</v>
      </c>
      <c r="E369" s="84" t="b">
        <v>0</v>
      </c>
      <c r="F369" s="84" t="b">
        <v>0</v>
      </c>
      <c r="G369" s="84" t="b">
        <v>0</v>
      </c>
    </row>
    <row r="370" spans="1:7" ht="15">
      <c r="A370" s="84" t="s">
        <v>3578</v>
      </c>
      <c r="B370" s="84">
        <v>10</v>
      </c>
      <c r="C370" s="118">
        <v>0.010144804466750363</v>
      </c>
      <c r="D370" s="84" t="s">
        <v>3478</v>
      </c>
      <c r="E370" s="84" t="b">
        <v>0</v>
      </c>
      <c r="F370" s="84" t="b">
        <v>0</v>
      </c>
      <c r="G370" s="84" t="b">
        <v>0</v>
      </c>
    </row>
    <row r="371" spans="1:7" ht="15">
      <c r="A371" s="84" t="s">
        <v>3553</v>
      </c>
      <c r="B371" s="84">
        <v>10</v>
      </c>
      <c r="C371" s="118">
        <v>0.010144804466750363</v>
      </c>
      <c r="D371" s="84" t="s">
        <v>3478</v>
      </c>
      <c r="E371" s="84" t="b">
        <v>0</v>
      </c>
      <c r="F371" s="84" t="b">
        <v>0</v>
      </c>
      <c r="G371" s="84" t="b">
        <v>0</v>
      </c>
    </row>
    <row r="372" spans="1:7" ht="15">
      <c r="A372" s="84" t="s">
        <v>3576</v>
      </c>
      <c r="B372" s="84">
        <v>8</v>
      </c>
      <c r="C372" s="118">
        <v>0.009026866022359694</v>
      </c>
      <c r="D372" s="84" t="s">
        <v>3478</v>
      </c>
      <c r="E372" s="84" t="b">
        <v>0</v>
      </c>
      <c r="F372" s="84" t="b">
        <v>0</v>
      </c>
      <c r="G372" s="84" t="b">
        <v>0</v>
      </c>
    </row>
    <row r="373" spans="1:7" ht="15">
      <c r="A373" s="84" t="s">
        <v>4033</v>
      </c>
      <c r="B373" s="84">
        <v>6</v>
      </c>
      <c r="C373" s="118">
        <v>0.007651033676170239</v>
      </c>
      <c r="D373" s="84" t="s">
        <v>3478</v>
      </c>
      <c r="E373" s="84" t="b">
        <v>0</v>
      </c>
      <c r="F373" s="84" t="b">
        <v>0</v>
      </c>
      <c r="G373" s="84" t="b">
        <v>0</v>
      </c>
    </row>
    <row r="374" spans="1:7" ht="15">
      <c r="A374" s="84" t="s">
        <v>4032</v>
      </c>
      <c r="B374" s="84">
        <v>6</v>
      </c>
      <c r="C374" s="118">
        <v>0.007651033676170239</v>
      </c>
      <c r="D374" s="84" t="s">
        <v>3478</v>
      </c>
      <c r="E374" s="84" t="b">
        <v>1</v>
      </c>
      <c r="F374" s="84" t="b">
        <v>0</v>
      </c>
      <c r="G374" s="84" t="b">
        <v>0</v>
      </c>
    </row>
    <row r="375" spans="1:7" ht="15">
      <c r="A375" s="84" t="s">
        <v>4055</v>
      </c>
      <c r="B375" s="84">
        <v>4</v>
      </c>
      <c r="C375" s="118">
        <v>0.007343327212486367</v>
      </c>
      <c r="D375" s="84" t="s">
        <v>3478</v>
      </c>
      <c r="E375" s="84" t="b">
        <v>0</v>
      </c>
      <c r="F375" s="84" t="b">
        <v>0</v>
      </c>
      <c r="G375" s="84" t="b">
        <v>0</v>
      </c>
    </row>
    <row r="376" spans="1:7" ht="15">
      <c r="A376" s="84" t="s">
        <v>4043</v>
      </c>
      <c r="B376" s="84">
        <v>3</v>
      </c>
      <c r="C376" s="118">
        <v>0.004886727163575065</v>
      </c>
      <c r="D376" s="84" t="s">
        <v>3478</v>
      </c>
      <c r="E376" s="84" t="b">
        <v>0</v>
      </c>
      <c r="F376" s="84" t="b">
        <v>0</v>
      </c>
      <c r="G376" s="84" t="b">
        <v>0</v>
      </c>
    </row>
    <row r="377" spans="1:7" ht="15">
      <c r="A377" s="84" t="s">
        <v>4110</v>
      </c>
      <c r="B377" s="84">
        <v>3</v>
      </c>
      <c r="C377" s="118">
        <v>0.004886727163575065</v>
      </c>
      <c r="D377" s="84" t="s">
        <v>3478</v>
      </c>
      <c r="E377" s="84" t="b">
        <v>0</v>
      </c>
      <c r="F377" s="84" t="b">
        <v>0</v>
      </c>
      <c r="G377" s="84" t="b">
        <v>0</v>
      </c>
    </row>
    <row r="378" spans="1:7" ht="15">
      <c r="A378" s="84" t="s">
        <v>4087</v>
      </c>
      <c r="B378" s="84">
        <v>3</v>
      </c>
      <c r="C378" s="118">
        <v>0.004886727163575065</v>
      </c>
      <c r="D378" s="84" t="s">
        <v>3478</v>
      </c>
      <c r="E378" s="84" t="b">
        <v>0</v>
      </c>
      <c r="F378" s="84" t="b">
        <v>0</v>
      </c>
      <c r="G378" s="84" t="b">
        <v>0</v>
      </c>
    </row>
    <row r="379" spans="1:7" ht="15">
      <c r="A379" s="84" t="s">
        <v>4038</v>
      </c>
      <c r="B379" s="84">
        <v>2</v>
      </c>
      <c r="C379" s="118">
        <v>0.0036716636062431836</v>
      </c>
      <c r="D379" s="84" t="s">
        <v>3478</v>
      </c>
      <c r="E379" s="84" t="b">
        <v>0</v>
      </c>
      <c r="F379" s="84" t="b">
        <v>0</v>
      </c>
      <c r="G379" s="84" t="b">
        <v>0</v>
      </c>
    </row>
    <row r="380" spans="1:7" ht="15">
      <c r="A380" s="84" t="s">
        <v>4161</v>
      </c>
      <c r="B380" s="84">
        <v>2</v>
      </c>
      <c r="C380" s="118">
        <v>0.0036716636062431836</v>
      </c>
      <c r="D380" s="84" t="s">
        <v>3478</v>
      </c>
      <c r="E380" s="84" t="b">
        <v>0</v>
      </c>
      <c r="F380" s="84" t="b">
        <v>0</v>
      </c>
      <c r="G380" s="84" t="b">
        <v>0</v>
      </c>
    </row>
    <row r="381" spans="1:7" ht="15">
      <c r="A381" s="84" t="s">
        <v>4162</v>
      </c>
      <c r="B381" s="84">
        <v>2</v>
      </c>
      <c r="C381" s="118">
        <v>0.0036716636062431836</v>
      </c>
      <c r="D381" s="84" t="s">
        <v>3478</v>
      </c>
      <c r="E381" s="84" t="b">
        <v>0</v>
      </c>
      <c r="F381" s="84" t="b">
        <v>0</v>
      </c>
      <c r="G381" s="84" t="b">
        <v>0</v>
      </c>
    </row>
    <row r="382" spans="1:7" ht="15">
      <c r="A382" s="84" t="s">
        <v>3593</v>
      </c>
      <c r="B382" s="84">
        <v>2</v>
      </c>
      <c r="C382" s="118">
        <v>0.0036716636062431836</v>
      </c>
      <c r="D382" s="84" t="s">
        <v>3478</v>
      </c>
      <c r="E382" s="84" t="b">
        <v>1</v>
      </c>
      <c r="F382" s="84" t="b">
        <v>0</v>
      </c>
      <c r="G382" s="84" t="b">
        <v>0</v>
      </c>
    </row>
    <row r="383" spans="1:7" ht="15">
      <c r="A383" s="84" t="s">
        <v>4098</v>
      </c>
      <c r="B383" s="84">
        <v>2</v>
      </c>
      <c r="C383" s="118">
        <v>0.0036716636062431836</v>
      </c>
      <c r="D383" s="84" t="s">
        <v>3478</v>
      </c>
      <c r="E383" s="84" t="b">
        <v>0</v>
      </c>
      <c r="F383" s="84" t="b">
        <v>0</v>
      </c>
      <c r="G383" s="84" t="b">
        <v>0</v>
      </c>
    </row>
    <row r="384" spans="1:7" ht="15">
      <c r="A384" s="84" t="s">
        <v>4172</v>
      </c>
      <c r="B384" s="84">
        <v>2</v>
      </c>
      <c r="C384" s="118">
        <v>0.0036716636062431836</v>
      </c>
      <c r="D384" s="84" t="s">
        <v>3478</v>
      </c>
      <c r="E384" s="84" t="b">
        <v>0</v>
      </c>
      <c r="F384" s="84" t="b">
        <v>0</v>
      </c>
      <c r="G384" s="84" t="b">
        <v>0</v>
      </c>
    </row>
    <row r="385" spans="1:7" ht="15">
      <c r="A385" s="84" t="s">
        <v>4176</v>
      </c>
      <c r="B385" s="84">
        <v>2</v>
      </c>
      <c r="C385" s="118">
        <v>0.0036716636062431836</v>
      </c>
      <c r="D385" s="84" t="s">
        <v>3478</v>
      </c>
      <c r="E385" s="84" t="b">
        <v>0</v>
      </c>
      <c r="F385" s="84" t="b">
        <v>0</v>
      </c>
      <c r="G385" s="84" t="b">
        <v>0</v>
      </c>
    </row>
    <row r="386" spans="1:7" ht="15">
      <c r="A386" s="84" t="s">
        <v>4036</v>
      </c>
      <c r="B386" s="84">
        <v>2</v>
      </c>
      <c r="C386" s="118">
        <v>0.0036716636062431836</v>
      </c>
      <c r="D386" s="84" t="s">
        <v>3478</v>
      </c>
      <c r="E386" s="84" t="b">
        <v>0</v>
      </c>
      <c r="F386" s="84" t="b">
        <v>0</v>
      </c>
      <c r="G386" s="84" t="b">
        <v>0</v>
      </c>
    </row>
    <row r="387" spans="1:7" ht="15">
      <c r="A387" s="84" t="s">
        <v>4091</v>
      </c>
      <c r="B387" s="84">
        <v>2</v>
      </c>
      <c r="C387" s="118">
        <v>0.0036716636062431836</v>
      </c>
      <c r="D387" s="84" t="s">
        <v>3478</v>
      </c>
      <c r="E387" s="84" t="b">
        <v>0</v>
      </c>
      <c r="F387" s="84" t="b">
        <v>0</v>
      </c>
      <c r="G387" s="84" t="b">
        <v>0</v>
      </c>
    </row>
    <row r="388" spans="1:7" ht="15">
      <c r="A388" s="84" t="s">
        <v>4095</v>
      </c>
      <c r="B388" s="84">
        <v>2</v>
      </c>
      <c r="C388" s="118">
        <v>0.0036716636062431836</v>
      </c>
      <c r="D388" s="84" t="s">
        <v>3478</v>
      </c>
      <c r="E388" s="84" t="b">
        <v>0</v>
      </c>
      <c r="F388" s="84" t="b">
        <v>0</v>
      </c>
      <c r="G388" s="84" t="b">
        <v>0</v>
      </c>
    </row>
    <row r="389" spans="1:7" ht="15">
      <c r="A389" s="84" t="s">
        <v>4042</v>
      </c>
      <c r="B389" s="84">
        <v>2</v>
      </c>
      <c r="C389" s="118">
        <v>0.0036716636062431836</v>
      </c>
      <c r="D389" s="84" t="s">
        <v>3478</v>
      </c>
      <c r="E389" s="84" t="b">
        <v>0</v>
      </c>
      <c r="F389" s="84" t="b">
        <v>0</v>
      </c>
      <c r="G389" s="84" t="b">
        <v>0</v>
      </c>
    </row>
    <row r="390" spans="1:7" ht="15">
      <c r="A390" s="84" t="s">
        <v>4217</v>
      </c>
      <c r="B390" s="84">
        <v>2</v>
      </c>
      <c r="C390" s="118">
        <v>0.0036716636062431836</v>
      </c>
      <c r="D390" s="84" t="s">
        <v>3478</v>
      </c>
      <c r="E390" s="84" t="b">
        <v>0</v>
      </c>
      <c r="F390" s="84" t="b">
        <v>0</v>
      </c>
      <c r="G390" s="84" t="b">
        <v>0</v>
      </c>
    </row>
    <row r="391" spans="1:7" ht="15">
      <c r="A391" s="84" t="s">
        <v>4088</v>
      </c>
      <c r="B391" s="84">
        <v>2</v>
      </c>
      <c r="C391" s="118">
        <v>0.0036716636062431836</v>
      </c>
      <c r="D391" s="84" t="s">
        <v>3478</v>
      </c>
      <c r="E391" s="84" t="b">
        <v>1</v>
      </c>
      <c r="F391" s="84" t="b">
        <v>0</v>
      </c>
      <c r="G391" s="84" t="b">
        <v>0</v>
      </c>
    </row>
    <row r="392" spans="1:7" ht="15">
      <c r="A392" s="84" t="s">
        <v>4219</v>
      </c>
      <c r="B392" s="84">
        <v>2</v>
      </c>
      <c r="C392" s="118">
        <v>0.0036716636062431836</v>
      </c>
      <c r="D392" s="84" t="s">
        <v>3478</v>
      </c>
      <c r="E392" s="84" t="b">
        <v>0</v>
      </c>
      <c r="F392" s="84" t="b">
        <v>0</v>
      </c>
      <c r="G392" s="84" t="b">
        <v>0</v>
      </c>
    </row>
    <row r="393" spans="1:7" ht="15">
      <c r="A393" s="84" t="s">
        <v>3552</v>
      </c>
      <c r="B393" s="84">
        <v>2</v>
      </c>
      <c r="C393" s="118">
        <v>0.004379137156569814</v>
      </c>
      <c r="D393" s="84" t="s">
        <v>3478</v>
      </c>
      <c r="E393" s="84" t="b">
        <v>0</v>
      </c>
      <c r="F393" s="84" t="b">
        <v>1</v>
      </c>
      <c r="G393" s="84" t="b">
        <v>0</v>
      </c>
    </row>
    <row r="394" spans="1:7" ht="15">
      <c r="A394" s="84" t="s">
        <v>4058</v>
      </c>
      <c r="B394" s="84">
        <v>2</v>
      </c>
      <c r="C394" s="118">
        <v>0.004379137156569814</v>
      </c>
      <c r="D394" s="84" t="s">
        <v>3478</v>
      </c>
      <c r="E394" s="84" t="b">
        <v>0</v>
      </c>
      <c r="F394" s="84" t="b">
        <v>0</v>
      </c>
      <c r="G394" s="84" t="b">
        <v>0</v>
      </c>
    </row>
    <row r="395" spans="1:7" ht="15">
      <c r="A395" s="84" t="s">
        <v>4222</v>
      </c>
      <c r="B395" s="84">
        <v>2</v>
      </c>
      <c r="C395" s="118">
        <v>0.004379137156569814</v>
      </c>
      <c r="D395" s="84" t="s">
        <v>3478</v>
      </c>
      <c r="E395" s="84" t="b">
        <v>0</v>
      </c>
      <c r="F395" s="84" t="b">
        <v>0</v>
      </c>
      <c r="G395" s="84" t="b">
        <v>0</v>
      </c>
    </row>
    <row r="396" spans="1:7" ht="15">
      <c r="A396" s="84" t="s">
        <v>4065</v>
      </c>
      <c r="B396" s="84">
        <v>2</v>
      </c>
      <c r="C396" s="118">
        <v>0.004379137156569814</v>
      </c>
      <c r="D396" s="84" t="s">
        <v>3478</v>
      </c>
      <c r="E396" s="84" t="b">
        <v>0</v>
      </c>
      <c r="F396" s="84" t="b">
        <v>0</v>
      </c>
      <c r="G396" s="84" t="b">
        <v>0</v>
      </c>
    </row>
    <row r="397" spans="1:7" ht="15">
      <c r="A397" s="84" t="s">
        <v>4116</v>
      </c>
      <c r="B397" s="84">
        <v>2</v>
      </c>
      <c r="C397" s="118">
        <v>0.004379137156569814</v>
      </c>
      <c r="D397" s="84" t="s">
        <v>3478</v>
      </c>
      <c r="E397" s="84" t="b">
        <v>0</v>
      </c>
      <c r="F397" s="84" t="b">
        <v>0</v>
      </c>
      <c r="G397" s="84" t="b">
        <v>0</v>
      </c>
    </row>
    <row r="398" spans="1:7" ht="15">
      <c r="A398" s="84" t="s">
        <v>449</v>
      </c>
      <c r="B398" s="84">
        <v>74</v>
      </c>
      <c r="C398" s="118">
        <v>0.002233076450366835</v>
      </c>
      <c r="D398" s="84" t="s">
        <v>3479</v>
      </c>
      <c r="E398" s="84" t="b">
        <v>0</v>
      </c>
      <c r="F398" s="84" t="b">
        <v>0</v>
      </c>
      <c r="G398" s="84" t="b">
        <v>0</v>
      </c>
    </row>
    <row r="399" spans="1:7" ht="15">
      <c r="A399" s="84" t="s">
        <v>349</v>
      </c>
      <c r="B399" s="84">
        <v>57</v>
      </c>
      <c r="C399" s="118">
        <v>0.008671733465803546</v>
      </c>
      <c r="D399" s="84" t="s">
        <v>3479</v>
      </c>
      <c r="E399" s="84" t="b">
        <v>0</v>
      </c>
      <c r="F399" s="84" t="b">
        <v>0</v>
      </c>
      <c r="G399" s="84" t="b">
        <v>0</v>
      </c>
    </row>
    <row r="400" spans="1:7" ht="15">
      <c r="A400" s="84" t="s">
        <v>340</v>
      </c>
      <c r="B400" s="84">
        <v>36</v>
      </c>
      <c r="C400" s="118">
        <v>0.011519420619518758</v>
      </c>
      <c r="D400" s="84" t="s">
        <v>3479</v>
      </c>
      <c r="E400" s="84" t="b">
        <v>0</v>
      </c>
      <c r="F400" s="84" t="b">
        <v>0</v>
      </c>
      <c r="G400" s="84" t="b">
        <v>0</v>
      </c>
    </row>
    <row r="401" spans="1:7" ht="15">
      <c r="A401" s="84" t="s">
        <v>3552</v>
      </c>
      <c r="B401" s="84">
        <v>22</v>
      </c>
      <c r="C401" s="118">
        <v>0.011389621416824007</v>
      </c>
      <c r="D401" s="84" t="s">
        <v>3479</v>
      </c>
      <c r="E401" s="84" t="b">
        <v>0</v>
      </c>
      <c r="F401" s="84" t="b">
        <v>1</v>
      </c>
      <c r="G401" s="84" t="b">
        <v>0</v>
      </c>
    </row>
    <row r="402" spans="1:7" ht="15">
      <c r="A402" s="84" t="s">
        <v>3592</v>
      </c>
      <c r="B402" s="84">
        <v>19</v>
      </c>
      <c r="C402" s="118">
        <v>0.011390534979197614</v>
      </c>
      <c r="D402" s="84" t="s">
        <v>3479</v>
      </c>
      <c r="E402" s="84" t="b">
        <v>0</v>
      </c>
      <c r="F402" s="84" t="b">
        <v>0</v>
      </c>
      <c r="G402" s="84" t="b">
        <v>0</v>
      </c>
    </row>
    <row r="403" spans="1:7" ht="15">
      <c r="A403" s="84" t="s">
        <v>3593</v>
      </c>
      <c r="B403" s="84">
        <v>18</v>
      </c>
      <c r="C403" s="118">
        <v>0.010791033138187215</v>
      </c>
      <c r="D403" s="84" t="s">
        <v>3479</v>
      </c>
      <c r="E403" s="84" t="b">
        <v>1</v>
      </c>
      <c r="F403" s="84" t="b">
        <v>0</v>
      </c>
      <c r="G403" s="84" t="b">
        <v>0</v>
      </c>
    </row>
    <row r="404" spans="1:7" ht="15">
      <c r="A404" s="84" t="s">
        <v>3594</v>
      </c>
      <c r="B404" s="84">
        <v>16</v>
      </c>
      <c r="C404" s="118">
        <v>0.009967486692848753</v>
      </c>
      <c r="D404" s="84" t="s">
        <v>3479</v>
      </c>
      <c r="E404" s="84" t="b">
        <v>0</v>
      </c>
      <c r="F404" s="84" t="b">
        <v>0</v>
      </c>
      <c r="G404" s="84" t="b">
        <v>0</v>
      </c>
    </row>
    <row r="405" spans="1:7" ht="15">
      <c r="A405" s="84" t="s">
        <v>370</v>
      </c>
      <c r="B405" s="84">
        <v>15</v>
      </c>
      <c r="C405" s="118">
        <v>0.01011981218333831</v>
      </c>
      <c r="D405" s="84" t="s">
        <v>3479</v>
      </c>
      <c r="E405" s="84" t="b">
        <v>0</v>
      </c>
      <c r="F405" s="84" t="b">
        <v>0</v>
      </c>
      <c r="G405" s="84" t="b">
        <v>0</v>
      </c>
    </row>
    <row r="406" spans="1:7" ht="15">
      <c r="A406" s="84" t="s">
        <v>3595</v>
      </c>
      <c r="B406" s="84">
        <v>15</v>
      </c>
      <c r="C406" s="118">
        <v>0.009719234330698694</v>
      </c>
      <c r="D406" s="84" t="s">
        <v>3479</v>
      </c>
      <c r="E406" s="84" t="b">
        <v>0</v>
      </c>
      <c r="F406" s="84" t="b">
        <v>0</v>
      </c>
      <c r="G406" s="84" t="b">
        <v>0</v>
      </c>
    </row>
    <row r="407" spans="1:7" ht="15">
      <c r="A407" s="84" t="s">
        <v>3596</v>
      </c>
      <c r="B407" s="84">
        <v>15</v>
      </c>
      <c r="C407" s="118">
        <v>0.009719234330698694</v>
      </c>
      <c r="D407" s="84" t="s">
        <v>3479</v>
      </c>
      <c r="E407" s="84" t="b">
        <v>0</v>
      </c>
      <c r="F407" s="84" t="b">
        <v>0</v>
      </c>
      <c r="G407" s="84" t="b">
        <v>0</v>
      </c>
    </row>
    <row r="408" spans="1:7" ht="15">
      <c r="A408" s="84" t="s">
        <v>3608</v>
      </c>
      <c r="B408" s="84">
        <v>14</v>
      </c>
      <c r="C408" s="118">
        <v>0.009445158037782423</v>
      </c>
      <c r="D408" s="84" t="s">
        <v>3479</v>
      </c>
      <c r="E408" s="84" t="b">
        <v>0</v>
      </c>
      <c r="F408" s="84" t="b">
        <v>0</v>
      </c>
      <c r="G408" s="84" t="b">
        <v>0</v>
      </c>
    </row>
    <row r="409" spans="1:7" ht="15">
      <c r="A409" s="84" t="s">
        <v>453</v>
      </c>
      <c r="B409" s="84">
        <v>13</v>
      </c>
      <c r="C409" s="118">
        <v>0.00914341020579892</v>
      </c>
      <c r="D409" s="84" t="s">
        <v>3479</v>
      </c>
      <c r="E409" s="84" t="b">
        <v>0</v>
      </c>
      <c r="F409" s="84" t="b">
        <v>0</v>
      </c>
      <c r="G409" s="84" t="b">
        <v>0</v>
      </c>
    </row>
    <row r="410" spans="1:7" ht="15">
      <c r="A410" s="84" t="s">
        <v>3611</v>
      </c>
      <c r="B410" s="84">
        <v>13</v>
      </c>
      <c r="C410" s="118">
        <v>0.00914341020579892</v>
      </c>
      <c r="D410" s="84" t="s">
        <v>3479</v>
      </c>
      <c r="E410" s="84" t="b">
        <v>0</v>
      </c>
      <c r="F410" s="84" t="b">
        <v>0</v>
      </c>
      <c r="G410" s="84" t="b">
        <v>0</v>
      </c>
    </row>
    <row r="411" spans="1:7" ht="15">
      <c r="A411" s="84" t="s">
        <v>3614</v>
      </c>
      <c r="B411" s="84">
        <v>12</v>
      </c>
      <c r="C411" s="118">
        <v>0.008811858191917847</v>
      </c>
      <c r="D411" s="84" t="s">
        <v>3479</v>
      </c>
      <c r="E411" s="84" t="b">
        <v>0</v>
      </c>
      <c r="F411" s="84" t="b">
        <v>0</v>
      </c>
      <c r="G411" s="84" t="b">
        <v>0</v>
      </c>
    </row>
    <row r="412" spans="1:7" ht="15">
      <c r="A412" s="84" t="s">
        <v>3609</v>
      </c>
      <c r="B412" s="84">
        <v>11</v>
      </c>
      <c r="C412" s="118">
        <v>0.008448012763075672</v>
      </c>
      <c r="D412" s="84" t="s">
        <v>3479</v>
      </c>
      <c r="E412" s="84" t="b">
        <v>0</v>
      </c>
      <c r="F412" s="84" t="b">
        <v>0</v>
      </c>
      <c r="G412" s="84" t="b">
        <v>0</v>
      </c>
    </row>
    <row r="413" spans="1:7" ht="15">
      <c r="A413" s="84" t="s">
        <v>4039</v>
      </c>
      <c r="B413" s="84">
        <v>11</v>
      </c>
      <c r="C413" s="118">
        <v>0.008448012763075672</v>
      </c>
      <c r="D413" s="84" t="s">
        <v>3479</v>
      </c>
      <c r="E413" s="84" t="b">
        <v>0</v>
      </c>
      <c r="F413" s="84" t="b">
        <v>0</v>
      </c>
      <c r="G413" s="84" t="b">
        <v>0</v>
      </c>
    </row>
    <row r="414" spans="1:7" ht="15">
      <c r="A414" s="84" t="s">
        <v>389</v>
      </c>
      <c r="B414" s="84">
        <v>10</v>
      </c>
      <c r="C414" s="118">
        <v>0.00804893036534709</v>
      </c>
      <c r="D414" s="84" t="s">
        <v>3479</v>
      </c>
      <c r="E414" s="84" t="b">
        <v>0</v>
      </c>
      <c r="F414" s="84" t="b">
        <v>0</v>
      </c>
      <c r="G414" s="84" t="b">
        <v>0</v>
      </c>
    </row>
    <row r="415" spans="1:7" ht="15">
      <c r="A415" s="84" t="s">
        <v>4038</v>
      </c>
      <c r="B415" s="84">
        <v>10</v>
      </c>
      <c r="C415" s="118">
        <v>0.00804893036534709</v>
      </c>
      <c r="D415" s="84" t="s">
        <v>3479</v>
      </c>
      <c r="E415" s="84" t="b">
        <v>0</v>
      </c>
      <c r="F415" s="84" t="b">
        <v>0</v>
      </c>
      <c r="G415" s="84" t="b">
        <v>0</v>
      </c>
    </row>
    <row r="416" spans="1:7" ht="15">
      <c r="A416" s="84" t="s">
        <v>4037</v>
      </c>
      <c r="B416" s="84">
        <v>9</v>
      </c>
      <c r="C416" s="118">
        <v>0.008021390374331552</v>
      </c>
      <c r="D416" s="84" t="s">
        <v>3479</v>
      </c>
      <c r="E416" s="84" t="b">
        <v>0</v>
      </c>
      <c r="F416" s="84" t="b">
        <v>0</v>
      </c>
      <c r="G416" s="84" t="b">
        <v>0</v>
      </c>
    </row>
    <row r="417" spans="1:7" ht="15">
      <c r="A417" s="84" t="s">
        <v>4036</v>
      </c>
      <c r="B417" s="84">
        <v>8</v>
      </c>
      <c r="C417" s="118">
        <v>0.0071301247771836</v>
      </c>
      <c r="D417" s="84" t="s">
        <v>3479</v>
      </c>
      <c r="E417" s="84" t="b">
        <v>0</v>
      </c>
      <c r="F417" s="84" t="b">
        <v>0</v>
      </c>
      <c r="G417" s="84" t="b">
        <v>0</v>
      </c>
    </row>
    <row r="418" spans="1:7" ht="15">
      <c r="A418" s="84" t="s">
        <v>4050</v>
      </c>
      <c r="B418" s="84">
        <v>7</v>
      </c>
      <c r="C418" s="118">
        <v>0.006600662770805533</v>
      </c>
      <c r="D418" s="84" t="s">
        <v>3479</v>
      </c>
      <c r="E418" s="84" t="b">
        <v>0</v>
      </c>
      <c r="F418" s="84" t="b">
        <v>0</v>
      </c>
      <c r="G418" s="84" t="b">
        <v>0</v>
      </c>
    </row>
    <row r="419" spans="1:7" ht="15">
      <c r="A419" s="84" t="s">
        <v>4052</v>
      </c>
      <c r="B419" s="84">
        <v>7</v>
      </c>
      <c r="C419" s="118">
        <v>0.006600662770805533</v>
      </c>
      <c r="D419" s="84" t="s">
        <v>3479</v>
      </c>
      <c r="E419" s="84" t="b">
        <v>0</v>
      </c>
      <c r="F419" s="84" t="b">
        <v>0</v>
      </c>
      <c r="G419" s="84" t="b">
        <v>0</v>
      </c>
    </row>
    <row r="420" spans="1:7" ht="15">
      <c r="A420" s="84" t="s">
        <v>392</v>
      </c>
      <c r="B420" s="84">
        <v>7</v>
      </c>
      <c r="C420" s="118">
        <v>0.006600662770805533</v>
      </c>
      <c r="D420" s="84" t="s">
        <v>3479</v>
      </c>
      <c r="E420" s="84" t="b">
        <v>0</v>
      </c>
      <c r="F420" s="84" t="b">
        <v>0</v>
      </c>
      <c r="G420" s="84" t="b">
        <v>0</v>
      </c>
    </row>
    <row r="421" spans="1:7" ht="15">
      <c r="A421" s="84" t="s">
        <v>3573</v>
      </c>
      <c r="B421" s="84">
        <v>7</v>
      </c>
      <c r="C421" s="118">
        <v>0.007018334363866399</v>
      </c>
      <c r="D421" s="84" t="s">
        <v>3479</v>
      </c>
      <c r="E421" s="84" t="b">
        <v>0</v>
      </c>
      <c r="F421" s="84" t="b">
        <v>0</v>
      </c>
      <c r="G421" s="84" t="b">
        <v>0</v>
      </c>
    </row>
    <row r="422" spans="1:7" ht="15">
      <c r="A422" s="84" t="s">
        <v>4042</v>
      </c>
      <c r="B422" s="84">
        <v>7</v>
      </c>
      <c r="C422" s="118">
        <v>0.006600662770805533</v>
      </c>
      <c r="D422" s="84" t="s">
        <v>3479</v>
      </c>
      <c r="E422" s="84" t="b">
        <v>0</v>
      </c>
      <c r="F422" s="84" t="b">
        <v>0</v>
      </c>
      <c r="G422" s="84" t="b">
        <v>0</v>
      </c>
    </row>
    <row r="423" spans="1:7" ht="15">
      <c r="A423" s="84" t="s">
        <v>4047</v>
      </c>
      <c r="B423" s="84">
        <v>6</v>
      </c>
      <c r="C423" s="118">
        <v>0.006015715169028341</v>
      </c>
      <c r="D423" s="84" t="s">
        <v>3479</v>
      </c>
      <c r="E423" s="84" t="b">
        <v>0</v>
      </c>
      <c r="F423" s="84" t="b">
        <v>0</v>
      </c>
      <c r="G423" s="84" t="b">
        <v>0</v>
      </c>
    </row>
    <row r="424" spans="1:7" ht="15">
      <c r="A424" s="84" t="s">
        <v>3598</v>
      </c>
      <c r="B424" s="84">
        <v>6</v>
      </c>
      <c r="C424" s="118">
        <v>0.006015715169028341</v>
      </c>
      <c r="D424" s="84" t="s">
        <v>3479</v>
      </c>
      <c r="E424" s="84" t="b">
        <v>0</v>
      </c>
      <c r="F424" s="84" t="b">
        <v>0</v>
      </c>
      <c r="G424" s="84" t="b">
        <v>0</v>
      </c>
    </row>
    <row r="425" spans="1:7" ht="15">
      <c r="A425" s="84" t="s">
        <v>4057</v>
      </c>
      <c r="B425" s="84">
        <v>6</v>
      </c>
      <c r="C425" s="118">
        <v>0.006015715169028341</v>
      </c>
      <c r="D425" s="84" t="s">
        <v>3479</v>
      </c>
      <c r="E425" s="84" t="b">
        <v>0</v>
      </c>
      <c r="F425" s="84" t="b">
        <v>0</v>
      </c>
      <c r="G425" s="84" t="b">
        <v>0</v>
      </c>
    </row>
    <row r="426" spans="1:7" ht="15">
      <c r="A426" s="84" t="s">
        <v>4062</v>
      </c>
      <c r="B426" s="84">
        <v>6</v>
      </c>
      <c r="C426" s="118">
        <v>0.006015715169028341</v>
      </c>
      <c r="D426" s="84" t="s">
        <v>3479</v>
      </c>
      <c r="E426" s="84" t="b">
        <v>0</v>
      </c>
      <c r="F426" s="84" t="b">
        <v>0</v>
      </c>
      <c r="G426" s="84" t="b">
        <v>0</v>
      </c>
    </row>
    <row r="427" spans="1:7" ht="15">
      <c r="A427" s="84" t="s">
        <v>4063</v>
      </c>
      <c r="B427" s="84">
        <v>6</v>
      </c>
      <c r="C427" s="118">
        <v>0.006015715169028341</v>
      </c>
      <c r="D427" s="84" t="s">
        <v>3479</v>
      </c>
      <c r="E427" s="84" t="b">
        <v>0</v>
      </c>
      <c r="F427" s="84" t="b">
        <v>0</v>
      </c>
      <c r="G427" s="84" t="b">
        <v>0</v>
      </c>
    </row>
    <row r="428" spans="1:7" ht="15">
      <c r="A428" s="84" t="s">
        <v>4064</v>
      </c>
      <c r="B428" s="84">
        <v>6</v>
      </c>
      <c r="C428" s="118">
        <v>0.006015715169028341</v>
      </c>
      <c r="D428" s="84" t="s">
        <v>3479</v>
      </c>
      <c r="E428" s="84" t="b">
        <v>0</v>
      </c>
      <c r="F428" s="84" t="b">
        <v>0</v>
      </c>
      <c r="G428" s="84" t="b">
        <v>0</v>
      </c>
    </row>
    <row r="429" spans="1:7" ht="15">
      <c r="A429" s="84" t="s">
        <v>4054</v>
      </c>
      <c r="B429" s="84">
        <v>6</v>
      </c>
      <c r="C429" s="118">
        <v>0.006015715169028341</v>
      </c>
      <c r="D429" s="84" t="s">
        <v>3479</v>
      </c>
      <c r="E429" s="84" t="b">
        <v>0</v>
      </c>
      <c r="F429" s="84" t="b">
        <v>0</v>
      </c>
      <c r="G429" s="84" t="b">
        <v>0</v>
      </c>
    </row>
    <row r="430" spans="1:7" ht="15">
      <c r="A430" s="84" t="s">
        <v>4060</v>
      </c>
      <c r="B430" s="84">
        <v>6</v>
      </c>
      <c r="C430" s="118">
        <v>0.006015715169028341</v>
      </c>
      <c r="D430" s="84" t="s">
        <v>3479</v>
      </c>
      <c r="E430" s="84" t="b">
        <v>0</v>
      </c>
      <c r="F430" s="84" t="b">
        <v>0</v>
      </c>
      <c r="G430" s="84" t="b">
        <v>0</v>
      </c>
    </row>
    <row r="431" spans="1:7" ht="15">
      <c r="A431" s="84" t="s">
        <v>4061</v>
      </c>
      <c r="B431" s="84">
        <v>6</v>
      </c>
      <c r="C431" s="118">
        <v>0.006015715169028341</v>
      </c>
      <c r="D431" s="84" t="s">
        <v>3479</v>
      </c>
      <c r="E431" s="84" t="b">
        <v>0</v>
      </c>
      <c r="F431" s="84" t="b">
        <v>0</v>
      </c>
      <c r="G431" s="84" t="b">
        <v>0</v>
      </c>
    </row>
    <row r="432" spans="1:7" ht="15">
      <c r="A432" s="84" t="s">
        <v>4078</v>
      </c>
      <c r="B432" s="84">
        <v>5</v>
      </c>
      <c r="C432" s="118">
        <v>0.005365953576898061</v>
      </c>
      <c r="D432" s="84" t="s">
        <v>3479</v>
      </c>
      <c r="E432" s="84" t="b">
        <v>1</v>
      </c>
      <c r="F432" s="84" t="b">
        <v>0</v>
      </c>
      <c r="G432" s="84" t="b">
        <v>0</v>
      </c>
    </row>
    <row r="433" spans="1:7" ht="15">
      <c r="A433" s="84" t="s">
        <v>4079</v>
      </c>
      <c r="B433" s="84">
        <v>5</v>
      </c>
      <c r="C433" s="118">
        <v>0.005365953576898061</v>
      </c>
      <c r="D433" s="84" t="s">
        <v>3479</v>
      </c>
      <c r="E433" s="84" t="b">
        <v>0</v>
      </c>
      <c r="F433" s="84" t="b">
        <v>0</v>
      </c>
      <c r="G433" s="84" t="b">
        <v>0</v>
      </c>
    </row>
    <row r="434" spans="1:7" ht="15">
      <c r="A434" s="84" t="s">
        <v>4080</v>
      </c>
      <c r="B434" s="84">
        <v>5</v>
      </c>
      <c r="C434" s="118">
        <v>0.005365953576898061</v>
      </c>
      <c r="D434" s="84" t="s">
        <v>3479</v>
      </c>
      <c r="E434" s="84" t="b">
        <v>0</v>
      </c>
      <c r="F434" s="84" t="b">
        <v>0</v>
      </c>
      <c r="G434" s="84" t="b">
        <v>0</v>
      </c>
    </row>
    <row r="435" spans="1:7" ht="15">
      <c r="A435" s="84" t="s">
        <v>4066</v>
      </c>
      <c r="B435" s="84">
        <v>5</v>
      </c>
      <c r="C435" s="118">
        <v>0.005365953576898061</v>
      </c>
      <c r="D435" s="84" t="s">
        <v>3479</v>
      </c>
      <c r="E435" s="84" t="b">
        <v>0</v>
      </c>
      <c r="F435" s="84" t="b">
        <v>0</v>
      </c>
      <c r="G435" s="84" t="b">
        <v>0</v>
      </c>
    </row>
    <row r="436" spans="1:7" ht="15">
      <c r="A436" s="84" t="s">
        <v>4067</v>
      </c>
      <c r="B436" s="84">
        <v>5</v>
      </c>
      <c r="C436" s="118">
        <v>0.005365953576898061</v>
      </c>
      <c r="D436" s="84" t="s">
        <v>3479</v>
      </c>
      <c r="E436" s="84" t="b">
        <v>0</v>
      </c>
      <c r="F436" s="84" t="b">
        <v>0</v>
      </c>
      <c r="G436" s="84" t="b">
        <v>0</v>
      </c>
    </row>
    <row r="437" spans="1:7" ht="15">
      <c r="A437" s="84" t="s">
        <v>4056</v>
      </c>
      <c r="B437" s="84">
        <v>5</v>
      </c>
      <c r="C437" s="118">
        <v>0.005365953576898061</v>
      </c>
      <c r="D437" s="84" t="s">
        <v>3479</v>
      </c>
      <c r="E437" s="84" t="b">
        <v>0</v>
      </c>
      <c r="F437" s="84" t="b">
        <v>0</v>
      </c>
      <c r="G437" s="84" t="b">
        <v>0</v>
      </c>
    </row>
    <row r="438" spans="1:7" ht="15">
      <c r="A438" s="84" t="s">
        <v>4068</v>
      </c>
      <c r="B438" s="84">
        <v>5</v>
      </c>
      <c r="C438" s="118">
        <v>0.005365953576898061</v>
      </c>
      <c r="D438" s="84" t="s">
        <v>3479</v>
      </c>
      <c r="E438" s="84" t="b">
        <v>0</v>
      </c>
      <c r="F438" s="84" t="b">
        <v>0</v>
      </c>
      <c r="G438" s="84" t="b">
        <v>0</v>
      </c>
    </row>
    <row r="439" spans="1:7" ht="15">
      <c r="A439" s="84" t="s">
        <v>4069</v>
      </c>
      <c r="B439" s="84">
        <v>5</v>
      </c>
      <c r="C439" s="118">
        <v>0.005365953576898061</v>
      </c>
      <c r="D439" s="84" t="s">
        <v>3479</v>
      </c>
      <c r="E439" s="84" t="b">
        <v>0</v>
      </c>
      <c r="F439" s="84" t="b">
        <v>0</v>
      </c>
      <c r="G439" s="84" t="b">
        <v>0</v>
      </c>
    </row>
    <row r="440" spans="1:7" ht="15">
      <c r="A440" s="84" t="s">
        <v>4070</v>
      </c>
      <c r="B440" s="84">
        <v>5</v>
      </c>
      <c r="C440" s="118">
        <v>0.005365953576898061</v>
      </c>
      <c r="D440" s="84" t="s">
        <v>3479</v>
      </c>
      <c r="E440" s="84" t="b">
        <v>0</v>
      </c>
      <c r="F440" s="84" t="b">
        <v>0</v>
      </c>
      <c r="G440" s="84" t="b">
        <v>0</v>
      </c>
    </row>
    <row r="441" spans="1:7" ht="15">
      <c r="A441" s="84" t="s">
        <v>4071</v>
      </c>
      <c r="B441" s="84">
        <v>5</v>
      </c>
      <c r="C441" s="118">
        <v>0.005365953576898061</v>
      </c>
      <c r="D441" s="84" t="s">
        <v>3479</v>
      </c>
      <c r="E441" s="84" t="b">
        <v>0</v>
      </c>
      <c r="F441" s="84" t="b">
        <v>0</v>
      </c>
      <c r="G441" s="84" t="b">
        <v>0</v>
      </c>
    </row>
    <row r="442" spans="1:7" ht="15">
      <c r="A442" s="84" t="s">
        <v>4072</v>
      </c>
      <c r="B442" s="84">
        <v>5</v>
      </c>
      <c r="C442" s="118">
        <v>0.005365953576898061</v>
      </c>
      <c r="D442" s="84" t="s">
        <v>3479</v>
      </c>
      <c r="E442" s="84" t="b">
        <v>0</v>
      </c>
      <c r="F442" s="84" t="b">
        <v>0</v>
      </c>
      <c r="G442" s="84" t="b">
        <v>0</v>
      </c>
    </row>
    <row r="443" spans="1:7" ht="15">
      <c r="A443" s="84" t="s">
        <v>4073</v>
      </c>
      <c r="B443" s="84">
        <v>5</v>
      </c>
      <c r="C443" s="118">
        <v>0.005365953576898061</v>
      </c>
      <c r="D443" s="84" t="s">
        <v>3479</v>
      </c>
      <c r="E443" s="84" t="b">
        <v>0</v>
      </c>
      <c r="F443" s="84" t="b">
        <v>0</v>
      </c>
      <c r="G443" s="84" t="b">
        <v>0</v>
      </c>
    </row>
    <row r="444" spans="1:7" ht="15">
      <c r="A444" s="84" t="s">
        <v>4074</v>
      </c>
      <c r="B444" s="84">
        <v>5</v>
      </c>
      <c r="C444" s="118">
        <v>0.005365953576898061</v>
      </c>
      <c r="D444" s="84" t="s">
        <v>3479</v>
      </c>
      <c r="E444" s="84" t="b">
        <v>0</v>
      </c>
      <c r="F444" s="84" t="b">
        <v>0</v>
      </c>
      <c r="G444" s="84" t="b">
        <v>0</v>
      </c>
    </row>
    <row r="445" spans="1:7" ht="15">
      <c r="A445" s="84" t="s">
        <v>4075</v>
      </c>
      <c r="B445" s="84">
        <v>5</v>
      </c>
      <c r="C445" s="118">
        <v>0.005365953576898061</v>
      </c>
      <c r="D445" s="84" t="s">
        <v>3479</v>
      </c>
      <c r="E445" s="84" t="b">
        <v>0</v>
      </c>
      <c r="F445" s="84" t="b">
        <v>0</v>
      </c>
      <c r="G445" s="84" t="b">
        <v>0</v>
      </c>
    </row>
    <row r="446" spans="1:7" ht="15">
      <c r="A446" s="84" t="s">
        <v>4076</v>
      </c>
      <c r="B446" s="84">
        <v>5</v>
      </c>
      <c r="C446" s="118">
        <v>0.005365953576898061</v>
      </c>
      <c r="D446" s="84" t="s">
        <v>3479</v>
      </c>
      <c r="E446" s="84" t="b">
        <v>0</v>
      </c>
      <c r="F446" s="84" t="b">
        <v>0</v>
      </c>
      <c r="G446" s="84" t="b">
        <v>0</v>
      </c>
    </row>
    <row r="447" spans="1:7" ht="15">
      <c r="A447" s="84" t="s">
        <v>4077</v>
      </c>
      <c r="B447" s="84">
        <v>5</v>
      </c>
      <c r="C447" s="118">
        <v>0.005365953576898061</v>
      </c>
      <c r="D447" s="84" t="s">
        <v>3479</v>
      </c>
      <c r="E447" s="84" t="b">
        <v>0</v>
      </c>
      <c r="F447" s="84" t="b">
        <v>0</v>
      </c>
      <c r="G447" s="84" t="b">
        <v>0</v>
      </c>
    </row>
    <row r="448" spans="1:7" ht="15">
      <c r="A448" s="84" t="s">
        <v>4089</v>
      </c>
      <c r="B448" s="84">
        <v>5</v>
      </c>
      <c r="C448" s="118">
        <v>0.005365953576898061</v>
      </c>
      <c r="D448" s="84" t="s">
        <v>3479</v>
      </c>
      <c r="E448" s="84" t="b">
        <v>0</v>
      </c>
      <c r="F448" s="84" t="b">
        <v>0</v>
      </c>
      <c r="G448" s="84" t="b">
        <v>0</v>
      </c>
    </row>
    <row r="449" spans="1:7" ht="15">
      <c r="A449" s="84" t="s">
        <v>4045</v>
      </c>
      <c r="B449" s="84">
        <v>5</v>
      </c>
      <c r="C449" s="118">
        <v>0.005365953576898061</v>
      </c>
      <c r="D449" s="84" t="s">
        <v>3479</v>
      </c>
      <c r="E449" s="84" t="b">
        <v>0</v>
      </c>
      <c r="F449" s="84" t="b">
        <v>0</v>
      </c>
      <c r="G449" s="84" t="b">
        <v>0</v>
      </c>
    </row>
    <row r="450" spans="1:7" ht="15">
      <c r="A450" s="84" t="s">
        <v>4046</v>
      </c>
      <c r="B450" s="84">
        <v>5</v>
      </c>
      <c r="C450" s="118">
        <v>0.005365953576898061</v>
      </c>
      <c r="D450" s="84" t="s">
        <v>3479</v>
      </c>
      <c r="E450" s="84" t="b">
        <v>0</v>
      </c>
      <c r="F450" s="84" t="b">
        <v>0</v>
      </c>
      <c r="G450" s="84" t="b">
        <v>0</v>
      </c>
    </row>
    <row r="451" spans="1:7" ht="15">
      <c r="A451" s="84" t="s">
        <v>3553</v>
      </c>
      <c r="B451" s="84">
        <v>5</v>
      </c>
      <c r="C451" s="118">
        <v>0.005365953576898061</v>
      </c>
      <c r="D451" s="84" t="s">
        <v>3479</v>
      </c>
      <c r="E451" s="84" t="b">
        <v>0</v>
      </c>
      <c r="F451" s="84" t="b">
        <v>0</v>
      </c>
      <c r="G451" s="84" t="b">
        <v>0</v>
      </c>
    </row>
    <row r="452" spans="1:7" ht="15">
      <c r="A452" s="84" t="s">
        <v>4082</v>
      </c>
      <c r="B452" s="84">
        <v>5</v>
      </c>
      <c r="C452" s="118">
        <v>0.005365953576898061</v>
      </c>
      <c r="D452" s="84" t="s">
        <v>3479</v>
      </c>
      <c r="E452" s="84" t="b">
        <v>0</v>
      </c>
      <c r="F452" s="84" t="b">
        <v>0</v>
      </c>
      <c r="G452" s="84" t="b">
        <v>0</v>
      </c>
    </row>
    <row r="453" spans="1:7" ht="15">
      <c r="A453" s="84" t="s">
        <v>4083</v>
      </c>
      <c r="B453" s="84">
        <v>5</v>
      </c>
      <c r="C453" s="118">
        <v>0.005365953576898061</v>
      </c>
      <c r="D453" s="84" t="s">
        <v>3479</v>
      </c>
      <c r="E453" s="84" t="b">
        <v>0</v>
      </c>
      <c r="F453" s="84" t="b">
        <v>0</v>
      </c>
      <c r="G453" s="84" t="b">
        <v>0</v>
      </c>
    </row>
    <row r="454" spans="1:7" ht="15">
      <c r="A454" s="84" t="s">
        <v>4084</v>
      </c>
      <c r="B454" s="84">
        <v>5</v>
      </c>
      <c r="C454" s="118">
        <v>0.005365953576898061</v>
      </c>
      <c r="D454" s="84" t="s">
        <v>3479</v>
      </c>
      <c r="E454" s="84" t="b">
        <v>0</v>
      </c>
      <c r="F454" s="84" t="b">
        <v>0</v>
      </c>
      <c r="G454" s="84" t="b">
        <v>0</v>
      </c>
    </row>
    <row r="455" spans="1:7" ht="15">
      <c r="A455" s="84" t="s">
        <v>4085</v>
      </c>
      <c r="B455" s="84">
        <v>5</v>
      </c>
      <c r="C455" s="118">
        <v>0.005365953576898061</v>
      </c>
      <c r="D455" s="84" t="s">
        <v>3479</v>
      </c>
      <c r="E455" s="84" t="b">
        <v>0</v>
      </c>
      <c r="F455" s="84" t="b">
        <v>0</v>
      </c>
      <c r="G455" s="84" t="b">
        <v>0</v>
      </c>
    </row>
    <row r="456" spans="1:7" ht="15">
      <c r="A456" s="84" t="s">
        <v>455</v>
      </c>
      <c r="B456" s="84">
        <v>5</v>
      </c>
      <c r="C456" s="118">
        <v>0.005365953576898061</v>
      </c>
      <c r="D456" s="84" t="s">
        <v>3479</v>
      </c>
      <c r="E456" s="84" t="b">
        <v>0</v>
      </c>
      <c r="F456" s="84" t="b">
        <v>0</v>
      </c>
      <c r="G456" s="84" t="b">
        <v>0</v>
      </c>
    </row>
    <row r="457" spans="1:7" ht="15">
      <c r="A457" s="84" t="s">
        <v>4053</v>
      </c>
      <c r="B457" s="84">
        <v>5</v>
      </c>
      <c r="C457" s="118">
        <v>0.005797816379964266</v>
      </c>
      <c r="D457" s="84" t="s">
        <v>3479</v>
      </c>
      <c r="E457" s="84" t="b">
        <v>0</v>
      </c>
      <c r="F457" s="84" t="b">
        <v>0</v>
      </c>
      <c r="G457" s="84" t="b">
        <v>0</v>
      </c>
    </row>
    <row r="458" spans="1:7" ht="15">
      <c r="A458" s="84" t="s">
        <v>4044</v>
      </c>
      <c r="B458" s="84">
        <v>4</v>
      </c>
      <c r="C458" s="118">
        <v>0.004638253103971412</v>
      </c>
      <c r="D458" s="84" t="s">
        <v>3479</v>
      </c>
      <c r="E458" s="84" t="b">
        <v>0</v>
      </c>
      <c r="F458" s="84" t="b">
        <v>0</v>
      </c>
      <c r="G458" s="84" t="b">
        <v>0</v>
      </c>
    </row>
    <row r="459" spans="1:7" ht="15">
      <c r="A459" s="84" t="s">
        <v>4108</v>
      </c>
      <c r="B459" s="84">
        <v>4</v>
      </c>
      <c r="C459" s="118">
        <v>0.004638253103971412</v>
      </c>
      <c r="D459" s="84" t="s">
        <v>3479</v>
      </c>
      <c r="E459" s="84" t="b">
        <v>0</v>
      </c>
      <c r="F459" s="84" t="b">
        <v>0</v>
      </c>
      <c r="G459" s="84" t="b">
        <v>0</v>
      </c>
    </row>
    <row r="460" spans="1:7" ht="15">
      <c r="A460" s="84" t="s">
        <v>4107</v>
      </c>
      <c r="B460" s="84">
        <v>4</v>
      </c>
      <c r="C460" s="118">
        <v>0.004638253103971412</v>
      </c>
      <c r="D460" s="84" t="s">
        <v>3479</v>
      </c>
      <c r="E460" s="84" t="b">
        <v>0</v>
      </c>
      <c r="F460" s="84" t="b">
        <v>0</v>
      </c>
      <c r="G460" s="84" t="b">
        <v>0</v>
      </c>
    </row>
    <row r="461" spans="1:7" ht="15">
      <c r="A461" s="84" t="s">
        <v>4112</v>
      </c>
      <c r="B461" s="84">
        <v>4</v>
      </c>
      <c r="C461" s="118">
        <v>0.004638253103971412</v>
      </c>
      <c r="D461" s="84" t="s">
        <v>3479</v>
      </c>
      <c r="E461" s="84" t="b">
        <v>0</v>
      </c>
      <c r="F461" s="84" t="b">
        <v>0</v>
      </c>
      <c r="G461" s="84" t="b">
        <v>0</v>
      </c>
    </row>
    <row r="462" spans="1:7" ht="15">
      <c r="A462" s="84" t="s">
        <v>4049</v>
      </c>
      <c r="B462" s="84">
        <v>4</v>
      </c>
      <c r="C462" s="118">
        <v>0.004638253103971412</v>
      </c>
      <c r="D462" s="84" t="s">
        <v>3479</v>
      </c>
      <c r="E462" s="84" t="b">
        <v>0</v>
      </c>
      <c r="F462" s="84" t="b">
        <v>0</v>
      </c>
      <c r="G462" s="84" t="b">
        <v>0</v>
      </c>
    </row>
    <row r="463" spans="1:7" ht="15">
      <c r="A463" s="84" t="s">
        <v>4103</v>
      </c>
      <c r="B463" s="84">
        <v>4</v>
      </c>
      <c r="C463" s="118">
        <v>0.004638253103971412</v>
      </c>
      <c r="D463" s="84" t="s">
        <v>3479</v>
      </c>
      <c r="E463" s="84" t="b">
        <v>0</v>
      </c>
      <c r="F463" s="84" t="b">
        <v>0</v>
      </c>
      <c r="G463" s="84" t="b">
        <v>0</v>
      </c>
    </row>
    <row r="464" spans="1:7" ht="15">
      <c r="A464" s="84" t="s">
        <v>4104</v>
      </c>
      <c r="B464" s="84">
        <v>4</v>
      </c>
      <c r="C464" s="118">
        <v>0.004638253103971412</v>
      </c>
      <c r="D464" s="84" t="s">
        <v>3479</v>
      </c>
      <c r="E464" s="84" t="b">
        <v>0</v>
      </c>
      <c r="F464" s="84" t="b">
        <v>0</v>
      </c>
      <c r="G464" s="84" t="b">
        <v>0</v>
      </c>
    </row>
    <row r="465" spans="1:7" ht="15">
      <c r="A465" s="84" t="s">
        <v>391</v>
      </c>
      <c r="B465" s="84">
        <v>4</v>
      </c>
      <c r="C465" s="118">
        <v>0.004638253103971412</v>
      </c>
      <c r="D465" s="84" t="s">
        <v>3479</v>
      </c>
      <c r="E465" s="84" t="b">
        <v>0</v>
      </c>
      <c r="F465" s="84" t="b">
        <v>0</v>
      </c>
      <c r="G465" s="84" t="b">
        <v>0</v>
      </c>
    </row>
    <row r="466" spans="1:7" ht="15">
      <c r="A466" s="84" t="s">
        <v>4081</v>
      </c>
      <c r="B466" s="84">
        <v>4</v>
      </c>
      <c r="C466" s="118">
        <v>0.004638253103971412</v>
      </c>
      <c r="D466" s="84" t="s">
        <v>3479</v>
      </c>
      <c r="E466" s="84" t="b">
        <v>0</v>
      </c>
      <c r="F466" s="84" t="b">
        <v>0</v>
      </c>
      <c r="G466" s="84" t="b">
        <v>0</v>
      </c>
    </row>
    <row r="467" spans="1:7" ht="15">
      <c r="A467" s="84" t="s">
        <v>4043</v>
      </c>
      <c r="B467" s="84">
        <v>4</v>
      </c>
      <c r="C467" s="118">
        <v>0.004638253103971412</v>
      </c>
      <c r="D467" s="84" t="s">
        <v>3479</v>
      </c>
      <c r="E467" s="84" t="b">
        <v>0</v>
      </c>
      <c r="F467" s="84" t="b">
        <v>0</v>
      </c>
      <c r="G467" s="84" t="b">
        <v>0</v>
      </c>
    </row>
    <row r="468" spans="1:7" ht="15">
      <c r="A468" s="84" t="s">
        <v>4032</v>
      </c>
      <c r="B468" s="84">
        <v>4</v>
      </c>
      <c r="C468" s="118">
        <v>0.004638253103971412</v>
      </c>
      <c r="D468" s="84" t="s">
        <v>3479</v>
      </c>
      <c r="E468" s="84" t="b">
        <v>1</v>
      </c>
      <c r="F468" s="84" t="b">
        <v>0</v>
      </c>
      <c r="G468" s="84" t="b">
        <v>0</v>
      </c>
    </row>
    <row r="469" spans="1:7" ht="15">
      <c r="A469" s="84" t="s">
        <v>4041</v>
      </c>
      <c r="B469" s="84">
        <v>4</v>
      </c>
      <c r="C469" s="118">
        <v>0.004638253103971412</v>
      </c>
      <c r="D469" s="84" t="s">
        <v>3479</v>
      </c>
      <c r="E469" s="84" t="b">
        <v>0</v>
      </c>
      <c r="F469" s="84" t="b">
        <v>0</v>
      </c>
      <c r="G469" s="84" t="b">
        <v>0</v>
      </c>
    </row>
    <row r="470" spans="1:7" ht="15">
      <c r="A470" s="84" t="s">
        <v>4125</v>
      </c>
      <c r="B470" s="84">
        <v>3</v>
      </c>
      <c r="C470" s="118">
        <v>0.00381275062104888</v>
      </c>
      <c r="D470" s="84" t="s">
        <v>3479</v>
      </c>
      <c r="E470" s="84" t="b">
        <v>0</v>
      </c>
      <c r="F470" s="84" t="b">
        <v>0</v>
      </c>
      <c r="G470" s="84" t="b">
        <v>0</v>
      </c>
    </row>
    <row r="471" spans="1:7" ht="15">
      <c r="A471" s="84" t="s">
        <v>4126</v>
      </c>
      <c r="B471" s="84">
        <v>3</v>
      </c>
      <c r="C471" s="118">
        <v>0.00381275062104888</v>
      </c>
      <c r="D471" s="84" t="s">
        <v>3479</v>
      </c>
      <c r="E471" s="84" t="b">
        <v>0</v>
      </c>
      <c r="F471" s="84" t="b">
        <v>0</v>
      </c>
      <c r="G471" s="84" t="b">
        <v>0</v>
      </c>
    </row>
    <row r="472" spans="1:7" ht="15">
      <c r="A472" s="84" t="s">
        <v>4127</v>
      </c>
      <c r="B472" s="84">
        <v>3</v>
      </c>
      <c r="C472" s="118">
        <v>0.00381275062104888</v>
      </c>
      <c r="D472" s="84" t="s">
        <v>3479</v>
      </c>
      <c r="E472" s="84" t="b">
        <v>1</v>
      </c>
      <c r="F472" s="84" t="b">
        <v>0</v>
      </c>
      <c r="G472" s="84" t="b">
        <v>0</v>
      </c>
    </row>
    <row r="473" spans="1:7" ht="15">
      <c r="A473" s="84" t="s">
        <v>4123</v>
      </c>
      <c r="B473" s="84">
        <v>3</v>
      </c>
      <c r="C473" s="118">
        <v>0.00381275062104888</v>
      </c>
      <c r="D473" s="84" t="s">
        <v>3479</v>
      </c>
      <c r="E473" s="84" t="b">
        <v>0</v>
      </c>
      <c r="F473" s="84" t="b">
        <v>0</v>
      </c>
      <c r="G473" s="84" t="b">
        <v>0</v>
      </c>
    </row>
    <row r="474" spans="1:7" ht="15">
      <c r="A474" s="84" t="s">
        <v>4124</v>
      </c>
      <c r="B474" s="84">
        <v>3</v>
      </c>
      <c r="C474" s="118">
        <v>0.00381275062104888</v>
      </c>
      <c r="D474" s="84" t="s">
        <v>3479</v>
      </c>
      <c r="E474" s="84" t="b">
        <v>0</v>
      </c>
      <c r="F474" s="84" t="b">
        <v>0</v>
      </c>
      <c r="G474" s="84" t="b">
        <v>0</v>
      </c>
    </row>
    <row r="475" spans="1:7" ht="15">
      <c r="A475" s="84" t="s">
        <v>4055</v>
      </c>
      <c r="B475" s="84">
        <v>3</v>
      </c>
      <c r="C475" s="118">
        <v>0.00381275062104888</v>
      </c>
      <c r="D475" s="84" t="s">
        <v>3479</v>
      </c>
      <c r="E475" s="84" t="b">
        <v>0</v>
      </c>
      <c r="F475" s="84" t="b">
        <v>0</v>
      </c>
      <c r="G475" s="84" t="b">
        <v>0</v>
      </c>
    </row>
    <row r="476" spans="1:7" ht="15">
      <c r="A476" s="84" t="s">
        <v>4113</v>
      </c>
      <c r="B476" s="84">
        <v>3</v>
      </c>
      <c r="C476" s="118">
        <v>0.00381275062104888</v>
      </c>
      <c r="D476" s="84" t="s">
        <v>3479</v>
      </c>
      <c r="E476" s="84" t="b">
        <v>0</v>
      </c>
      <c r="F476" s="84" t="b">
        <v>0</v>
      </c>
      <c r="G476" s="84" t="b">
        <v>0</v>
      </c>
    </row>
    <row r="477" spans="1:7" ht="15">
      <c r="A477" s="84" t="s">
        <v>4139</v>
      </c>
      <c r="B477" s="84">
        <v>3</v>
      </c>
      <c r="C477" s="118">
        <v>0.00381275062104888</v>
      </c>
      <c r="D477" s="84" t="s">
        <v>3479</v>
      </c>
      <c r="E477" s="84" t="b">
        <v>0</v>
      </c>
      <c r="F477" s="84" t="b">
        <v>0</v>
      </c>
      <c r="G477" s="84" t="b">
        <v>0</v>
      </c>
    </row>
    <row r="478" spans="1:7" ht="15">
      <c r="A478" s="84" t="s">
        <v>4140</v>
      </c>
      <c r="B478" s="84">
        <v>3</v>
      </c>
      <c r="C478" s="118">
        <v>0.00381275062104888</v>
      </c>
      <c r="D478" s="84" t="s">
        <v>3479</v>
      </c>
      <c r="E478" s="84" t="b">
        <v>0</v>
      </c>
      <c r="F478" s="84" t="b">
        <v>0</v>
      </c>
      <c r="G478" s="84" t="b">
        <v>0</v>
      </c>
    </row>
    <row r="479" spans="1:7" ht="15">
      <c r="A479" s="84" t="s">
        <v>4141</v>
      </c>
      <c r="B479" s="84">
        <v>3</v>
      </c>
      <c r="C479" s="118">
        <v>0.00381275062104888</v>
      </c>
      <c r="D479" s="84" t="s">
        <v>3479</v>
      </c>
      <c r="E479" s="84" t="b">
        <v>0</v>
      </c>
      <c r="F479" s="84" t="b">
        <v>0</v>
      </c>
      <c r="G479" s="84" t="b">
        <v>0</v>
      </c>
    </row>
    <row r="480" spans="1:7" ht="15">
      <c r="A480" s="84" t="s">
        <v>4142</v>
      </c>
      <c r="B480" s="84">
        <v>3</v>
      </c>
      <c r="C480" s="118">
        <v>0.00381275062104888</v>
      </c>
      <c r="D480" s="84" t="s">
        <v>3479</v>
      </c>
      <c r="E480" s="84" t="b">
        <v>0</v>
      </c>
      <c r="F480" s="84" t="b">
        <v>0</v>
      </c>
      <c r="G480" s="84" t="b">
        <v>0</v>
      </c>
    </row>
    <row r="481" spans="1:7" ht="15">
      <c r="A481" s="84" t="s">
        <v>4133</v>
      </c>
      <c r="B481" s="84">
        <v>3</v>
      </c>
      <c r="C481" s="118">
        <v>0.00381275062104888</v>
      </c>
      <c r="D481" s="84" t="s">
        <v>3479</v>
      </c>
      <c r="E481" s="84" t="b">
        <v>0</v>
      </c>
      <c r="F481" s="84" t="b">
        <v>0</v>
      </c>
      <c r="G481" s="84" t="b">
        <v>0</v>
      </c>
    </row>
    <row r="482" spans="1:7" ht="15">
      <c r="A482" s="84" t="s">
        <v>393</v>
      </c>
      <c r="B482" s="84">
        <v>3</v>
      </c>
      <c r="C482" s="118">
        <v>0.00381275062104888</v>
      </c>
      <c r="D482" s="84" t="s">
        <v>3479</v>
      </c>
      <c r="E482" s="84" t="b">
        <v>0</v>
      </c>
      <c r="F482" s="84" t="b">
        <v>0</v>
      </c>
      <c r="G482" s="84" t="b">
        <v>0</v>
      </c>
    </row>
    <row r="483" spans="1:7" ht="15">
      <c r="A483" s="84" t="s">
        <v>4134</v>
      </c>
      <c r="B483" s="84">
        <v>3</v>
      </c>
      <c r="C483" s="118">
        <v>0.00381275062104888</v>
      </c>
      <c r="D483" s="84" t="s">
        <v>3479</v>
      </c>
      <c r="E483" s="84" t="b">
        <v>0</v>
      </c>
      <c r="F483" s="84" t="b">
        <v>0</v>
      </c>
      <c r="G483" s="84" t="b">
        <v>0</v>
      </c>
    </row>
    <row r="484" spans="1:7" ht="15">
      <c r="A484" s="84" t="s">
        <v>4106</v>
      </c>
      <c r="B484" s="84">
        <v>3</v>
      </c>
      <c r="C484" s="118">
        <v>0.00381275062104888</v>
      </c>
      <c r="D484" s="84" t="s">
        <v>3479</v>
      </c>
      <c r="E484" s="84" t="b">
        <v>0</v>
      </c>
      <c r="F484" s="84" t="b">
        <v>0</v>
      </c>
      <c r="G484" s="84" t="b">
        <v>0</v>
      </c>
    </row>
    <row r="485" spans="1:7" ht="15">
      <c r="A485" s="84" t="s">
        <v>4051</v>
      </c>
      <c r="B485" s="84">
        <v>3</v>
      </c>
      <c r="C485" s="118">
        <v>0.00381275062104888</v>
      </c>
      <c r="D485" s="84" t="s">
        <v>3479</v>
      </c>
      <c r="E485" s="84" t="b">
        <v>0</v>
      </c>
      <c r="F485" s="84" t="b">
        <v>0</v>
      </c>
      <c r="G485" s="84" t="b">
        <v>0</v>
      </c>
    </row>
    <row r="486" spans="1:7" ht="15">
      <c r="A486" s="84" t="s">
        <v>498</v>
      </c>
      <c r="B486" s="84">
        <v>3</v>
      </c>
      <c r="C486" s="118">
        <v>0.00381275062104888</v>
      </c>
      <c r="D486" s="84" t="s">
        <v>3479</v>
      </c>
      <c r="E486" s="84" t="b">
        <v>0</v>
      </c>
      <c r="F486" s="84" t="b">
        <v>0</v>
      </c>
      <c r="G486" s="84" t="b">
        <v>0</v>
      </c>
    </row>
    <row r="487" spans="1:7" ht="15">
      <c r="A487" s="84" t="s">
        <v>4105</v>
      </c>
      <c r="B487" s="84">
        <v>3</v>
      </c>
      <c r="C487" s="118">
        <v>0.00381275062104888</v>
      </c>
      <c r="D487" s="84" t="s">
        <v>3479</v>
      </c>
      <c r="E487" s="84" t="b">
        <v>0</v>
      </c>
      <c r="F487" s="84" t="b">
        <v>0</v>
      </c>
      <c r="G487" s="84" t="b">
        <v>0</v>
      </c>
    </row>
    <row r="488" spans="1:7" ht="15">
      <c r="A488" s="84" t="s">
        <v>4122</v>
      </c>
      <c r="B488" s="84">
        <v>3</v>
      </c>
      <c r="C488" s="118">
        <v>0.00381275062104888</v>
      </c>
      <c r="D488" s="84" t="s">
        <v>3479</v>
      </c>
      <c r="E488" s="84" t="b">
        <v>0</v>
      </c>
      <c r="F488" s="84" t="b">
        <v>0</v>
      </c>
      <c r="G488" s="84" t="b">
        <v>0</v>
      </c>
    </row>
    <row r="489" spans="1:7" ht="15">
      <c r="A489" s="84" t="s">
        <v>4120</v>
      </c>
      <c r="B489" s="84">
        <v>3</v>
      </c>
      <c r="C489" s="118">
        <v>0.00381275062104888</v>
      </c>
      <c r="D489" s="84" t="s">
        <v>3479</v>
      </c>
      <c r="E489" s="84" t="b">
        <v>0</v>
      </c>
      <c r="F489" s="84" t="b">
        <v>0</v>
      </c>
      <c r="G489" s="84" t="b">
        <v>0</v>
      </c>
    </row>
    <row r="490" spans="1:7" ht="15">
      <c r="A490" s="84" t="s">
        <v>4058</v>
      </c>
      <c r="B490" s="84">
        <v>3</v>
      </c>
      <c r="C490" s="118">
        <v>0.00381275062104888</v>
      </c>
      <c r="D490" s="84" t="s">
        <v>3479</v>
      </c>
      <c r="E490" s="84" t="b">
        <v>0</v>
      </c>
      <c r="F490" s="84" t="b">
        <v>0</v>
      </c>
      <c r="G490" s="84" t="b">
        <v>0</v>
      </c>
    </row>
    <row r="491" spans="1:7" ht="15">
      <c r="A491" s="84" t="s">
        <v>4167</v>
      </c>
      <c r="B491" s="84">
        <v>3</v>
      </c>
      <c r="C491" s="118">
        <v>0.00381275062104888</v>
      </c>
      <c r="D491" s="84" t="s">
        <v>3479</v>
      </c>
      <c r="E491" s="84" t="b">
        <v>0</v>
      </c>
      <c r="F491" s="84" t="b">
        <v>0</v>
      </c>
      <c r="G491" s="84" t="b">
        <v>0</v>
      </c>
    </row>
    <row r="492" spans="1:7" ht="15">
      <c r="A492" s="84" t="s">
        <v>4119</v>
      </c>
      <c r="B492" s="84">
        <v>3</v>
      </c>
      <c r="C492" s="118">
        <v>0.00381275062104888</v>
      </c>
      <c r="D492" s="84" t="s">
        <v>3479</v>
      </c>
      <c r="E492" s="84" t="b">
        <v>0</v>
      </c>
      <c r="F492" s="84" t="b">
        <v>0</v>
      </c>
      <c r="G492" s="84" t="b">
        <v>0</v>
      </c>
    </row>
    <row r="493" spans="1:7" ht="15">
      <c r="A493" s="84" t="s">
        <v>4168</v>
      </c>
      <c r="B493" s="84">
        <v>3</v>
      </c>
      <c r="C493" s="118">
        <v>0.00381275062104888</v>
      </c>
      <c r="D493" s="84" t="s">
        <v>3479</v>
      </c>
      <c r="E493" s="84" t="b">
        <v>0</v>
      </c>
      <c r="F493" s="84" t="b">
        <v>0</v>
      </c>
      <c r="G493" s="84" t="b">
        <v>0</v>
      </c>
    </row>
    <row r="494" spans="1:7" ht="15">
      <c r="A494" s="84" t="s">
        <v>4099</v>
      </c>
      <c r="B494" s="84">
        <v>3</v>
      </c>
      <c r="C494" s="118">
        <v>0.00381275062104888</v>
      </c>
      <c r="D494" s="84" t="s">
        <v>3479</v>
      </c>
      <c r="E494" s="84" t="b">
        <v>0</v>
      </c>
      <c r="F494" s="84" t="b">
        <v>0</v>
      </c>
      <c r="G494" s="84" t="b">
        <v>0</v>
      </c>
    </row>
    <row r="495" spans="1:7" ht="15">
      <c r="A495" s="84" t="s">
        <v>4169</v>
      </c>
      <c r="B495" s="84">
        <v>3</v>
      </c>
      <c r="C495" s="118">
        <v>0.00381275062104888</v>
      </c>
      <c r="D495" s="84" t="s">
        <v>3479</v>
      </c>
      <c r="E495" s="84" t="b">
        <v>1</v>
      </c>
      <c r="F495" s="84" t="b">
        <v>0</v>
      </c>
      <c r="G495" s="84" t="b">
        <v>0</v>
      </c>
    </row>
    <row r="496" spans="1:7" ht="15">
      <c r="A496" s="84" t="s">
        <v>4165</v>
      </c>
      <c r="B496" s="84">
        <v>3</v>
      </c>
      <c r="C496" s="118">
        <v>0.00381275062104888</v>
      </c>
      <c r="D496" s="84" t="s">
        <v>3479</v>
      </c>
      <c r="E496" s="84" t="b">
        <v>0</v>
      </c>
      <c r="F496" s="84" t="b">
        <v>0</v>
      </c>
      <c r="G496" s="84" t="b">
        <v>0</v>
      </c>
    </row>
    <row r="497" spans="1:7" ht="15">
      <c r="A497" s="84" t="s">
        <v>4143</v>
      </c>
      <c r="B497" s="84">
        <v>3</v>
      </c>
      <c r="C497" s="118">
        <v>0.00381275062104888</v>
      </c>
      <c r="D497" s="84" t="s">
        <v>3479</v>
      </c>
      <c r="E497" s="84" t="b">
        <v>0</v>
      </c>
      <c r="F497" s="84" t="b">
        <v>0</v>
      </c>
      <c r="G497" s="84" t="b">
        <v>0</v>
      </c>
    </row>
    <row r="498" spans="1:7" ht="15">
      <c r="A498" s="84" t="s">
        <v>4091</v>
      </c>
      <c r="B498" s="84">
        <v>3</v>
      </c>
      <c r="C498" s="118">
        <v>0.00381275062104888</v>
      </c>
      <c r="D498" s="84" t="s">
        <v>3479</v>
      </c>
      <c r="E498" s="84" t="b">
        <v>0</v>
      </c>
      <c r="F498" s="84" t="b">
        <v>0</v>
      </c>
      <c r="G498" s="84" t="b">
        <v>0</v>
      </c>
    </row>
    <row r="499" spans="1:7" ht="15">
      <c r="A499" s="84" t="s">
        <v>4135</v>
      </c>
      <c r="B499" s="84">
        <v>3</v>
      </c>
      <c r="C499" s="118">
        <v>0.00381275062104888</v>
      </c>
      <c r="D499" s="84" t="s">
        <v>3479</v>
      </c>
      <c r="E499" s="84" t="b">
        <v>0</v>
      </c>
      <c r="F499" s="84" t="b">
        <v>0</v>
      </c>
      <c r="G499" s="84" t="b">
        <v>0</v>
      </c>
    </row>
    <row r="500" spans="1:7" ht="15">
      <c r="A500" s="84" t="s">
        <v>482</v>
      </c>
      <c r="B500" s="84">
        <v>3</v>
      </c>
      <c r="C500" s="118">
        <v>0.00381275062104888</v>
      </c>
      <c r="D500" s="84" t="s">
        <v>3479</v>
      </c>
      <c r="E500" s="84" t="b">
        <v>0</v>
      </c>
      <c r="F500" s="84" t="b">
        <v>0</v>
      </c>
      <c r="G500" s="84" t="b">
        <v>0</v>
      </c>
    </row>
    <row r="501" spans="1:7" ht="15">
      <c r="A501" s="84" t="s">
        <v>4086</v>
      </c>
      <c r="B501" s="84">
        <v>3</v>
      </c>
      <c r="C501" s="118">
        <v>0.00381275062104888</v>
      </c>
      <c r="D501" s="84" t="s">
        <v>3479</v>
      </c>
      <c r="E501" s="84" t="b">
        <v>0</v>
      </c>
      <c r="F501" s="84" t="b">
        <v>0</v>
      </c>
      <c r="G501" s="84" t="b">
        <v>0</v>
      </c>
    </row>
    <row r="502" spans="1:7" ht="15">
      <c r="A502" s="84" t="s">
        <v>4136</v>
      </c>
      <c r="B502" s="84">
        <v>3</v>
      </c>
      <c r="C502" s="118">
        <v>0.00381275062104888</v>
      </c>
      <c r="D502" s="84" t="s">
        <v>3479</v>
      </c>
      <c r="E502" s="84" t="b">
        <v>0</v>
      </c>
      <c r="F502" s="84" t="b">
        <v>0</v>
      </c>
      <c r="G502" s="84" t="b">
        <v>0</v>
      </c>
    </row>
    <row r="503" spans="1:7" ht="15">
      <c r="A503" s="84" t="s">
        <v>4137</v>
      </c>
      <c r="B503" s="84">
        <v>3</v>
      </c>
      <c r="C503" s="118">
        <v>0.00381275062104888</v>
      </c>
      <c r="D503" s="84" t="s">
        <v>3479</v>
      </c>
      <c r="E503" s="84" t="b">
        <v>0</v>
      </c>
      <c r="F503" s="84" t="b">
        <v>0</v>
      </c>
      <c r="G503" s="84" t="b">
        <v>0</v>
      </c>
    </row>
    <row r="504" spans="1:7" ht="15">
      <c r="A504" s="84" t="s">
        <v>4138</v>
      </c>
      <c r="B504" s="84">
        <v>3</v>
      </c>
      <c r="C504" s="118">
        <v>0.00381275062104888</v>
      </c>
      <c r="D504" s="84" t="s">
        <v>3479</v>
      </c>
      <c r="E504" s="84" t="b">
        <v>0</v>
      </c>
      <c r="F504" s="84" t="b">
        <v>0</v>
      </c>
      <c r="G504" s="84" t="b">
        <v>0</v>
      </c>
    </row>
    <row r="505" spans="1:7" ht="15">
      <c r="A505" s="84" t="s">
        <v>481</v>
      </c>
      <c r="B505" s="84">
        <v>3</v>
      </c>
      <c r="C505" s="118">
        <v>0.00381275062104888</v>
      </c>
      <c r="D505" s="84" t="s">
        <v>3479</v>
      </c>
      <c r="E505" s="84" t="b">
        <v>0</v>
      </c>
      <c r="F505" s="84" t="b">
        <v>0</v>
      </c>
      <c r="G505" s="84" t="b">
        <v>0</v>
      </c>
    </row>
    <row r="506" spans="1:7" ht="15">
      <c r="A506" s="84" t="s">
        <v>4166</v>
      </c>
      <c r="B506" s="84">
        <v>3</v>
      </c>
      <c r="C506" s="118">
        <v>0.00381275062104888</v>
      </c>
      <c r="D506" s="84" t="s">
        <v>3479</v>
      </c>
      <c r="E506" s="84" t="b">
        <v>0</v>
      </c>
      <c r="F506" s="84" t="b">
        <v>0</v>
      </c>
      <c r="G506" s="84" t="b">
        <v>0</v>
      </c>
    </row>
    <row r="507" spans="1:7" ht="15">
      <c r="A507" s="84" t="s">
        <v>3574</v>
      </c>
      <c r="B507" s="84">
        <v>3</v>
      </c>
      <c r="C507" s="118">
        <v>0.00381275062104888</v>
      </c>
      <c r="D507" s="84" t="s">
        <v>3479</v>
      </c>
      <c r="E507" s="84" t="b">
        <v>0</v>
      </c>
      <c r="F507" s="84" t="b">
        <v>0</v>
      </c>
      <c r="G507" s="84" t="b">
        <v>0</v>
      </c>
    </row>
    <row r="508" spans="1:7" ht="15">
      <c r="A508" s="84" t="s">
        <v>4115</v>
      </c>
      <c r="B508" s="84">
        <v>3</v>
      </c>
      <c r="C508" s="118">
        <v>0.004283582864513268</v>
      </c>
      <c r="D508" s="84" t="s">
        <v>3479</v>
      </c>
      <c r="E508" s="84" t="b">
        <v>0</v>
      </c>
      <c r="F508" s="84" t="b">
        <v>0</v>
      </c>
      <c r="G508" s="84" t="b">
        <v>0</v>
      </c>
    </row>
    <row r="509" spans="1:7" ht="15">
      <c r="A509" s="84" t="s">
        <v>4117</v>
      </c>
      <c r="B509" s="84">
        <v>3</v>
      </c>
      <c r="C509" s="118">
        <v>0.00381275062104888</v>
      </c>
      <c r="D509" s="84" t="s">
        <v>3479</v>
      </c>
      <c r="E509" s="84" t="b">
        <v>0</v>
      </c>
      <c r="F509" s="84" t="b">
        <v>0</v>
      </c>
      <c r="G509" s="84" t="b">
        <v>0</v>
      </c>
    </row>
    <row r="510" spans="1:7" ht="15">
      <c r="A510" s="84" t="s">
        <v>4048</v>
      </c>
      <c r="B510" s="84">
        <v>2</v>
      </c>
      <c r="C510" s="118">
        <v>0.002855721909675512</v>
      </c>
      <c r="D510" s="84" t="s">
        <v>3479</v>
      </c>
      <c r="E510" s="84" t="b">
        <v>0</v>
      </c>
      <c r="F510" s="84" t="b">
        <v>0</v>
      </c>
      <c r="G510" s="84" t="b">
        <v>0</v>
      </c>
    </row>
    <row r="511" spans="1:7" ht="15">
      <c r="A511" s="84" t="s">
        <v>394</v>
      </c>
      <c r="B511" s="84">
        <v>2</v>
      </c>
      <c r="C511" s="118">
        <v>0.002855721909675512</v>
      </c>
      <c r="D511" s="84" t="s">
        <v>3479</v>
      </c>
      <c r="E511" s="84" t="b">
        <v>0</v>
      </c>
      <c r="F511" s="84" t="b">
        <v>0</v>
      </c>
      <c r="G511" s="84" t="b">
        <v>0</v>
      </c>
    </row>
    <row r="512" spans="1:7" ht="15">
      <c r="A512" s="84" t="s">
        <v>4101</v>
      </c>
      <c r="B512" s="84">
        <v>2</v>
      </c>
      <c r="C512" s="118">
        <v>0.002855721909675512</v>
      </c>
      <c r="D512" s="84" t="s">
        <v>3479</v>
      </c>
      <c r="E512" s="84" t="b">
        <v>0</v>
      </c>
      <c r="F512" s="84" t="b">
        <v>0</v>
      </c>
      <c r="G512" s="84" t="b">
        <v>0</v>
      </c>
    </row>
    <row r="513" spans="1:7" ht="15">
      <c r="A513" s="84" t="s">
        <v>395</v>
      </c>
      <c r="B513" s="84">
        <v>2</v>
      </c>
      <c r="C513" s="118">
        <v>0.002855721909675512</v>
      </c>
      <c r="D513" s="84" t="s">
        <v>3479</v>
      </c>
      <c r="E513" s="84" t="b">
        <v>0</v>
      </c>
      <c r="F513" s="84" t="b">
        <v>0</v>
      </c>
      <c r="G513" s="84" t="b">
        <v>0</v>
      </c>
    </row>
    <row r="514" spans="1:7" ht="15">
      <c r="A514" s="84" t="s">
        <v>491</v>
      </c>
      <c r="B514" s="84">
        <v>2</v>
      </c>
      <c r="C514" s="118">
        <v>0.002855721909675512</v>
      </c>
      <c r="D514" s="84" t="s">
        <v>3479</v>
      </c>
      <c r="E514" s="84" t="b">
        <v>0</v>
      </c>
      <c r="F514" s="84" t="b">
        <v>0</v>
      </c>
      <c r="G514" s="84" t="b">
        <v>0</v>
      </c>
    </row>
    <row r="515" spans="1:7" ht="15">
      <c r="A515" s="84" t="s">
        <v>4243</v>
      </c>
      <c r="B515" s="84">
        <v>2</v>
      </c>
      <c r="C515" s="118">
        <v>0.002855721909675512</v>
      </c>
      <c r="D515" s="84" t="s">
        <v>3479</v>
      </c>
      <c r="E515" s="84" t="b">
        <v>0</v>
      </c>
      <c r="F515" s="84" t="b">
        <v>0</v>
      </c>
      <c r="G515" s="84" t="b">
        <v>0</v>
      </c>
    </row>
    <row r="516" spans="1:7" ht="15">
      <c r="A516" s="84" t="s">
        <v>4244</v>
      </c>
      <c r="B516" s="84">
        <v>2</v>
      </c>
      <c r="C516" s="118">
        <v>0.002855721909675512</v>
      </c>
      <c r="D516" s="84" t="s">
        <v>3479</v>
      </c>
      <c r="E516" s="84" t="b">
        <v>0</v>
      </c>
      <c r="F516" s="84" t="b">
        <v>0</v>
      </c>
      <c r="G516" s="84" t="b">
        <v>0</v>
      </c>
    </row>
    <row r="517" spans="1:7" ht="15">
      <c r="A517" s="84" t="s">
        <v>4245</v>
      </c>
      <c r="B517" s="84">
        <v>2</v>
      </c>
      <c r="C517" s="118">
        <v>0.002855721909675512</v>
      </c>
      <c r="D517" s="84" t="s">
        <v>3479</v>
      </c>
      <c r="E517" s="84" t="b">
        <v>1</v>
      </c>
      <c r="F517" s="84" t="b">
        <v>0</v>
      </c>
      <c r="G517" s="84" t="b">
        <v>0</v>
      </c>
    </row>
    <row r="518" spans="1:7" ht="15">
      <c r="A518" s="84" t="s">
        <v>4246</v>
      </c>
      <c r="B518" s="84">
        <v>2</v>
      </c>
      <c r="C518" s="118">
        <v>0.002855721909675512</v>
      </c>
      <c r="D518" s="84" t="s">
        <v>3479</v>
      </c>
      <c r="E518" s="84" t="b">
        <v>0</v>
      </c>
      <c r="F518" s="84" t="b">
        <v>1</v>
      </c>
      <c r="G518" s="84" t="b">
        <v>0</v>
      </c>
    </row>
    <row r="519" spans="1:7" ht="15">
      <c r="A519" s="84" t="s">
        <v>4181</v>
      </c>
      <c r="B519" s="84">
        <v>2</v>
      </c>
      <c r="C519" s="118">
        <v>0.002855721909675512</v>
      </c>
      <c r="D519" s="84" t="s">
        <v>3479</v>
      </c>
      <c r="E519" s="84" t="b">
        <v>0</v>
      </c>
      <c r="F519" s="84" t="b">
        <v>0</v>
      </c>
      <c r="G519" s="84" t="b">
        <v>0</v>
      </c>
    </row>
    <row r="520" spans="1:7" ht="15">
      <c r="A520" s="84" t="s">
        <v>390</v>
      </c>
      <c r="B520" s="84">
        <v>2</v>
      </c>
      <c r="C520" s="118">
        <v>0.002855721909675512</v>
      </c>
      <c r="D520" s="84" t="s">
        <v>3479</v>
      </c>
      <c r="E520" s="84" t="b">
        <v>0</v>
      </c>
      <c r="F520" s="84" t="b">
        <v>0</v>
      </c>
      <c r="G520" s="84" t="b">
        <v>0</v>
      </c>
    </row>
    <row r="521" spans="1:7" ht="15">
      <c r="A521" s="84" t="s">
        <v>469</v>
      </c>
      <c r="B521" s="84">
        <v>2</v>
      </c>
      <c r="C521" s="118">
        <v>0.002855721909675512</v>
      </c>
      <c r="D521" s="84" t="s">
        <v>3479</v>
      </c>
      <c r="E521" s="84" t="b">
        <v>0</v>
      </c>
      <c r="F521" s="84" t="b">
        <v>0</v>
      </c>
      <c r="G521" s="84" t="b">
        <v>0</v>
      </c>
    </row>
    <row r="522" spans="1:7" ht="15">
      <c r="A522" s="84" t="s">
        <v>4121</v>
      </c>
      <c r="B522" s="84">
        <v>2</v>
      </c>
      <c r="C522" s="118">
        <v>0.002855721909675512</v>
      </c>
      <c r="D522" s="84" t="s">
        <v>3479</v>
      </c>
      <c r="E522" s="84" t="b">
        <v>0</v>
      </c>
      <c r="F522" s="84" t="b">
        <v>0</v>
      </c>
      <c r="G522" s="84" t="b">
        <v>0</v>
      </c>
    </row>
    <row r="523" spans="1:7" ht="15">
      <c r="A523" s="84" t="s">
        <v>4248</v>
      </c>
      <c r="B523" s="84">
        <v>2</v>
      </c>
      <c r="C523" s="118">
        <v>0.002855721909675512</v>
      </c>
      <c r="D523" s="84" t="s">
        <v>3479</v>
      </c>
      <c r="E523" s="84" t="b">
        <v>0</v>
      </c>
      <c r="F523" s="84" t="b">
        <v>0</v>
      </c>
      <c r="G523" s="84" t="b">
        <v>0</v>
      </c>
    </row>
    <row r="524" spans="1:7" ht="15">
      <c r="A524" s="84" t="s">
        <v>4249</v>
      </c>
      <c r="B524" s="84">
        <v>2</v>
      </c>
      <c r="C524" s="118">
        <v>0.002855721909675512</v>
      </c>
      <c r="D524" s="84" t="s">
        <v>3479</v>
      </c>
      <c r="E524" s="84" t="b">
        <v>0</v>
      </c>
      <c r="F524" s="84" t="b">
        <v>0</v>
      </c>
      <c r="G524" s="84" t="b">
        <v>0</v>
      </c>
    </row>
    <row r="525" spans="1:7" ht="15">
      <c r="A525" s="84" t="s">
        <v>4250</v>
      </c>
      <c r="B525" s="84">
        <v>2</v>
      </c>
      <c r="C525" s="118">
        <v>0.002855721909675512</v>
      </c>
      <c r="D525" s="84" t="s">
        <v>3479</v>
      </c>
      <c r="E525" s="84" t="b">
        <v>0</v>
      </c>
      <c r="F525" s="84" t="b">
        <v>0</v>
      </c>
      <c r="G525" s="84" t="b">
        <v>0</v>
      </c>
    </row>
    <row r="526" spans="1:7" ht="15">
      <c r="A526" s="84" t="s">
        <v>4251</v>
      </c>
      <c r="B526" s="84">
        <v>2</v>
      </c>
      <c r="C526" s="118">
        <v>0.002855721909675512</v>
      </c>
      <c r="D526" s="84" t="s">
        <v>3479</v>
      </c>
      <c r="E526" s="84" t="b">
        <v>1</v>
      </c>
      <c r="F526" s="84" t="b">
        <v>0</v>
      </c>
      <c r="G526" s="84" t="b">
        <v>0</v>
      </c>
    </row>
    <row r="527" spans="1:7" ht="15">
      <c r="A527" s="84" t="s">
        <v>4252</v>
      </c>
      <c r="B527" s="84">
        <v>2</v>
      </c>
      <c r="C527" s="118">
        <v>0.002855721909675512</v>
      </c>
      <c r="D527" s="84" t="s">
        <v>3479</v>
      </c>
      <c r="E527" s="84" t="b">
        <v>0</v>
      </c>
      <c r="F527" s="84" t="b">
        <v>0</v>
      </c>
      <c r="G527" s="84" t="b">
        <v>0</v>
      </c>
    </row>
    <row r="528" spans="1:7" ht="15">
      <c r="A528" s="84" t="s">
        <v>4253</v>
      </c>
      <c r="B528" s="84">
        <v>2</v>
      </c>
      <c r="C528" s="118">
        <v>0.002855721909675512</v>
      </c>
      <c r="D528" s="84" t="s">
        <v>3479</v>
      </c>
      <c r="E528" s="84" t="b">
        <v>0</v>
      </c>
      <c r="F528" s="84" t="b">
        <v>0</v>
      </c>
      <c r="G528" s="84" t="b">
        <v>0</v>
      </c>
    </row>
    <row r="529" spans="1:7" ht="15">
      <c r="A529" s="84" t="s">
        <v>4254</v>
      </c>
      <c r="B529" s="84">
        <v>2</v>
      </c>
      <c r="C529" s="118">
        <v>0.002855721909675512</v>
      </c>
      <c r="D529" s="84" t="s">
        <v>3479</v>
      </c>
      <c r="E529" s="84" t="b">
        <v>0</v>
      </c>
      <c r="F529" s="84" t="b">
        <v>0</v>
      </c>
      <c r="G529" s="84" t="b">
        <v>0</v>
      </c>
    </row>
    <row r="530" spans="1:7" ht="15">
      <c r="A530" s="84" t="s">
        <v>4255</v>
      </c>
      <c r="B530" s="84">
        <v>2</v>
      </c>
      <c r="C530" s="118">
        <v>0.002855721909675512</v>
      </c>
      <c r="D530" s="84" t="s">
        <v>3479</v>
      </c>
      <c r="E530" s="84" t="b">
        <v>0</v>
      </c>
      <c r="F530" s="84" t="b">
        <v>0</v>
      </c>
      <c r="G530" s="84" t="b">
        <v>0</v>
      </c>
    </row>
    <row r="531" spans="1:7" ht="15">
      <c r="A531" s="84" t="s">
        <v>4192</v>
      </c>
      <c r="B531" s="84">
        <v>2</v>
      </c>
      <c r="C531" s="118">
        <v>0.002855721909675512</v>
      </c>
      <c r="D531" s="84" t="s">
        <v>3479</v>
      </c>
      <c r="E531" s="84" t="b">
        <v>0</v>
      </c>
      <c r="F531" s="84" t="b">
        <v>0</v>
      </c>
      <c r="G531" s="84" t="b">
        <v>0</v>
      </c>
    </row>
    <row r="532" spans="1:7" ht="15">
      <c r="A532" s="84" t="s">
        <v>4151</v>
      </c>
      <c r="B532" s="84">
        <v>2</v>
      </c>
      <c r="C532" s="118">
        <v>0.002855721909675512</v>
      </c>
      <c r="D532" s="84" t="s">
        <v>3479</v>
      </c>
      <c r="E532" s="84" t="b">
        <v>0</v>
      </c>
      <c r="F532" s="84" t="b">
        <v>0</v>
      </c>
      <c r="G532" s="84" t="b">
        <v>0</v>
      </c>
    </row>
    <row r="533" spans="1:7" ht="15">
      <c r="A533" s="84" t="s">
        <v>4237</v>
      </c>
      <c r="B533" s="84">
        <v>2</v>
      </c>
      <c r="C533" s="118">
        <v>0.002855721909675512</v>
      </c>
      <c r="D533" s="84" t="s">
        <v>3479</v>
      </c>
      <c r="E533" s="84" t="b">
        <v>0</v>
      </c>
      <c r="F533" s="84" t="b">
        <v>0</v>
      </c>
      <c r="G533" s="84" t="b">
        <v>0</v>
      </c>
    </row>
    <row r="534" spans="1:7" ht="15">
      <c r="A534" s="84" t="s">
        <v>4238</v>
      </c>
      <c r="B534" s="84">
        <v>2</v>
      </c>
      <c r="C534" s="118">
        <v>0.002855721909675512</v>
      </c>
      <c r="D534" s="84" t="s">
        <v>3479</v>
      </c>
      <c r="E534" s="84" t="b">
        <v>0</v>
      </c>
      <c r="F534" s="84" t="b">
        <v>0</v>
      </c>
      <c r="G534" s="84" t="b">
        <v>0</v>
      </c>
    </row>
    <row r="535" spans="1:7" ht="15">
      <c r="A535" s="84" t="s">
        <v>4241</v>
      </c>
      <c r="B535" s="84">
        <v>2</v>
      </c>
      <c r="C535" s="118">
        <v>0.002855721909675512</v>
      </c>
      <c r="D535" s="84" t="s">
        <v>3479</v>
      </c>
      <c r="E535" s="84" t="b">
        <v>0</v>
      </c>
      <c r="F535" s="84" t="b">
        <v>0</v>
      </c>
      <c r="G535" s="84" t="b">
        <v>0</v>
      </c>
    </row>
    <row r="536" spans="1:7" ht="15">
      <c r="A536" s="84" t="s">
        <v>4114</v>
      </c>
      <c r="B536" s="84">
        <v>2</v>
      </c>
      <c r="C536" s="118">
        <v>0.002855721909675512</v>
      </c>
      <c r="D536" s="84" t="s">
        <v>3479</v>
      </c>
      <c r="E536" s="84" t="b">
        <v>0</v>
      </c>
      <c r="F536" s="84" t="b">
        <v>0</v>
      </c>
      <c r="G536" s="84" t="b">
        <v>0</v>
      </c>
    </row>
    <row r="537" spans="1:7" ht="15">
      <c r="A537" s="84" t="s">
        <v>4130</v>
      </c>
      <c r="B537" s="84">
        <v>2</v>
      </c>
      <c r="C537" s="118">
        <v>0.002855721909675512</v>
      </c>
      <c r="D537" s="84" t="s">
        <v>3479</v>
      </c>
      <c r="E537" s="84" t="b">
        <v>0</v>
      </c>
      <c r="F537" s="84" t="b">
        <v>0</v>
      </c>
      <c r="G537" s="84" t="b">
        <v>0</v>
      </c>
    </row>
    <row r="538" spans="1:7" ht="15">
      <c r="A538" s="84" t="s">
        <v>4212</v>
      </c>
      <c r="B538" s="84">
        <v>2</v>
      </c>
      <c r="C538" s="118">
        <v>0.002855721909675512</v>
      </c>
      <c r="D538" s="84" t="s">
        <v>3479</v>
      </c>
      <c r="E538" s="84" t="b">
        <v>0</v>
      </c>
      <c r="F538" s="84" t="b">
        <v>0</v>
      </c>
      <c r="G538" s="84" t="b">
        <v>0</v>
      </c>
    </row>
    <row r="539" spans="1:7" ht="15">
      <c r="A539" s="84" t="s">
        <v>4059</v>
      </c>
      <c r="B539" s="84">
        <v>2</v>
      </c>
      <c r="C539" s="118">
        <v>0.002855721909675512</v>
      </c>
      <c r="D539" s="84" t="s">
        <v>3479</v>
      </c>
      <c r="E539" s="84" t="b">
        <v>0</v>
      </c>
      <c r="F539" s="84" t="b">
        <v>0</v>
      </c>
      <c r="G539" s="84" t="b">
        <v>0</v>
      </c>
    </row>
    <row r="540" spans="1:7" ht="15">
      <c r="A540" s="84" t="s">
        <v>4234</v>
      </c>
      <c r="B540" s="84">
        <v>2</v>
      </c>
      <c r="C540" s="118">
        <v>0.002855721909675512</v>
      </c>
      <c r="D540" s="84" t="s">
        <v>3479</v>
      </c>
      <c r="E540" s="84" t="b">
        <v>0</v>
      </c>
      <c r="F540" s="84" t="b">
        <v>0</v>
      </c>
      <c r="G540" s="84" t="b">
        <v>0</v>
      </c>
    </row>
    <row r="541" spans="1:7" ht="15">
      <c r="A541" s="84" t="s">
        <v>4235</v>
      </c>
      <c r="B541" s="84">
        <v>2</v>
      </c>
      <c r="C541" s="118">
        <v>0.002855721909675512</v>
      </c>
      <c r="D541" s="84" t="s">
        <v>3479</v>
      </c>
      <c r="E541" s="84" t="b">
        <v>0</v>
      </c>
      <c r="F541" s="84" t="b">
        <v>0</v>
      </c>
      <c r="G541" s="84" t="b">
        <v>0</v>
      </c>
    </row>
    <row r="542" spans="1:7" ht="15">
      <c r="A542" s="84" t="s">
        <v>4236</v>
      </c>
      <c r="B542" s="84">
        <v>2</v>
      </c>
      <c r="C542" s="118">
        <v>0.002855721909675512</v>
      </c>
      <c r="D542" s="84" t="s">
        <v>3479</v>
      </c>
      <c r="E542" s="84" t="b">
        <v>0</v>
      </c>
      <c r="F542" s="84" t="b">
        <v>0</v>
      </c>
      <c r="G542" s="84" t="b">
        <v>0</v>
      </c>
    </row>
    <row r="543" spans="1:7" ht="15">
      <c r="A543" s="84" t="s">
        <v>4088</v>
      </c>
      <c r="B543" s="84">
        <v>2</v>
      </c>
      <c r="C543" s="118">
        <v>0.002855721909675512</v>
      </c>
      <c r="D543" s="84" t="s">
        <v>3479</v>
      </c>
      <c r="E543" s="84" t="b">
        <v>1</v>
      </c>
      <c r="F543" s="84" t="b">
        <v>0</v>
      </c>
      <c r="G543" s="84" t="b">
        <v>0</v>
      </c>
    </row>
    <row r="544" spans="1:7" ht="15">
      <c r="A544" s="84" t="s">
        <v>4214</v>
      </c>
      <c r="B544" s="84">
        <v>2</v>
      </c>
      <c r="C544" s="118">
        <v>0.002855721909675512</v>
      </c>
      <c r="D544" s="84" t="s">
        <v>3479</v>
      </c>
      <c r="E544" s="84" t="b">
        <v>0</v>
      </c>
      <c r="F544" s="84" t="b">
        <v>0</v>
      </c>
      <c r="G544" s="84" t="b">
        <v>0</v>
      </c>
    </row>
    <row r="545" spans="1:7" ht="15">
      <c r="A545" s="84" t="s">
        <v>4233</v>
      </c>
      <c r="B545" s="84">
        <v>2</v>
      </c>
      <c r="C545" s="118">
        <v>0.002855721909675512</v>
      </c>
      <c r="D545" s="84" t="s">
        <v>3479</v>
      </c>
      <c r="E545" s="84" t="b">
        <v>0</v>
      </c>
      <c r="F545" s="84" t="b">
        <v>0</v>
      </c>
      <c r="G545" s="84" t="b">
        <v>0</v>
      </c>
    </row>
    <row r="546" spans="1:7" ht="15">
      <c r="A546" s="84" t="s">
        <v>4098</v>
      </c>
      <c r="B546" s="84">
        <v>2</v>
      </c>
      <c r="C546" s="118">
        <v>0.002855721909675512</v>
      </c>
      <c r="D546" s="84" t="s">
        <v>3479</v>
      </c>
      <c r="E546" s="84" t="b">
        <v>0</v>
      </c>
      <c r="F546" s="84" t="b">
        <v>0</v>
      </c>
      <c r="G546" s="84" t="b">
        <v>0</v>
      </c>
    </row>
    <row r="547" spans="1:7" ht="15">
      <c r="A547" s="84" t="s">
        <v>4160</v>
      </c>
      <c r="B547" s="84">
        <v>2</v>
      </c>
      <c r="C547" s="118">
        <v>0.002855721909675512</v>
      </c>
      <c r="D547" s="84" t="s">
        <v>3479</v>
      </c>
      <c r="E547" s="84" t="b">
        <v>0</v>
      </c>
      <c r="F547" s="84" t="b">
        <v>0</v>
      </c>
      <c r="G547" s="84" t="b">
        <v>0</v>
      </c>
    </row>
    <row r="548" spans="1:7" ht="15">
      <c r="A548" s="84" t="s">
        <v>4239</v>
      </c>
      <c r="B548" s="84">
        <v>2</v>
      </c>
      <c r="C548" s="118">
        <v>0.003392317267365318</v>
      </c>
      <c r="D548" s="84" t="s">
        <v>3479</v>
      </c>
      <c r="E548" s="84" t="b">
        <v>0</v>
      </c>
      <c r="F548" s="84" t="b">
        <v>0</v>
      </c>
      <c r="G548" s="84" t="b">
        <v>0</v>
      </c>
    </row>
    <row r="549" spans="1:7" ht="15">
      <c r="A549" s="84" t="s">
        <v>4240</v>
      </c>
      <c r="B549" s="84">
        <v>2</v>
      </c>
      <c r="C549" s="118">
        <v>0.003392317267365318</v>
      </c>
      <c r="D549" s="84" t="s">
        <v>3479</v>
      </c>
      <c r="E549" s="84" t="b">
        <v>0</v>
      </c>
      <c r="F549" s="84" t="b">
        <v>0</v>
      </c>
      <c r="G549" s="84" t="b">
        <v>0</v>
      </c>
    </row>
    <row r="550" spans="1:7" ht="15">
      <c r="A550" s="84" t="s">
        <v>348</v>
      </c>
      <c r="B550" s="84">
        <v>2</v>
      </c>
      <c r="C550" s="118">
        <v>0.002855721909675512</v>
      </c>
      <c r="D550" s="84" t="s">
        <v>3479</v>
      </c>
      <c r="E550" s="84" t="b">
        <v>0</v>
      </c>
      <c r="F550" s="84" t="b">
        <v>0</v>
      </c>
      <c r="G550" s="84" t="b">
        <v>0</v>
      </c>
    </row>
    <row r="551" spans="1:7" ht="15">
      <c r="A551" s="84" t="s">
        <v>4150</v>
      </c>
      <c r="B551" s="84">
        <v>2</v>
      </c>
      <c r="C551" s="118">
        <v>0.002855721909675512</v>
      </c>
      <c r="D551" s="84" t="s">
        <v>3479</v>
      </c>
      <c r="E551" s="84" t="b">
        <v>0</v>
      </c>
      <c r="F551" s="84" t="b">
        <v>0</v>
      </c>
      <c r="G551" s="84" t="b">
        <v>0</v>
      </c>
    </row>
    <row r="552" spans="1:7" ht="15">
      <c r="A552" s="84" t="s">
        <v>4201</v>
      </c>
      <c r="B552" s="84">
        <v>2</v>
      </c>
      <c r="C552" s="118">
        <v>0.002855721909675512</v>
      </c>
      <c r="D552" s="84" t="s">
        <v>3479</v>
      </c>
      <c r="E552" s="84" t="b">
        <v>0</v>
      </c>
      <c r="F552" s="84" t="b">
        <v>0</v>
      </c>
      <c r="G552" s="84" t="b">
        <v>0</v>
      </c>
    </row>
    <row r="553" spans="1:7" ht="15">
      <c r="A553" s="84" t="s">
        <v>4207</v>
      </c>
      <c r="B553" s="84">
        <v>2</v>
      </c>
      <c r="C553" s="118">
        <v>0.002855721909675512</v>
      </c>
      <c r="D553" s="84" t="s">
        <v>3479</v>
      </c>
      <c r="E553" s="84" t="b">
        <v>0</v>
      </c>
      <c r="F553" s="84" t="b">
        <v>0</v>
      </c>
      <c r="G553" s="84" t="b">
        <v>0</v>
      </c>
    </row>
    <row r="554" spans="1:7" ht="15">
      <c r="A554" s="84" t="s">
        <v>468</v>
      </c>
      <c r="B554" s="84">
        <v>2</v>
      </c>
      <c r="C554" s="118">
        <v>0.002855721909675512</v>
      </c>
      <c r="D554" s="84" t="s">
        <v>3479</v>
      </c>
      <c r="E554" s="84" t="b">
        <v>0</v>
      </c>
      <c r="F554" s="84" t="b">
        <v>0</v>
      </c>
      <c r="G554" s="84" t="b">
        <v>0</v>
      </c>
    </row>
    <row r="555" spans="1:7" ht="15">
      <c r="A555" s="84" t="s">
        <v>4147</v>
      </c>
      <c r="B555" s="84">
        <v>2</v>
      </c>
      <c r="C555" s="118">
        <v>0.002855721909675512</v>
      </c>
      <c r="D555" s="84" t="s">
        <v>3479</v>
      </c>
      <c r="E555" s="84" t="b">
        <v>1</v>
      </c>
      <c r="F555" s="84" t="b">
        <v>0</v>
      </c>
      <c r="G555" s="84" t="b">
        <v>0</v>
      </c>
    </row>
    <row r="556" spans="1:7" ht="15">
      <c r="A556" s="84" t="s">
        <v>4118</v>
      </c>
      <c r="B556" s="84">
        <v>2</v>
      </c>
      <c r="C556" s="118">
        <v>0.002855721909675512</v>
      </c>
      <c r="D556" s="84" t="s">
        <v>3479</v>
      </c>
      <c r="E556" s="84" t="b">
        <v>0</v>
      </c>
      <c r="F556" s="84" t="b">
        <v>0</v>
      </c>
      <c r="G556" s="84" t="b">
        <v>0</v>
      </c>
    </row>
    <row r="557" spans="1:7" ht="15">
      <c r="A557" s="84" t="s">
        <v>470</v>
      </c>
      <c r="B557" s="84">
        <v>2</v>
      </c>
      <c r="C557" s="118">
        <v>0.002855721909675512</v>
      </c>
      <c r="D557" s="84" t="s">
        <v>3479</v>
      </c>
      <c r="E557" s="84" t="b">
        <v>0</v>
      </c>
      <c r="F557" s="84" t="b">
        <v>0</v>
      </c>
      <c r="G557" s="84" t="b">
        <v>0</v>
      </c>
    </row>
    <row r="558" spans="1:7" ht="15">
      <c r="A558" s="84" t="s">
        <v>4087</v>
      </c>
      <c r="B558" s="84">
        <v>2</v>
      </c>
      <c r="C558" s="118">
        <v>0.002855721909675512</v>
      </c>
      <c r="D558" s="84" t="s">
        <v>3479</v>
      </c>
      <c r="E558" s="84" t="b">
        <v>0</v>
      </c>
      <c r="F558" s="84" t="b">
        <v>0</v>
      </c>
      <c r="G558" s="84" t="b">
        <v>0</v>
      </c>
    </row>
    <row r="559" spans="1:7" ht="15">
      <c r="A559" s="84" t="s">
        <v>4191</v>
      </c>
      <c r="B559" s="84">
        <v>2</v>
      </c>
      <c r="C559" s="118">
        <v>0.002855721909675512</v>
      </c>
      <c r="D559" s="84" t="s">
        <v>3479</v>
      </c>
      <c r="E559" s="84" t="b">
        <v>0</v>
      </c>
      <c r="F559" s="84" t="b">
        <v>0</v>
      </c>
      <c r="G559" s="84" t="b">
        <v>0</v>
      </c>
    </row>
    <row r="560" spans="1:7" ht="15">
      <c r="A560" s="84" t="s">
        <v>4197</v>
      </c>
      <c r="B560" s="84">
        <v>2</v>
      </c>
      <c r="C560" s="118">
        <v>0.003392317267365318</v>
      </c>
      <c r="D560" s="84" t="s">
        <v>3479</v>
      </c>
      <c r="E560" s="84" t="b">
        <v>0</v>
      </c>
      <c r="F560" s="84" t="b">
        <v>0</v>
      </c>
      <c r="G560" s="84" t="b">
        <v>0</v>
      </c>
    </row>
    <row r="561" spans="1:7" ht="15">
      <c r="A561" s="84" t="s">
        <v>4198</v>
      </c>
      <c r="B561" s="84">
        <v>2</v>
      </c>
      <c r="C561" s="118">
        <v>0.003392317267365318</v>
      </c>
      <c r="D561" s="84" t="s">
        <v>3479</v>
      </c>
      <c r="E561" s="84" t="b">
        <v>0</v>
      </c>
      <c r="F561" s="84" t="b">
        <v>0</v>
      </c>
      <c r="G561" s="84" t="b">
        <v>0</v>
      </c>
    </row>
    <row r="562" spans="1:7" ht="15">
      <c r="A562" s="84" t="s">
        <v>4199</v>
      </c>
      <c r="B562" s="84">
        <v>2</v>
      </c>
      <c r="C562" s="118">
        <v>0.003392317267365318</v>
      </c>
      <c r="D562" s="84" t="s">
        <v>3479</v>
      </c>
      <c r="E562" s="84" t="b">
        <v>0</v>
      </c>
      <c r="F562" s="84" t="b">
        <v>0</v>
      </c>
      <c r="G562" s="84" t="b">
        <v>0</v>
      </c>
    </row>
    <row r="563" spans="1:7" ht="15">
      <c r="A563" s="84" t="s">
        <v>4200</v>
      </c>
      <c r="B563" s="84">
        <v>2</v>
      </c>
      <c r="C563" s="118">
        <v>0.003392317267365318</v>
      </c>
      <c r="D563" s="84" t="s">
        <v>3479</v>
      </c>
      <c r="E563" s="84" t="b">
        <v>0</v>
      </c>
      <c r="F563" s="84" t="b">
        <v>0</v>
      </c>
      <c r="G563" s="84" t="b">
        <v>0</v>
      </c>
    </row>
    <row r="564" spans="1:7" ht="15">
      <c r="A564" s="84" t="s">
        <v>4203</v>
      </c>
      <c r="B564" s="84">
        <v>2</v>
      </c>
      <c r="C564" s="118">
        <v>0.002855721909675512</v>
      </c>
      <c r="D564" s="84" t="s">
        <v>3479</v>
      </c>
      <c r="E564" s="84" t="b">
        <v>0</v>
      </c>
      <c r="F564" s="84" t="b">
        <v>0</v>
      </c>
      <c r="G564" s="84" t="b">
        <v>0</v>
      </c>
    </row>
    <row r="565" spans="1:7" ht="15">
      <c r="A565" s="84" t="s">
        <v>4116</v>
      </c>
      <c r="B565" s="84">
        <v>2</v>
      </c>
      <c r="C565" s="118">
        <v>0.003392317267365318</v>
      </c>
      <c r="D565" s="84" t="s">
        <v>3479</v>
      </c>
      <c r="E565" s="84" t="b">
        <v>0</v>
      </c>
      <c r="F565" s="84" t="b">
        <v>0</v>
      </c>
      <c r="G565" s="84" t="b">
        <v>0</v>
      </c>
    </row>
    <row r="566" spans="1:7" ht="15">
      <c r="A566" s="84" t="s">
        <v>4144</v>
      </c>
      <c r="B566" s="84">
        <v>2</v>
      </c>
      <c r="C566" s="118">
        <v>0.002855721909675512</v>
      </c>
      <c r="D566" s="84" t="s">
        <v>3479</v>
      </c>
      <c r="E566" s="84" t="b">
        <v>0</v>
      </c>
      <c r="F566" s="84" t="b">
        <v>0</v>
      </c>
      <c r="G566" s="84" t="b">
        <v>0</v>
      </c>
    </row>
    <row r="567" spans="1:7" ht="15">
      <c r="A567" s="84" t="s">
        <v>4205</v>
      </c>
      <c r="B567" s="84">
        <v>2</v>
      </c>
      <c r="C567" s="118">
        <v>0.002855721909675512</v>
      </c>
      <c r="D567" s="84" t="s">
        <v>3479</v>
      </c>
      <c r="E567" s="84" t="b">
        <v>0</v>
      </c>
      <c r="F567" s="84" t="b">
        <v>0</v>
      </c>
      <c r="G567" s="84" t="b">
        <v>0</v>
      </c>
    </row>
    <row r="568" spans="1:7" ht="15">
      <c r="A568" s="84" t="s">
        <v>4206</v>
      </c>
      <c r="B568" s="84">
        <v>2</v>
      </c>
      <c r="C568" s="118">
        <v>0.002855721909675512</v>
      </c>
      <c r="D568" s="84" t="s">
        <v>3479</v>
      </c>
      <c r="E568" s="84" t="b">
        <v>1</v>
      </c>
      <c r="F568" s="84" t="b">
        <v>0</v>
      </c>
      <c r="G568" s="84" t="b">
        <v>0</v>
      </c>
    </row>
    <row r="569" spans="1:7" ht="15">
      <c r="A569" s="84" t="s">
        <v>4211</v>
      </c>
      <c r="B569" s="84">
        <v>2</v>
      </c>
      <c r="C569" s="118">
        <v>0.002855721909675512</v>
      </c>
      <c r="D569" s="84" t="s">
        <v>3479</v>
      </c>
      <c r="E569" s="84" t="b">
        <v>0</v>
      </c>
      <c r="F569" s="84" t="b">
        <v>0</v>
      </c>
      <c r="G569" s="84" t="b">
        <v>0</v>
      </c>
    </row>
    <row r="570" spans="1:7" ht="15">
      <c r="A570" s="84" t="s">
        <v>4090</v>
      </c>
      <c r="B570" s="84">
        <v>2</v>
      </c>
      <c r="C570" s="118">
        <v>0.002855721909675512</v>
      </c>
      <c r="D570" s="84" t="s">
        <v>3479</v>
      </c>
      <c r="E570" s="84" t="b">
        <v>1</v>
      </c>
      <c r="F570" s="84" t="b">
        <v>0</v>
      </c>
      <c r="G570" s="84" t="b">
        <v>0</v>
      </c>
    </row>
    <row r="571" spans="1:7" ht="15">
      <c r="A571" s="84" t="s">
        <v>4247</v>
      </c>
      <c r="B571" s="84">
        <v>2</v>
      </c>
      <c r="C571" s="118">
        <v>0.003392317267365318</v>
      </c>
      <c r="D571" s="84" t="s">
        <v>3479</v>
      </c>
      <c r="E571" s="84" t="b">
        <v>1</v>
      </c>
      <c r="F571" s="84" t="b">
        <v>0</v>
      </c>
      <c r="G571" s="84" t="b">
        <v>0</v>
      </c>
    </row>
    <row r="572" spans="1:7" ht="15">
      <c r="A572" s="84" t="s">
        <v>449</v>
      </c>
      <c r="B572" s="84">
        <v>41</v>
      </c>
      <c r="C572" s="118">
        <v>0</v>
      </c>
      <c r="D572" s="84" t="s">
        <v>3480</v>
      </c>
      <c r="E572" s="84" t="b">
        <v>0</v>
      </c>
      <c r="F572" s="84" t="b">
        <v>0</v>
      </c>
      <c r="G572" s="84" t="b">
        <v>0</v>
      </c>
    </row>
    <row r="573" spans="1:7" ht="15">
      <c r="A573" s="84" t="s">
        <v>224</v>
      </c>
      <c r="B573" s="84">
        <v>6</v>
      </c>
      <c r="C573" s="118">
        <v>0.011264388313757815</v>
      </c>
      <c r="D573" s="84" t="s">
        <v>3480</v>
      </c>
      <c r="E573" s="84" t="b">
        <v>0</v>
      </c>
      <c r="F573" s="84" t="b">
        <v>0</v>
      </c>
      <c r="G573" s="84" t="b">
        <v>0</v>
      </c>
    </row>
    <row r="574" spans="1:7" ht="15">
      <c r="A574" s="84" t="s">
        <v>340</v>
      </c>
      <c r="B574" s="84">
        <v>5</v>
      </c>
      <c r="C574" s="118">
        <v>0.010301323356703007</v>
      </c>
      <c r="D574" s="84" t="s">
        <v>3480</v>
      </c>
      <c r="E574" s="84" t="b">
        <v>0</v>
      </c>
      <c r="F574" s="84" t="b">
        <v>0</v>
      </c>
      <c r="G574" s="84" t="b">
        <v>0</v>
      </c>
    </row>
    <row r="575" spans="1:7" ht="15">
      <c r="A575" s="84" t="s">
        <v>3598</v>
      </c>
      <c r="B575" s="84">
        <v>5</v>
      </c>
      <c r="C575" s="118">
        <v>0.010301323356703007</v>
      </c>
      <c r="D575" s="84" t="s">
        <v>3480</v>
      </c>
      <c r="E575" s="84" t="b">
        <v>0</v>
      </c>
      <c r="F575" s="84" t="b">
        <v>0</v>
      </c>
      <c r="G575" s="84" t="b">
        <v>0</v>
      </c>
    </row>
    <row r="576" spans="1:7" ht="15">
      <c r="A576" s="84" t="s">
        <v>3599</v>
      </c>
      <c r="B576" s="84">
        <v>5</v>
      </c>
      <c r="C576" s="118">
        <v>0.010301323356703007</v>
      </c>
      <c r="D576" s="84" t="s">
        <v>3480</v>
      </c>
      <c r="E576" s="84" t="b">
        <v>0</v>
      </c>
      <c r="F576" s="84" t="b">
        <v>0</v>
      </c>
      <c r="G576" s="84" t="b">
        <v>0</v>
      </c>
    </row>
    <row r="577" spans="1:7" ht="15">
      <c r="A577" s="84" t="s">
        <v>3600</v>
      </c>
      <c r="B577" s="84">
        <v>5</v>
      </c>
      <c r="C577" s="118">
        <v>0.010301323356703007</v>
      </c>
      <c r="D577" s="84" t="s">
        <v>3480</v>
      </c>
      <c r="E577" s="84" t="b">
        <v>0</v>
      </c>
      <c r="F577" s="84" t="b">
        <v>0</v>
      </c>
      <c r="G577" s="84" t="b">
        <v>0</v>
      </c>
    </row>
    <row r="578" spans="1:7" ht="15">
      <c r="A578" s="84" t="s">
        <v>3601</v>
      </c>
      <c r="B578" s="84">
        <v>5</v>
      </c>
      <c r="C578" s="118">
        <v>0.010301323356703007</v>
      </c>
      <c r="D578" s="84" t="s">
        <v>3480</v>
      </c>
      <c r="E578" s="84" t="b">
        <v>0</v>
      </c>
      <c r="F578" s="84" t="b">
        <v>0</v>
      </c>
      <c r="G578" s="84" t="b">
        <v>0</v>
      </c>
    </row>
    <row r="579" spans="1:7" ht="15">
      <c r="A579" s="84" t="s">
        <v>3602</v>
      </c>
      <c r="B579" s="84">
        <v>5</v>
      </c>
      <c r="C579" s="118">
        <v>0.010301323356703007</v>
      </c>
      <c r="D579" s="84" t="s">
        <v>3480</v>
      </c>
      <c r="E579" s="84" t="b">
        <v>0</v>
      </c>
      <c r="F579" s="84" t="b">
        <v>0</v>
      </c>
      <c r="G579" s="84" t="b">
        <v>0</v>
      </c>
    </row>
    <row r="580" spans="1:7" ht="15">
      <c r="A580" s="84" t="s">
        <v>3603</v>
      </c>
      <c r="B580" s="84">
        <v>5</v>
      </c>
      <c r="C580" s="118">
        <v>0.010301323356703007</v>
      </c>
      <c r="D580" s="84" t="s">
        <v>3480</v>
      </c>
      <c r="E580" s="84" t="b">
        <v>0</v>
      </c>
      <c r="F580" s="84" t="b">
        <v>0</v>
      </c>
      <c r="G580" s="84" t="b">
        <v>0</v>
      </c>
    </row>
    <row r="581" spans="1:7" ht="15">
      <c r="A581" s="84" t="s">
        <v>3604</v>
      </c>
      <c r="B581" s="84">
        <v>5</v>
      </c>
      <c r="C581" s="118">
        <v>0.010301323356703007</v>
      </c>
      <c r="D581" s="84" t="s">
        <v>3480</v>
      </c>
      <c r="E581" s="84" t="b">
        <v>0</v>
      </c>
      <c r="F581" s="84" t="b">
        <v>0</v>
      </c>
      <c r="G581" s="84" t="b">
        <v>0</v>
      </c>
    </row>
    <row r="582" spans="1:7" ht="15">
      <c r="A582" s="84" t="s">
        <v>4041</v>
      </c>
      <c r="B582" s="84">
        <v>5</v>
      </c>
      <c r="C582" s="118">
        <v>0.010301323356703007</v>
      </c>
      <c r="D582" s="84" t="s">
        <v>3480</v>
      </c>
      <c r="E582" s="84" t="b">
        <v>0</v>
      </c>
      <c r="F582" s="84" t="b">
        <v>0</v>
      </c>
      <c r="G582" s="84" t="b">
        <v>0</v>
      </c>
    </row>
    <row r="583" spans="1:7" ht="15">
      <c r="A583" s="84" t="s">
        <v>4092</v>
      </c>
      <c r="B583" s="84">
        <v>5</v>
      </c>
      <c r="C583" s="118">
        <v>0.010301323356703007</v>
      </c>
      <c r="D583" s="84" t="s">
        <v>3480</v>
      </c>
      <c r="E583" s="84" t="b">
        <v>0</v>
      </c>
      <c r="F583" s="84" t="b">
        <v>0</v>
      </c>
      <c r="G583" s="84" t="b">
        <v>0</v>
      </c>
    </row>
    <row r="584" spans="1:7" ht="15">
      <c r="A584" s="84" t="s">
        <v>4093</v>
      </c>
      <c r="B584" s="84">
        <v>5</v>
      </c>
      <c r="C584" s="118">
        <v>0.010301323356703007</v>
      </c>
      <c r="D584" s="84" t="s">
        <v>3480</v>
      </c>
      <c r="E584" s="84" t="b">
        <v>0</v>
      </c>
      <c r="F584" s="84" t="b">
        <v>0</v>
      </c>
      <c r="G584" s="84" t="b">
        <v>0</v>
      </c>
    </row>
    <row r="585" spans="1:7" ht="15">
      <c r="A585" s="84" t="s">
        <v>4094</v>
      </c>
      <c r="B585" s="84">
        <v>5</v>
      </c>
      <c r="C585" s="118">
        <v>0.010301323356703007</v>
      </c>
      <c r="D585" s="84" t="s">
        <v>3480</v>
      </c>
      <c r="E585" s="84" t="b">
        <v>0</v>
      </c>
      <c r="F585" s="84" t="b">
        <v>0</v>
      </c>
      <c r="G585" s="84" t="b">
        <v>0</v>
      </c>
    </row>
    <row r="586" spans="1:7" ht="15">
      <c r="A586" s="84" t="s">
        <v>4059</v>
      </c>
      <c r="B586" s="84">
        <v>4</v>
      </c>
      <c r="C586" s="118">
        <v>0.009136301299755536</v>
      </c>
      <c r="D586" s="84" t="s">
        <v>3480</v>
      </c>
      <c r="E586" s="84" t="b">
        <v>0</v>
      </c>
      <c r="F586" s="84" t="b">
        <v>0</v>
      </c>
      <c r="G586" s="84" t="b">
        <v>0</v>
      </c>
    </row>
    <row r="587" spans="1:7" ht="15">
      <c r="A587" s="84" t="s">
        <v>4036</v>
      </c>
      <c r="B587" s="84">
        <v>4</v>
      </c>
      <c r="C587" s="118">
        <v>0.009136301299755536</v>
      </c>
      <c r="D587" s="84" t="s">
        <v>3480</v>
      </c>
      <c r="E587" s="84" t="b">
        <v>0</v>
      </c>
      <c r="F587" s="84" t="b">
        <v>0</v>
      </c>
      <c r="G587" s="84" t="b">
        <v>0</v>
      </c>
    </row>
    <row r="588" spans="1:7" ht="15">
      <c r="A588" s="84" t="s">
        <v>223</v>
      </c>
      <c r="B588" s="84">
        <v>4</v>
      </c>
      <c r="C588" s="118">
        <v>0.009136301299755536</v>
      </c>
      <c r="D588" s="84" t="s">
        <v>3480</v>
      </c>
      <c r="E588" s="84" t="b">
        <v>0</v>
      </c>
      <c r="F588" s="84" t="b">
        <v>0</v>
      </c>
      <c r="G588" s="84" t="b">
        <v>0</v>
      </c>
    </row>
    <row r="589" spans="1:7" ht="15">
      <c r="A589" s="84" t="s">
        <v>448</v>
      </c>
      <c r="B589" s="84">
        <v>4</v>
      </c>
      <c r="C589" s="118">
        <v>0.01191717885785236</v>
      </c>
      <c r="D589" s="84" t="s">
        <v>3480</v>
      </c>
      <c r="E589" s="84" t="b">
        <v>0</v>
      </c>
      <c r="F589" s="84" t="b">
        <v>0</v>
      </c>
      <c r="G589" s="84" t="b">
        <v>0</v>
      </c>
    </row>
    <row r="590" spans="1:7" ht="15">
      <c r="A590" s="84" t="s">
        <v>4100</v>
      </c>
      <c r="B590" s="84">
        <v>3</v>
      </c>
      <c r="C590" s="118">
        <v>0.007717852325451525</v>
      </c>
      <c r="D590" s="84" t="s">
        <v>3480</v>
      </c>
      <c r="E590" s="84" t="b">
        <v>0</v>
      </c>
      <c r="F590" s="84" t="b">
        <v>0</v>
      </c>
      <c r="G590" s="84" t="b">
        <v>0</v>
      </c>
    </row>
    <row r="591" spans="1:7" ht="15">
      <c r="A591" s="84" t="s">
        <v>4131</v>
      </c>
      <c r="B591" s="84">
        <v>3</v>
      </c>
      <c r="C591" s="118">
        <v>0.007717852325451525</v>
      </c>
      <c r="D591" s="84" t="s">
        <v>3480</v>
      </c>
      <c r="E591" s="84" t="b">
        <v>0</v>
      </c>
      <c r="F591" s="84" t="b">
        <v>1</v>
      </c>
      <c r="G591" s="84" t="b">
        <v>0</v>
      </c>
    </row>
    <row r="592" spans="1:7" ht="15">
      <c r="A592" s="84" t="s">
        <v>4132</v>
      </c>
      <c r="B592" s="84">
        <v>3</v>
      </c>
      <c r="C592" s="118">
        <v>0.007717852325451525</v>
      </c>
      <c r="D592" s="84" t="s">
        <v>3480</v>
      </c>
      <c r="E592" s="84" t="b">
        <v>0</v>
      </c>
      <c r="F592" s="84" t="b">
        <v>0</v>
      </c>
      <c r="G592" s="84" t="b">
        <v>0</v>
      </c>
    </row>
    <row r="593" spans="1:7" ht="15">
      <c r="A593" s="84" t="s">
        <v>3553</v>
      </c>
      <c r="B593" s="84">
        <v>3</v>
      </c>
      <c r="C593" s="118">
        <v>0.007717852325451525</v>
      </c>
      <c r="D593" s="84" t="s">
        <v>3480</v>
      </c>
      <c r="E593" s="84" t="b">
        <v>0</v>
      </c>
      <c r="F593" s="84" t="b">
        <v>0</v>
      </c>
      <c r="G593" s="84" t="b">
        <v>0</v>
      </c>
    </row>
    <row r="594" spans="1:7" ht="15">
      <c r="A594" s="84" t="s">
        <v>3552</v>
      </c>
      <c r="B594" s="84">
        <v>3</v>
      </c>
      <c r="C594" s="118">
        <v>0.007717852325451525</v>
      </c>
      <c r="D594" s="84" t="s">
        <v>3480</v>
      </c>
      <c r="E594" s="84" t="b">
        <v>0</v>
      </c>
      <c r="F594" s="84" t="b">
        <v>1</v>
      </c>
      <c r="G594" s="84" t="b">
        <v>0</v>
      </c>
    </row>
    <row r="595" spans="1:7" ht="15">
      <c r="A595" s="84" t="s">
        <v>3614</v>
      </c>
      <c r="B595" s="84">
        <v>3</v>
      </c>
      <c r="C595" s="118">
        <v>0.007717852325451525</v>
      </c>
      <c r="D595" s="84" t="s">
        <v>3480</v>
      </c>
      <c r="E595" s="84" t="b">
        <v>0</v>
      </c>
      <c r="F595" s="84" t="b">
        <v>0</v>
      </c>
      <c r="G595" s="84" t="b">
        <v>0</v>
      </c>
    </row>
    <row r="596" spans="1:7" ht="15">
      <c r="A596" s="84" t="s">
        <v>347</v>
      </c>
      <c r="B596" s="84">
        <v>3</v>
      </c>
      <c r="C596" s="118">
        <v>0.007717852325451525</v>
      </c>
      <c r="D596" s="84" t="s">
        <v>3480</v>
      </c>
      <c r="E596" s="84" t="b">
        <v>0</v>
      </c>
      <c r="F596" s="84" t="b">
        <v>0</v>
      </c>
      <c r="G596" s="84" t="b">
        <v>0</v>
      </c>
    </row>
    <row r="597" spans="1:7" ht="15">
      <c r="A597" s="84" t="s">
        <v>4065</v>
      </c>
      <c r="B597" s="84">
        <v>3</v>
      </c>
      <c r="C597" s="118">
        <v>0.007717852325451525</v>
      </c>
      <c r="D597" s="84" t="s">
        <v>3480</v>
      </c>
      <c r="E597" s="84" t="b">
        <v>0</v>
      </c>
      <c r="F597" s="84" t="b">
        <v>0</v>
      </c>
      <c r="G597" s="84" t="b">
        <v>0</v>
      </c>
    </row>
    <row r="598" spans="1:7" ht="15">
      <c r="A598" s="84" t="s">
        <v>4152</v>
      </c>
      <c r="B598" s="84">
        <v>3</v>
      </c>
      <c r="C598" s="118">
        <v>0.007717852325451525</v>
      </c>
      <c r="D598" s="84" t="s">
        <v>3480</v>
      </c>
      <c r="E598" s="84" t="b">
        <v>0</v>
      </c>
      <c r="F598" s="84" t="b">
        <v>0</v>
      </c>
      <c r="G598" s="84" t="b">
        <v>0</v>
      </c>
    </row>
    <row r="599" spans="1:7" ht="15">
      <c r="A599" s="84" t="s">
        <v>4153</v>
      </c>
      <c r="B599" s="84">
        <v>3</v>
      </c>
      <c r="C599" s="118">
        <v>0.007717852325451525</v>
      </c>
      <c r="D599" s="84" t="s">
        <v>3480</v>
      </c>
      <c r="E599" s="84" t="b">
        <v>0</v>
      </c>
      <c r="F599" s="84" t="b">
        <v>0</v>
      </c>
      <c r="G599" s="84" t="b">
        <v>0</v>
      </c>
    </row>
    <row r="600" spans="1:7" ht="15">
      <c r="A600" s="84" t="s">
        <v>4154</v>
      </c>
      <c r="B600" s="84">
        <v>3</v>
      </c>
      <c r="C600" s="118">
        <v>0.007717852325451525</v>
      </c>
      <c r="D600" s="84" t="s">
        <v>3480</v>
      </c>
      <c r="E600" s="84" t="b">
        <v>0</v>
      </c>
      <c r="F600" s="84" t="b">
        <v>0</v>
      </c>
      <c r="G600" s="84" t="b">
        <v>0</v>
      </c>
    </row>
    <row r="601" spans="1:7" ht="15">
      <c r="A601" s="84" t="s">
        <v>4155</v>
      </c>
      <c r="B601" s="84">
        <v>3</v>
      </c>
      <c r="C601" s="118">
        <v>0.007717852325451525</v>
      </c>
      <c r="D601" s="84" t="s">
        <v>3480</v>
      </c>
      <c r="E601" s="84" t="b">
        <v>0</v>
      </c>
      <c r="F601" s="84" t="b">
        <v>0</v>
      </c>
      <c r="G601" s="84" t="b">
        <v>0</v>
      </c>
    </row>
    <row r="602" spans="1:7" ht="15">
      <c r="A602" s="84" t="s">
        <v>4049</v>
      </c>
      <c r="B602" s="84">
        <v>3</v>
      </c>
      <c r="C602" s="118">
        <v>0.007717852325451525</v>
      </c>
      <c r="D602" s="84" t="s">
        <v>3480</v>
      </c>
      <c r="E602" s="84" t="b">
        <v>0</v>
      </c>
      <c r="F602" s="84" t="b">
        <v>0</v>
      </c>
      <c r="G602" s="84" t="b">
        <v>0</v>
      </c>
    </row>
    <row r="603" spans="1:7" ht="15">
      <c r="A603" s="84" t="s">
        <v>4156</v>
      </c>
      <c r="B603" s="84">
        <v>3</v>
      </c>
      <c r="C603" s="118">
        <v>0.007717852325451525</v>
      </c>
      <c r="D603" s="84" t="s">
        <v>3480</v>
      </c>
      <c r="E603" s="84" t="b">
        <v>0</v>
      </c>
      <c r="F603" s="84" t="b">
        <v>1</v>
      </c>
      <c r="G603" s="84" t="b">
        <v>0</v>
      </c>
    </row>
    <row r="604" spans="1:7" ht="15">
      <c r="A604" s="84" t="s">
        <v>4157</v>
      </c>
      <c r="B604" s="84">
        <v>3</v>
      </c>
      <c r="C604" s="118">
        <v>0.007717852325451525</v>
      </c>
      <c r="D604" s="84" t="s">
        <v>3480</v>
      </c>
      <c r="E604" s="84" t="b">
        <v>1</v>
      </c>
      <c r="F604" s="84" t="b">
        <v>0</v>
      </c>
      <c r="G604" s="84" t="b">
        <v>0</v>
      </c>
    </row>
    <row r="605" spans="1:7" ht="15">
      <c r="A605" s="84" t="s">
        <v>4158</v>
      </c>
      <c r="B605" s="84">
        <v>3</v>
      </c>
      <c r="C605" s="118">
        <v>0.007717852325451525</v>
      </c>
      <c r="D605" s="84" t="s">
        <v>3480</v>
      </c>
      <c r="E605" s="84" t="b">
        <v>0</v>
      </c>
      <c r="F605" s="84" t="b">
        <v>0</v>
      </c>
      <c r="G605" s="84" t="b">
        <v>0</v>
      </c>
    </row>
    <row r="606" spans="1:7" ht="15">
      <c r="A606" s="84" t="s">
        <v>4159</v>
      </c>
      <c r="B606" s="84">
        <v>3</v>
      </c>
      <c r="C606" s="118">
        <v>0.007717852325451525</v>
      </c>
      <c r="D606" s="84" t="s">
        <v>3480</v>
      </c>
      <c r="E606" s="84" t="b">
        <v>0</v>
      </c>
      <c r="F606" s="84" t="b">
        <v>0</v>
      </c>
      <c r="G606" s="84" t="b">
        <v>0</v>
      </c>
    </row>
    <row r="607" spans="1:7" ht="15">
      <c r="A607" s="84" t="s">
        <v>4090</v>
      </c>
      <c r="B607" s="84">
        <v>3</v>
      </c>
      <c r="C607" s="118">
        <v>0.007717852325451525</v>
      </c>
      <c r="D607" s="84" t="s">
        <v>3480</v>
      </c>
      <c r="E607" s="84" t="b">
        <v>1</v>
      </c>
      <c r="F607" s="84" t="b">
        <v>0</v>
      </c>
      <c r="G607" s="84" t="b">
        <v>0</v>
      </c>
    </row>
    <row r="608" spans="1:7" ht="15">
      <c r="A608" s="84" t="s">
        <v>4163</v>
      </c>
      <c r="B608" s="84">
        <v>3</v>
      </c>
      <c r="C608" s="118">
        <v>0.007717852325451525</v>
      </c>
      <c r="D608" s="84" t="s">
        <v>3480</v>
      </c>
      <c r="E608" s="84" t="b">
        <v>0</v>
      </c>
      <c r="F608" s="84" t="b">
        <v>0</v>
      </c>
      <c r="G608" s="84" t="b">
        <v>0</v>
      </c>
    </row>
    <row r="609" spans="1:7" ht="15">
      <c r="A609" s="84" t="s">
        <v>4044</v>
      </c>
      <c r="B609" s="84">
        <v>3</v>
      </c>
      <c r="C609" s="118">
        <v>0.007717852325451525</v>
      </c>
      <c r="D609" s="84" t="s">
        <v>3480</v>
      </c>
      <c r="E609" s="84" t="b">
        <v>0</v>
      </c>
      <c r="F609" s="84" t="b">
        <v>0</v>
      </c>
      <c r="G609" s="84" t="b">
        <v>0</v>
      </c>
    </row>
    <row r="610" spans="1:7" ht="15">
      <c r="A610" s="84" t="s">
        <v>4037</v>
      </c>
      <c r="B610" s="84">
        <v>3</v>
      </c>
      <c r="C610" s="118">
        <v>0.007717852325451525</v>
      </c>
      <c r="D610" s="84" t="s">
        <v>3480</v>
      </c>
      <c r="E610" s="84" t="b">
        <v>0</v>
      </c>
      <c r="F610" s="84" t="b">
        <v>0</v>
      </c>
      <c r="G610" s="84" t="b">
        <v>0</v>
      </c>
    </row>
    <row r="611" spans="1:7" ht="15">
      <c r="A611" s="84" t="s">
        <v>4177</v>
      </c>
      <c r="B611" s="84">
        <v>2</v>
      </c>
      <c r="C611" s="118">
        <v>0.00595858942892618</v>
      </c>
      <c r="D611" s="84" t="s">
        <v>3480</v>
      </c>
      <c r="E611" s="84" t="b">
        <v>0</v>
      </c>
      <c r="F611" s="84" t="b">
        <v>0</v>
      </c>
      <c r="G611" s="84" t="b">
        <v>0</v>
      </c>
    </row>
    <row r="612" spans="1:7" ht="15">
      <c r="A612" s="84" t="s">
        <v>4178</v>
      </c>
      <c r="B612" s="84">
        <v>2</v>
      </c>
      <c r="C612" s="118">
        <v>0.00595858942892618</v>
      </c>
      <c r="D612" s="84" t="s">
        <v>3480</v>
      </c>
      <c r="E612" s="84" t="b">
        <v>0</v>
      </c>
      <c r="F612" s="84" t="b">
        <v>0</v>
      </c>
      <c r="G612" s="84" t="b">
        <v>0</v>
      </c>
    </row>
    <row r="613" spans="1:7" ht="15">
      <c r="A613" s="84" t="s">
        <v>386</v>
      </c>
      <c r="B613" s="84">
        <v>2</v>
      </c>
      <c r="C613" s="118">
        <v>0.00595858942892618</v>
      </c>
      <c r="D613" s="84" t="s">
        <v>3480</v>
      </c>
      <c r="E613" s="84" t="b">
        <v>0</v>
      </c>
      <c r="F613" s="84" t="b">
        <v>0</v>
      </c>
      <c r="G613" s="84" t="b">
        <v>0</v>
      </c>
    </row>
    <row r="614" spans="1:7" ht="15">
      <c r="A614" s="84" t="s">
        <v>4102</v>
      </c>
      <c r="B614" s="84">
        <v>2</v>
      </c>
      <c r="C614" s="118">
        <v>0.00595858942892618</v>
      </c>
      <c r="D614" s="84" t="s">
        <v>3480</v>
      </c>
      <c r="E614" s="84" t="b">
        <v>0</v>
      </c>
      <c r="F614" s="84" t="b">
        <v>0</v>
      </c>
      <c r="G614" s="84" t="b">
        <v>0</v>
      </c>
    </row>
    <row r="615" spans="1:7" ht="15">
      <c r="A615" s="84" t="s">
        <v>4032</v>
      </c>
      <c r="B615" s="84">
        <v>2</v>
      </c>
      <c r="C615" s="118">
        <v>0.00595858942892618</v>
      </c>
      <c r="D615" s="84" t="s">
        <v>3480</v>
      </c>
      <c r="E615" s="84" t="b">
        <v>1</v>
      </c>
      <c r="F615" s="84" t="b">
        <v>0</v>
      </c>
      <c r="G615" s="84" t="b">
        <v>0</v>
      </c>
    </row>
    <row r="616" spans="1:7" ht="15">
      <c r="A616" s="84" t="s">
        <v>3573</v>
      </c>
      <c r="B616" s="84">
        <v>2</v>
      </c>
      <c r="C616" s="118">
        <v>0.00595858942892618</v>
      </c>
      <c r="D616" s="84" t="s">
        <v>3480</v>
      </c>
      <c r="E616" s="84" t="b">
        <v>0</v>
      </c>
      <c r="F616" s="84" t="b">
        <v>0</v>
      </c>
      <c r="G616" s="84" t="b">
        <v>0</v>
      </c>
    </row>
    <row r="617" spans="1:7" ht="15">
      <c r="A617" s="84" t="s">
        <v>4187</v>
      </c>
      <c r="B617" s="84">
        <v>2</v>
      </c>
      <c r="C617" s="118">
        <v>0.007349028207974591</v>
      </c>
      <c r="D617" s="84" t="s">
        <v>3480</v>
      </c>
      <c r="E617" s="84" t="b">
        <v>0</v>
      </c>
      <c r="F617" s="84" t="b">
        <v>0</v>
      </c>
      <c r="G617" s="84" t="b">
        <v>0</v>
      </c>
    </row>
    <row r="618" spans="1:7" ht="15">
      <c r="A618" s="84" t="s">
        <v>4188</v>
      </c>
      <c r="B618" s="84">
        <v>2</v>
      </c>
      <c r="C618" s="118">
        <v>0.007349028207974591</v>
      </c>
      <c r="D618" s="84" t="s">
        <v>3480</v>
      </c>
      <c r="E618" s="84" t="b">
        <v>0</v>
      </c>
      <c r="F618" s="84" t="b">
        <v>0</v>
      </c>
      <c r="G618" s="84" t="b">
        <v>0</v>
      </c>
    </row>
    <row r="619" spans="1:7" ht="15">
      <c r="A619" s="84" t="s">
        <v>4189</v>
      </c>
      <c r="B619" s="84">
        <v>2</v>
      </c>
      <c r="C619" s="118">
        <v>0.007349028207974591</v>
      </c>
      <c r="D619" s="84" t="s">
        <v>3480</v>
      </c>
      <c r="E619" s="84" t="b">
        <v>0</v>
      </c>
      <c r="F619" s="84" t="b">
        <v>0</v>
      </c>
      <c r="G619" s="84" t="b">
        <v>0</v>
      </c>
    </row>
    <row r="620" spans="1:7" ht="15">
      <c r="A620" s="84" t="s">
        <v>4193</v>
      </c>
      <c r="B620" s="84">
        <v>2</v>
      </c>
      <c r="C620" s="118">
        <v>0.00595858942892618</v>
      </c>
      <c r="D620" s="84" t="s">
        <v>3480</v>
      </c>
      <c r="E620" s="84" t="b">
        <v>0</v>
      </c>
      <c r="F620" s="84" t="b">
        <v>1</v>
      </c>
      <c r="G620" s="84" t="b">
        <v>0</v>
      </c>
    </row>
    <row r="621" spans="1:7" ht="15">
      <c r="A621" s="84" t="s">
        <v>4039</v>
      </c>
      <c r="B621" s="84">
        <v>2</v>
      </c>
      <c r="C621" s="118">
        <v>0.00595858942892618</v>
      </c>
      <c r="D621" s="84" t="s">
        <v>3480</v>
      </c>
      <c r="E621" s="84" t="b">
        <v>0</v>
      </c>
      <c r="F621" s="84" t="b">
        <v>0</v>
      </c>
      <c r="G621" s="84" t="b">
        <v>0</v>
      </c>
    </row>
    <row r="622" spans="1:7" ht="15">
      <c r="A622" s="84" t="s">
        <v>4043</v>
      </c>
      <c r="B622" s="84">
        <v>2</v>
      </c>
      <c r="C622" s="118">
        <v>0.00595858942892618</v>
      </c>
      <c r="D622" s="84" t="s">
        <v>3480</v>
      </c>
      <c r="E622" s="84" t="b">
        <v>0</v>
      </c>
      <c r="F622" s="84" t="b">
        <v>0</v>
      </c>
      <c r="G622" s="84" t="b">
        <v>0</v>
      </c>
    </row>
    <row r="623" spans="1:7" ht="15">
      <c r="A623" s="84" t="s">
        <v>4208</v>
      </c>
      <c r="B623" s="84">
        <v>2</v>
      </c>
      <c r="C623" s="118">
        <v>0.00595858942892618</v>
      </c>
      <c r="D623" s="84" t="s">
        <v>3480</v>
      </c>
      <c r="E623" s="84" t="b">
        <v>0</v>
      </c>
      <c r="F623" s="84" t="b">
        <v>0</v>
      </c>
      <c r="G623" s="84" t="b">
        <v>0</v>
      </c>
    </row>
    <row r="624" spans="1:7" ht="15">
      <c r="A624" s="84" t="s">
        <v>3592</v>
      </c>
      <c r="B624" s="84">
        <v>2</v>
      </c>
      <c r="C624" s="118">
        <v>0.00595858942892618</v>
      </c>
      <c r="D624" s="84" t="s">
        <v>3480</v>
      </c>
      <c r="E624" s="84" t="b">
        <v>0</v>
      </c>
      <c r="F624" s="84" t="b">
        <v>0</v>
      </c>
      <c r="G624" s="84" t="b">
        <v>0</v>
      </c>
    </row>
    <row r="625" spans="1:7" ht="15">
      <c r="A625" s="84" t="s">
        <v>4215</v>
      </c>
      <c r="B625" s="84">
        <v>2</v>
      </c>
      <c r="C625" s="118">
        <v>0.00595858942892618</v>
      </c>
      <c r="D625" s="84" t="s">
        <v>3480</v>
      </c>
      <c r="E625" s="84" t="b">
        <v>0</v>
      </c>
      <c r="F625" s="84" t="b">
        <v>0</v>
      </c>
      <c r="G625" s="84" t="b">
        <v>0</v>
      </c>
    </row>
    <row r="626" spans="1:7" ht="15">
      <c r="A626" s="84" t="s">
        <v>4058</v>
      </c>
      <c r="B626" s="84">
        <v>2</v>
      </c>
      <c r="C626" s="118">
        <v>0.007349028207974591</v>
      </c>
      <c r="D626" s="84" t="s">
        <v>3480</v>
      </c>
      <c r="E626" s="84" t="b">
        <v>0</v>
      </c>
      <c r="F626" s="84" t="b">
        <v>0</v>
      </c>
      <c r="G626" s="84" t="b">
        <v>0</v>
      </c>
    </row>
    <row r="627" spans="1:7" ht="15">
      <c r="A627" s="84" t="s">
        <v>4149</v>
      </c>
      <c r="B627" s="84">
        <v>2</v>
      </c>
      <c r="C627" s="118">
        <v>0.00595858942892618</v>
      </c>
      <c r="D627" s="84" t="s">
        <v>3480</v>
      </c>
      <c r="E627" s="84" t="b">
        <v>0</v>
      </c>
      <c r="F627" s="84" t="b">
        <v>0</v>
      </c>
      <c r="G627" s="84" t="b">
        <v>0</v>
      </c>
    </row>
    <row r="628" spans="1:7" ht="15">
      <c r="A628" s="84" t="s">
        <v>4118</v>
      </c>
      <c r="B628" s="84">
        <v>2</v>
      </c>
      <c r="C628" s="118">
        <v>0.007349028207974591</v>
      </c>
      <c r="D628" s="84" t="s">
        <v>3480</v>
      </c>
      <c r="E628" s="84" t="b">
        <v>0</v>
      </c>
      <c r="F628" s="84" t="b">
        <v>0</v>
      </c>
      <c r="G628" s="84" t="b">
        <v>0</v>
      </c>
    </row>
    <row r="629" spans="1:7" ht="15">
      <c r="A629" s="84" t="s">
        <v>3586</v>
      </c>
      <c r="B629" s="84">
        <v>2</v>
      </c>
      <c r="C629" s="118">
        <v>0.007349028207974591</v>
      </c>
      <c r="D629" s="84" t="s">
        <v>3480</v>
      </c>
      <c r="E629" s="84" t="b">
        <v>0</v>
      </c>
      <c r="F629" s="84" t="b">
        <v>0</v>
      </c>
      <c r="G629" s="84" t="b">
        <v>0</v>
      </c>
    </row>
    <row r="630" spans="1:7" ht="15">
      <c r="A630" s="84" t="s">
        <v>4225</v>
      </c>
      <c r="B630" s="84">
        <v>2</v>
      </c>
      <c r="C630" s="118">
        <v>0.00595858942892618</v>
      </c>
      <c r="D630" s="84" t="s">
        <v>3480</v>
      </c>
      <c r="E630" s="84" t="b">
        <v>0</v>
      </c>
      <c r="F630" s="84" t="b">
        <v>0</v>
      </c>
      <c r="G630" s="84" t="b">
        <v>0</v>
      </c>
    </row>
    <row r="631" spans="1:7" ht="15">
      <c r="A631" s="84" t="s">
        <v>4226</v>
      </c>
      <c r="B631" s="84">
        <v>2</v>
      </c>
      <c r="C631" s="118">
        <v>0.00595858942892618</v>
      </c>
      <c r="D631" s="84" t="s">
        <v>3480</v>
      </c>
      <c r="E631" s="84" t="b">
        <v>0</v>
      </c>
      <c r="F631" s="84" t="b">
        <v>0</v>
      </c>
      <c r="G631" s="84" t="b">
        <v>0</v>
      </c>
    </row>
    <row r="632" spans="1:7" ht="15">
      <c r="A632" s="84" t="s">
        <v>4148</v>
      </c>
      <c r="B632" s="84">
        <v>2</v>
      </c>
      <c r="C632" s="118">
        <v>0.00595858942892618</v>
      </c>
      <c r="D632" s="84" t="s">
        <v>3480</v>
      </c>
      <c r="E632" s="84" t="b">
        <v>1</v>
      </c>
      <c r="F632" s="84" t="b">
        <v>0</v>
      </c>
      <c r="G632" s="84" t="b">
        <v>0</v>
      </c>
    </row>
    <row r="633" spans="1:7" ht="15">
      <c r="A633" s="84" t="s">
        <v>4227</v>
      </c>
      <c r="B633" s="84">
        <v>2</v>
      </c>
      <c r="C633" s="118">
        <v>0.00595858942892618</v>
      </c>
      <c r="D633" s="84" t="s">
        <v>3480</v>
      </c>
      <c r="E633" s="84" t="b">
        <v>1</v>
      </c>
      <c r="F633" s="84" t="b">
        <v>0</v>
      </c>
      <c r="G633" s="84" t="b">
        <v>0</v>
      </c>
    </row>
    <row r="634" spans="1:7" ht="15">
      <c r="A634" s="84" t="s">
        <v>4047</v>
      </c>
      <c r="B634" s="84">
        <v>2</v>
      </c>
      <c r="C634" s="118">
        <v>0.00595858942892618</v>
      </c>
      <c r="D634" s="84" t="s">
        <v>3480</v>
      </c>
      <c r="E634" s="84" t="b">
        <v>0</v>
      </c>
      <c r="F634" s="84" t="b">
        <v>0</v>
      </c>
      <c r="G634" s="84" t="b">
        <v>0</v>
      </c>
    </row>
    <row r="635" spans="1:7" ht="15">
      <c r="A635" s="84" t="s">
        <v>4228</v>
      </c>
      <c r="B635" s="84">
        <v>2</v>
      </c>
      <c r="C635" s="118">
        <v>0.00595858942892618</v>
      </c>
      <c r="D635" s="84" t="s">
        <v>3480</v>
      </c>
      <c r="E635" s="84" t="b">
        <v>0</v>
      </c>
      <c r="F635" s="84" t="b">
        <v>0</v>
      </c>
      <c r="G635" s="84" t="b">
        <v>0</v>
      </c>
    </row>
    <row r="636" spans="1:7" ht="15">
      <c r="A636" s="84" t="s">
        <v>4229</v>
      </c>
      <c r="B636" s="84">
        <v>2</v>
      </c>
      <c r="C636" s="118">
        <v>0.00595858942892618</v>
      </c>
      <c r="D636" s="84" t="s">
        <v>3480</v>
      </c>
      <c r="E636" s="84" t="b">
        <v>0</v>
      </c>
      <c r="F636" s="84" t="b">
        <v>0</v>
      </c>
      <c r="G636" s="84" t="b">
        <v>0</v>
      </c>
    </row>
    <row r="637" spans="1:7" ht="15">
      <c r="A637" s="84" t="s">
        <v>4164</v>
      </c>
      <c r="B637" s="84">
        <v>2</v>
      </c>
      <c r="C637" s="118">
        <v>0.00595858942892618</v>
      </c>
      <c r="D637" s="84" t="s">
        <v>3480</v>
      </c>
      <c r="E637" s="84" t="b">
        <v>0</v>
      </c>
      <c r="F637" s="84" t="b">
        <v>0</v>
      </c>
      <c r="G637" s="84" t="b">
        <v>0</v>
      </c>
    </row>
    <row r="638" spans="1:7" ht="15">
      <c r="A638" s="84" t="s">
        <v>4230</v>
      </c>
      <c r="B638" s="84">
        <v>2</v>
      </c>
      <c r="C638" s="118">
        <v>0.00595858942892618</v>
      </c>
      <c r="D638" s="84" t="s">
        <v>3480</v>
      </c>
      <c r="E638" s="84" t="b">
        <v>0</v>
      </c>
      <c r="F638" s="84" t="b">
        <v>0</v>
      </c>
      <c r="G638" s="84" t="b">
        <v>0</v>
      </c>
    </row>
    <row r="639" spans="1:7" ht="15">
      <c r="A639" s="84" t="s">
        <v>4231</v>
      </c>
      <c r="B639" s="84">
        <v>2</v>
      </c>
      <c r="C639" s="118">
        <v>0.00595858942892618</v>
      </c>
      <c r="D639" s="84" t="s">
        <v>3480</v>
      </c>
      <c r="E639" s="84" t="b">
        <v>0</v>
      </c>
      <c r="F639" s="84" t="b">
        <v>0</v>
      </c>
      <c r="G639" s="84" t="b">
        <v>0</v>
      </c>
    </row>
    <row r="640" spans="1:7" ht="15">
      <c r="A640" s="84" t="s">
        <v>4145</v>
      </c>
      <c r="B640" s="84">
        <v>2</v>
      </c>
      <c r="C640" s="118">
        <v>0.00595858942892618</v>
      </c>
      <c r="D640" s="84" t="s">
        <v>3480</v>
      </c>
      <c r="E640" s="84" t="b">
        <v>0</v>
      </c>
      <c r="F640" s="84" t="b">
        <v>0</v>
      </c>
      <c r="G640" s="84" t="b">
        <v>0</v>
      </c>
    </row>
    <row r="641" spans="1:7" ht="15">
      <c r="A641" s="84" t="s">
        <v>4042</v>
      </c>
      <c r="B641" s="84">
        <v>2</v>
      </c>
      <c r="C641" s="118">
        <v>0.00595858942892618</v>
      </c>
      <c r="D641" s="84" t="s">
        <v>3480</v>
      </c>
      <c r="E641" s="84" t="b">
        <v>0</v>
      </c>
      <c r="F641" s="84" t="b">
        <v>0</v>
      </c>
      <c r="G641" s="84" t="b">
        <v>0</v>
      </c>
    </row>
    <row r="642" spans="1:7" ht="15">
      <c r="A642" s="84" t="s">
        <v>4232</v>
      </c>
      <c r="B642" s="84">
        <v>2</v>
      </c>
      <c r="C642" s="118">
        <v>0.007349028207974591</v>
      </c>
      <c r="D642" s="84" t="s">
        <v>3480</v>
      </c>
      <c r="E642" s="84" t="b">
        <v>0</v>
      </c>
      <c r="F642" s="84" t="b">
        <v>0</v>
      </c>
      <c r="G642" s="84" t="b">
        <v>0</v>
      </c>
    </row>
    <row r="643" spans="1:7" ht="15">
      <c r="A643" s="84" t="s">
        <v>452</v>
      </c>
      <c r="B643" s="84">
        <v>2</v>
      </c>
      <c r="C643" s="118">
        <v>0.007349028207974591</v>
      </c>
      <c r="D643" s="84" t="s">
        <v>3480</v>
      </c>
      <c r="E643" s="84" t="b">
        <v>0</v>
      </c>
      <c r="F643" s="84" t="b">
        <v>0</v>
      </c>
      <c r="G643" s="84" t="b">
        <v>0</v>
      </c>
    </row>
    <row r="644" spans="1:7" ht="15">
      <c r="A644" s="84" t="s">
        <v>4170</v>
      </c>
      <c r="B644" s="84">
        <v>2</v>
      </c>
      <c r="C644" s="118">
        <v>0.00595858942892618</v>
      </c>
      <c r="D644" s="84" t="s">
        <v>3480</v>
      </c>
      <c r="E644" s="84" t="b">
        <v>0</v>
      </c>
      <c r="F644" s="84" t="b">
        <v>0</v>
      </c>
      <c r="G644" s="84" t="b">
        <v>0</v>
      </c>
    </row>
    <row r="645" spans="1:7" ht="15">
      <c r="A645" s="84" t="s">
        <v>4256</v>
      </c>
      <c r="B645" s="84">
        <v>2</v>
      </c>
      <c r="C645" s="118">
        <v>0.00595858942892618</v>
      </c>
      <c r="D645" s="84" t="s">
        <v>3480</v>
      </c>
      <c r="E645" s="84" t="b">
        <v>0</v>
      </c>
      <c r="F645" s="84" t="b">
        <v>0</v>
      </c>
      <c r="G645" s="84" t="b">
        <v>0</v>
      </c>
    </row>
    <row r="646" spans="1:7" ht="15">
      <c r="A646" s="84" t="s">
        <v>4257</v>
      </c>
      <c r="B646" s="84">
        <v>2</v>
      </c>
      <c r="C646" s="118">
        <v>0.00595858942892618</v>
      </c>
      <c r="D646" s="84" t="s">
        <v>3480</v>
      </c>
      <c r="E646" s="84" t="b">
        <v>0</v>
      </c>
      <c r="F646" s="84" t="b">
        <v>1</v>
      </c>
      <c r="G646" s="84" t="b">
        <v>0</v>
      </c>
    </row>
    <row r="647" spans="1:7" ht="15">
      <c r="A647" s="84" t="s">
        <v>4258</v>
      </c>
      <c r="B647" s="84">
        <v>2</v>
      </c>
      <c r="C647" s="118">
        <v>0.00595858942892618</v>
      </c>
      <c r="D647" s="84" t="s">
        <v>3480</v>
      </c>
      <c r="E647" s="84" t="b">
        <v>0</v>
      </c>
      <c r="F647" s="84" t="b">
        <v>0</v>
      </c>
      <c r="G647" s="84" t="b">
        <v>0</v>
      </c>
    </row>
    <row r="648" spans="1:7" ht="15">
      <c r="A648" s="84" t="s">
        <v>4259</v>
      </c>
      <c r="B648" s="84">
        <v>2</v>
      </c>
      <c r="C648" s="118">
        <v>0.00595858942892618</v>
      </c>
      <c r="D648" s="84" t="s">
        <v>3480</v>
      </c>
      <c r="E648" s="84" t="b">
        <v>0</v>
      </c>
      <c r="F648" s="84" t="b">
        <v>0</v>
      </c>
      <c r="G648" s="84" t="b">
        <v>0</v>
      </c>
    </row>
    <row r="649" spans="1:7" ht="15">
      <c r="A649" s="84" t="s">
        <v>4260</v>
      </c>
      <c r="B649" s="84">
        <v>2</v>
      </c>
      <c r="C649" s="118">
        <v>0.00595858942892618</v>
      </c>
      <c r="D649" s="84" t="s">
        <v>3480</v>
      </c>
      <c r="E649" s="84" t="b">
        <v>0</v>
      </c>
      <c r="F649" s="84" t="b">
        <v>0</v>
      </c>
      <c r="G649" s="84" t="b">
        <v>0</v>
      </c>
    </row>
    <row r="650" spans="1:7" ht="15">
      <c r="A650" s="84" t="s">
        <v>4261</v>
      </c>
      <c r="B650" s="84">
        <v>2</v>
      </c>
      <c r="C650" s="118">
        <v>0.00595858942892618</v>
      </c>
      <c r="D650" s="84" t="s">
        <v>3480</v>
      </c>
      <c r="E650" s="84" t="b">
        <v>0</v>
      </c>
      <c r="F650" s="84" t="b">
        <v>0</v>
      </c>
      <c r="G650" s="84" t="b">
        <v>0</v>
      </c>
    </row>
    <row r="651" spans="1:7" ht="15">
      <c r="A651" s="84" t="s">
        <v>4262</v>
      </c>
      <c r="B651" s="84">
        <v>2</v>
      </c>
      <c r="C651" s="118">
        <v>0.00595858942892618</v>
      </c>
      <c r="D651" s="84" t="s">
        <v>3480</v>
      </c>
      <c r="E651" s="84" t="b">
        <v>0</v>
      </c>
      <c r="F651" s="84" t="b">
        <v>0</v>
      </c>
      <c r="G651" s="84" t="b">
        <v>0</v>
      </c>
    </row>
    <row r="652" spans="1:7" ht="15">
      <c r="A652" s="84" t="s">
        <v>4263</v>
      </c>
      <c r="B652" s="84">
        <v>2</v>
      </c>
      <c r="C652" s="118">
        <v>0.00595858942892618</v>
      </c>
      <c r="D652" s="84" t="s">
        <v>3480</v>
      </c>
      <c r="E652" s="84" t="b">
        <v>0</v>
      </c>
      <c r="F652" s="84" t="b">
        <v>0</v>
      </c>
      <c r="G652" s="84" t="b">
        <v>0</v>
      </c>
    </row>
    <row r="653" spans="1:7" ht="15">
      <c r="A653" s="84" t="s">
        <v>4264</v>
      </c>
      <c r="B653" s="84">
        <v>2</v>
      </c>
      <c r="C653" s="118">
        <v>0.00595858942892618</v>
      </c>
      <c r="D653" s="84" t="s">
        <v>3480</v>
      </c>
      <c r="E653" s="84" t="b">
        <v>0</v>
      </c>
      <c r="F653" s="84" t="b">
        <v>0</v>
      </c>
      <c r="G653" s="84" t="b">
        <v>0</v>
      </c>
    </row>
    <row r="654" spans="1:7" ht="15">
      <c r="A654" s="84" t="s">
        <v>449</v>
      </c>
      <c r="B654" s="84">
        <v>10</v>
      </c>
      <c r="C654" s="118">
        <v>0.006226412694362666</v>
      </c>
      <c r="D654" s="84" t="s">
        <v>3481</v>
      </c>
      <c r="E654" s="84" t="b">
        <v>0</v>
      </c>
      <c r="F654" s="84" t="b">
        <v>0</v>
      </c>
      <c r="G654" s="84" t="b">
        <v>0</v>
      </c>
    </row>
    <row r="655" spans="1:7" ht="15">
      <c r="A655" s="84" t="s">
        <v>340</v>
      </c>
      <c r="B655" s="84">
        <v>8</v>
      </c>
      <c r="C655" s="118">
        <v>0.009217633456388773</v>
      </c>
      <c r="D655" s="84" t="s">
        <v>3481</v>
      </c>
      <c r="E655" s="84" t="b">
        <v>0</v>
      </c>
      <c r="F655" s="84" t="b">
        <v>0</v>
      </c>
      <c r="G655" s="84" t="b">
        <v>0</v>
      </c>
    </row>
    <row r="656" spans="1:7" ht="15">
      <c r="A656" s="84" t="s">
        <v>349</v>
      </c>
      <c r="B656" s="84">
        <v>7</v>
      </c>
      <c r="C656" s="118">
        <v>0.010283700470207977</v>
      </c>
      <c r="D656" s="84" t="s">
        <v>3481</v>
      </c>
      <c r="E656" s="84" t="b">
        <v>0</v>
      </c>
      <c r="F656" s="84" t="b">
        <v>0</v>
      </c>
      <c r="G656" s="84" t="b">
        <v>0</v>
      </c>
    </row>
    <row r="657" spans="1:7" ht="15">
      <c r="A657" s="84" t="s">
        <v>497</v>
      </c>
      <c r="B657" s="84">
        <v>5</v>
      </c>
      <c r="C657" s="118">
        <v>0.011338069616689015</v>
      </c>
      <c r="D657" s="84" t="s">
        <v>3481</v>
      </c>
      <c r="E657" s="84" t="b">
        <v>0</v>
      </c>
      <c r="F657" s="84" t="b">
        <v>0</v>
      </c>
      <c r="G657" s="84" t="b">
        <v>0</v>
      </c>
    </row>
    <row r="658" spans="1:7" ht="15">
      <c r="A658" s="84" t="s">
        <v>496</v>
      </c>
      <c r="B658" s="84">
        <v>5</v>
      </c>
      <c r="C658" s="118">
        <v>0.011338069616689015</v>
      </c>
      <c r="D658" s="84" t="s">
        <v>3481</v>
      </c>
      <c r="E658" s="84" t="b">
        <v>0</v>
      </c>
      <c r="F658" s="84" t="b">
        <v>0</v>
      </c>
      <c r="G658" s="84" t="b">
        <v>0</v>
      </c>
    </row>
    <row r="659" spans="1:7" ht="15">
      <c r="A659" s="84" t="s">
        <v>495</v>
      </c>
      <c r="B659" s="84">
        <v>5</v>
      </c>
      <c r="C659" s="118">
        <v>0.011338069616689015</v>
      </c>
      <c r="D659" s="84" t="s">
        <v>3481</v>
      </c>
      <c r="E659" s="84" t="b">
        <v>0</v>
      </c>
      <c r="F659" s="84" t="b">
        <v>0</v>
      </c>
      <c r="G659" s="84" t="b">
        <v>0</v>
      </c>
    </row>
    <row r="660" spans="1:7" ht="15">
      <c r="A660" s="84" t="s">
        <v>494</v>
      </c>
      <c r="B660" s="84">
        <v>5</v>
      </c>
      <c r="C660" s="118">
        <v>0.011338069616689015</v>
      </c>
      <c r="D660" s="84" t="s">
        <v>3481</v>
      </c>
      <c r="E660" s="84" t="b">
        <v>0</v>
      </c>
      <c r="F660" s="84" t="b">
        <v>0</v>
      </c>
      <c r="G660" s="84" t="b">
        <v>0</v>
      </c>
    </row>
    <row r="661" spans="1:7" ht="15">
      <c r="A661" s="84" t="s">
        <v>493</v>
      </c>
      <c r="B661" s="84">
        <v>4</v>
      </c>
      <c r="C661" s="118">
        <v>0.011188707343800532</v>
      </c>
      <c r="D661" s="84" t="s">
        <v>3481</v>
      </c>
      <c r="E661" s="84" t="b">
        <v>0</v>
      </c>
      <c r="F661" s="84" t="b">
        <v>0</v>
      </c>
      <c r="G661" s="84" t="b">
        <v>0</v>
      </c>
    </row>
    <row r="662" spans="1:7" ht="15">
      <c r="A662" s="84" t="s">
        <v>492</v>
      </c>
      <c r="B662" s="84">
        <v>4</v>
      </c>
      <c r="C662" s="118">
        <v>0.011188707343800532</v>
      </c>
      <c r="D662" s="84" t="s">
        <v>3481</v>
      </c>
      <c r="E662" s="84" t="b">
        <v>0</v>
      </c>
      <c r="F662" s="84" t="b">
        <v>0</v>
      </c>
      <c r="G662" s="84" t="b">
        <v>0</v>
      </c>
    </row>
    <row r="663" spans="1:7" ht="15">
      <c r="A663" s="84" t="s">
        <v>389</v>
      </c>
      <c r="B663" s="84">
        <v>3</v>
      </c>
      <c r="C663" s="118">
        <v>0.010439706517822531</v>
      </c>
      <c r="D663" s="84" t="s">
        <v>3481</v>
      </c>
      <c r="E663" s="84" t="b">
        <v>0</v>
      </c>
      <c r="F663" s="84" t="b">
        <v>0</v>
      </c>
      <c r="G663" s="84" t="b">
        <v>0</v>
      </c>
    </row>
    <row r="664" spans="1:7" ht="15">
      <c r="A664" s="84" t="s">
        <v>394</v>
      </c>
      <c r="B664" s="84">
        <v>3</v>
      </c>
      <c r="C664" s="118">
        <v>0.010439706517822531</v>
      </c>
      <c r="D664" s="84" t="s">
        <v>3481</v>
      </c>
      <c r="E664" s="84" t="b">
        <v>0</v>
      </c>
      <c r="F664" s="84" t="b">
        <v>0</v>
      </c>
      <c r="G664" s="84" t="b">
        <v>0</v>
      </c>
    </row>
    <row r="665" spans="1:7" ht="15">
      <c r="A665" s="84" t="s">
        <v>395</v>
      </c>
      <c r="B665" s="84">
        <v>3</v>
      </c>
      <c r="C665" s="118">
        <v>0.010439706517822531</v>
      </c>
      <c r="D665" s="84" t="s">
        <v>3481</v>
      </c>
      <c r="E665" s="84" t="b">
        <v>0</v>
      </c>
      <c r="F665" s="84" t="b">
        <v>0</v>
      </c>
      <c r="G665" s="84" t="b">
        <v>0</v>
      </c>
    </row>
    <row r="666" spans="1:7" ht="15">
      <c r="A666" s="84" t="s">
        <v>491</v>
      </c>
      <c r="B666" s="84">
        <v>3</v>
      </c>
      <c r="C666" s="118">
        <v>0.010439706517822531</v>
      </c>
      <c r="D666" s="84" t="s">
        <v>3481</v>
      </c>
      <c r="E666" s="84" t="b">
        <v>0</v>
      </c>
      <c r="F666" s="84" t="b">
        <v>0</v>
      </c>
      <c r="G666" s="84" t="b">
        <v>0</v>
      </c>
    </row>
    <row r="667" spans="1:7" ht="15">
      <c r="A667" s="84" t="s">
        <v>3573</v>
      </c>
      <c r="B667" s="84">
        <v>3</v>
      </c>
      <c r="C667" s="118">
        <v>0.01332644846955501</v>
      </c>
      <c r="D667" s="84" t="s">
        <v>3481</v>
      </c>
      <c r="E667" s="84" t="b">
        <v>0</v>
      </c>
      <c r="F667" s="84" t="b">
        <v>0</v>
      </c>
      <c r="G667" s="84" t="b">
        <v>0</v>
      </c>
    </row>
    <row r="668" spans="1:7" ht="15">
      <c r="A668" s="84" t="s">
        <v>4111</v>
      </c>
      <c r="B668" s="84">
        <v>3</v>
      </c>
      <c r="C668" s="118">
        <v>0.010439706517822531</v>
      </c>
      <c r="D668" s="84" t="s">
        <v>3481</v>
      </c>
      <c r="E668" s="84" t="b">
        <v>0</v>
      </c>
      <c r="F668" s="84" t="b">
        <v>0</v>
      </c>
      <c r="G668" s="84" t="b">
        <v>0</v>
      </c>
    </row>
    <row r="669" spans="1:7" ht="15">
      <c r="A669" s="84" t="s">
        <v>480</v>
      </c>
      <c r="B669" s="84">
        <v>3</v>
      </c>
      <c r="C669" s="118">
        <v>0.010439706517822531</v>
      </c>
      <c r="D669" s="84" t="s">
        <v>3481</v>
      </c>
      <c r="E669" s="84" t="b">
        <v>0</v>
      </c>
      <c r="F669" s="84" t="b">
        <v>0</v>
      </c>
      <c r="G669" s="84" t="b">
        <v>0</v>
      </c>
    </row>
    <row r="670" spans="1:7" ht="15">
      <c r="A670" s="84" t="s">
        <v>479</v>
      </c>
      <c r="B670" s="84">
        <v>3</v>
      </c>
      <c r="C670" s="118">
        <v>0.010439706517822531</v>
      </c>
      <c r="D670" s="84" t="s">
        <v>3481</v>
      </c>
      <c r="E670" s="84" t="b">
        <v>0</v>
      </c>
      <c r="F670" s="84" t="b">
        <v>0</v>
      </c>
      <c r="G670" s="84" t="b">
        <v>0</v>
      </c>
    </row>
    <row r="671" spans="1:7" ht="15">
      <c r="A671" s="84" t="s">
        <v>478</v>
      </c>
      <c r="B671" s="84">
        <v>3</v>
      </c>
      <c r="C671" s="118">
        <v>0.010439706517822531</v>
      </c>
      <c r="D671" s="84" t="s">
        <v>3481</v>
      </c>
      <c r="E671" s="84" t="b">
        <v>0</v>
      </c>
      <c r="F671" s="84" t="b">
        <v>0</v>
      </c>
      <c r="G671" s="84" t="b">
        <v>0</v>
      </c>
    </row>
    <row r="672" spans="1:7" ht="15">
      <c r="A672" s="84" t="s">
        <v>477</v>
      </c>
      <c r="B672" s="84">
        <v>3</v>
      </c>
      <c r="C672" s="118">
        <v>0.010439706517822531</v>
      </c>
      <c r="D672" s="84" t="s">
        <v>3481</v>
      </c>
      <c r="E672" s="84" t="b">
        <v>0</v>
      </c>
      <c r="F672" s="84" t="b">
        <v>0</v>
      </c>
      <c r="G672" s="84" t="b">
        <v>0</v>
      </c>
    </row>
    <row r="673" spans="1:7" ht="15">
      <c r="A673" s="84" t="s">
        <v>476</v>
      </c>
      <c r="B673" s="84">
        <v>3</v>
      </c>
      <c r="C673" s="118">
        <v>0.010439706517822531</v>
      </c>
      <c r="D673" s="84" t="s">
        <v>3481</v>
      </c>
      <c r="E673" s="84" t="b">
        <v>0</v>
      </c>
      <c r="F673" s="84" t="b">
        <v>0</v>
      </c>
      <c r="G673" s="84" t="b">
        <v>0</v>
      </c>
    </row>
    <row r="674" spans="1:7" ht="15">
      <c r="A674" s="84" t="s">
        <v>475</v>
      </c>
      <c r="B674" s="84">
        <v>3</v>
      </c>
      <c r="C674" s="118">
        <v>0.010439706517822531</v>
      </c>
      <c r="D674" s="84" t="s">
        <v>3481</v>
      </c>
      <c r="E674" s="84" t="b">
        <v>0</v>
      </c>
      <c r="F674" s="84" t="b">
        <v>0</v>
      </c>
      <c r="G674" s="84" t="b">
        <v>0</v>
      </c>
    </row>
    <row r="675" spans="1:7" ht="15">
      <c r="A675" s="84" t="s">
        <v>474</v>
      </c>
      <c r="B675" s="84">
        <v>3</v>
      </c>
      <c r="C675" s="118">
        <v>0.010439706517822531</v>
      </c>
      <c r="D675" s="84" t="s">
        <v>3481</v>
      </c>
      <c r="E675" s="84" t="b">
        <v>0</v>
      </c>
      <c r="F675" s="84" t="b">
        <v>0</v>
      </c>
      <c r="G675" s="84" t="b">
        <v>0</v>
      </c>
    </row>
    <row r="676" spans="1:7" ht="15">
      <c r="A676" s="84" t="s">
        <v>473</v>
      </c>
      <c r="B676" s="84">
        <v>3</v>
      </c>
      <c r="C676" s="118">
        <v>0.010439706517822531</v>
      </c>
      <c r="D676" s="84" t="s">
        <v>3481</v>
      </c>
      <c r="E676" s="84" t="b">
        <v>0</v>
      </c>
      <c r="F676" s="84" t="b">
        <v>0</v>
      </c>
      <c r="G676" s="84" t="b">
        <v>0</v>
      </c>
    </row>
    <row r="677" spans="1:7" ht="15">
      <c r="A677" s="84" t="s">
        <v>4044</v>
      </c>
      <c r="B677" s="84">
        <v>2</v>
      </c>
      <c r="C677" s="118">
        <v>0.00888429897970334</v>
      </c>
      <c r="D677" s="84" t="s">
        <v>3481</v>
      </c>
      <c r="E677" s="84" t="b">
        <v>0</v>
      </c>
      <c r="F677" s="84" t="b">
        <v>0</v>
      </c>
      <c r="G677" s="84" t="b">
        <v>0</v>
      </c>
    </row>
    <row r="678" spans="1:7" ht="15">
      <c r="A678" s="84" t="s">
        <v>4036</v>
      </c>
      <c r="B678" s="84">
        <v>2</v>
      </c>
      <c r="C678" s="118">
        <v>0.00888429897970334</v>
      </c>
      <c r="D678" s="84" t="s">
        <v>3481</v>
      </c>
      <c r="E678" s="84" t="b">
        <v>0</v>
      </c>
      <c r="F678" s="84" t="b">
        <v>0</v>
      </c>
      <c r="G678" s="84" t="b">
        <v>0</v>
      </c>
    </row>
    <row r="679" spans="1:7" ht="15">
      <c r="A679" s="84" t="s">
        <v>4048</v>
      </c>
      <c r="B679" s="84">
        <v>2</v>
      </c>
      <c r="C679" s="118">
        <v>0.00888429897970334</v>
      </c>
      <c r="D679" s="84" t="s">
        <v>3481</v>
      </c>
      <c r="E679" s="84" t="b">
        <v>0</v>
      </c>
      <c r="F679" s="84" t="b">
        <v>0</v>
      </c>
      <c r="G679" s="84" t="b">
        <v>0</v>
      </c>
    </row>
    <row r="680" spans="1:7" ht="15">
      <c r="A680" s="84" t="s">
        <v>4038</v>
      </c>
      <c r="B680" s="84">
        <v>2</v>
      </c>
      <c r="C680" s="118">
        <v>0.00888429897970334</v>
      </c>
      <c r="D680" s="84" t="s">
        <v>3481</v>
      </c>
      <c r="E680" s="84" t="b">
        <v>0</v>
      </c>
      <c r="F680" s="84" t="b">
        <v>0</v>
      </c>
      <c r="G680" s="84" t="b">
        <v>0</v>
      </c>
    </row>
    <row r="681" spans="1:7" ht="15">
      <c r="A681" s="84" t="s">
        <v>4101</v>
      </c>
      <c r="B681" s="84">
        <v>2</v>
      </c>
      <c r="C681" s="118">
        <v>0.00888429897970334</v>
      </c>
      <c r="D681" s="84" t="s">
        <v>3481</v>
      </c>
      <c r="E681" s="84" t="b">
        <v>0</v>
      </c>
      <c r="F681" s="84" t="b">
        <v>0</v>
      </c>
      <c r="G681" s="84" t="b">
        <v>0</v>
      </c>
    </row>
    <row r="682" spans="1:7" ht="15">
      <c r="A682" s="84" t="s">
        <v>500</v>
      </c>
      <c r="B682" s="84">
        <v>2</v>
      </c>
      <c r="C682" s="118">
        <v>0.00888429897970334</v>
      </c>
      <c r="D682" s="84" t="s">
        <v>3481</v>
      </c>
      <c r="E682" s="84" t="b">
        <v>0</v>
      </c>
      <c r="F682" s="84" t="b">
        <v>0</v>
      </c>
      <c r="G682" s="84" t="b">
        <v>0</v>
      </c>
    </row>
    <row r="683" spans="1:7" ht="15">
      <c r="A683" s="84" t="s">
        <v>4182</v>
      </c>
      <c r="B683" s="84">
        <v>2</v>
      </c>
      <c r="C683" s="118">
        <v>0.00888429897970334</v>
      </c>
      <c r="D683" s="84" t="s">
        <v>3481</v>
      </c>
      <c r="E683" s="84" t="b">
        <v>0</v>
      </c>
      <c r="F683" s="84" t="b">
        <v>0</v>
      </c>
      <c r="G683" s="84" t="b">
        <v>0</v>
      </c>
    </row>
    <row r="684" spans="1:7" ht="15">
      <c r="A684" s="84" t="s">
        <v>4041</v>
      </c>
      <c r="B684" s="84">
        <v>2</v>
      </c>
      <c r="C684" s="118">
        <v>0.00888429897970334</v>
      </c>
      <c r="D684" s="84" t="s">
        <v>3481</v>
      </c>
      <c r="E684" s="84" t="b">
        <v>0</v>
      </c>
      <c r="F684" s="84" t="b">
        <v>0</v>
      </c>
      <c r="G684" s="84" t="b">
        <v>0</v>
      </c>
    </row>
    <row r="685" spans="1:7" ht="15">
      <c r="A685" s="84" t="s">
        <v>4109</v>
      </c>
      <c r="B685" s="84">
        <v>2</v>
      </c>
      <c r="C685" s="118">
        <v>0.00888429897970334</v>
      </c>
      <c r="D685" s="84" t="s">
        <v>3481</v>
      </c>
      <c r="E685" s="84" t="b">
        <v>1</v>
      </c>
      <c r="F685" s="84" t="b">
        <v>0</v>
      </c>
      <c r="G685" s="84" t="b">
        <v>0</v>
      </c>
    </row>
    <row r="686" spans="1:7" ht="15">
      <c r="A686" s="84" t="s">
        <v>4184</v>
      </c>
      <c r="B686" s="84">
        <v>2</v>
      </c>
      <c r="C686" s="118">
        <v>0.00888429897970334</v>
      </c>
      <c r="D686" s="84" t="s">
        <v>3481</v>
      </c>
      <c r="E686" s="84" t="b">
        <v>0</v>
      </c>
      <c r="F686" s="84" t="b">
        <v>0</v>
      </c>
      <c r="G686" s="84" t="b">
        <v>0</v>
      </c>
    </row>
    <row r="687" spans="1:7" ht="15">
      <c r="A687" s="84" t="s">
        <v>4037</v>
      </c>
      <c r="B687" s="84">
        <v>2</v>
      </c>
      <c r="C687" s="118">
        <v>0.012174244287506412</v>
      </c>
      <c r="D687" s="84" t="s">
        <v>3481</v>
      </c>
      <c r="E687" s="84" t="b">
        <v>0</v>
      </c>
      <c r="F687" s="84" t="b">
        <v>0</v>
      </c>
      <c r="G687" s="84" t="b">
        <v>0</v>
      </c>
    </row>
    <row r="688" spans="1:7" ht="15">
      <c r="A688" s="84" t="s">
        <v>345</v>
      </c>
      <c r="B688" s="84">
        <v>2</v>
      </c>
      <c r="C688" s="118">
        <v>0.00888429897970334</v>
      </c>
      <c r="D688" s="84" t="s">
        <v>3481</v>
      </c>
      <c r="E688" s="84" t="b">
        <v>0</v>
      </c>
      <c r="F688" s="84" t="b">
        <v>0</v>
      </c>
      <c r="G688" s="84" t="b">
        <v>0</v>
      </c>
    </row>
    <row r="689" spans="1:7" ht="15">
      <c r="A689" s="84" t="s">
        <v>472</v>
      </c>
      <c r="B689" s="84">
        <v>2</v>
      </c>
      <c r="C689" s="118">
        <v>0.00888429897970334</v>
      </c>
      <c r="D689" s="84" t="s">
        <v>3481</v>
      </c>
      <c r="E689" s="84" t="b">
        <v>0</v>
      </c>
      <c r="F689" s="84" t="b">
        <v>0</v>
      </c>
      <c r="G689" s="84" t="b">
        <v>0</v>
      </c>
    </row>
    <row r="690" spans="1:7" ht="15">
      <c r="A690" s="84" t="s">
        <v>449</v>
      </c>
      <c r="B690" s="84">
        <v>3</v>
      </c>
      <c r="C690" s="118">
        <v>0.014416008070188455</v>
      </c>
      <c r="D690" s="84" t="s">
        <v>3482</v>
      </c>
      <c r="E690" s="84" t="b">
        <v>0</v>
      </c>
      <c r="F690" s="84" t="b">
        <v>0</v>
      </c>
      <c r="G690" s="84" t="b">
        <v>0</v>
      </c>
    </row>
    <row r="691" spans="1:7" ht="15">
      <c r="A691" s="84" t="s">
        <v>502</v>
      </c>
      <c r="B691" s="84">
        <v>2</v>
      </c>
      <c r="C691" s="118">
        <v>0.02315615351261394</v>
      </c>
      <c r="D691" s="84" t="s">
        <v>3482</v>
      </c>
      <c r="E691" s="84" t="b">
        <v>0</v>
      </c>
      <c r="F691" s="84" t="b">
        <v>0</v>
      </c>
      <c r="G691" s="84" t="b">
        <v>0</v>
      </c>
    </row>
    <row r="692" spans="1:7" ht="15">
      <c r="A692" s="84" t="s">
        <v>501</v>
      </c>
      <c r="B692" s="84">
        <v>2</v>
      </c>
      <c r="C692" s="118">
        <v>0.02315615351261394</v>
      </c>
      <c r="D692" s="84" t="s">
        <v>3482</v>
      </c>
      <c r="E692" s="84" t="b">
        <v>0</v>
      </c>
      <c r="F692" s="84" t="b">
        <v>0</v>
      </c>
      <c r="G692" s="84" t="b">
        <v>0</v>
      </c>
    </row>
    <row r="693" spans="1:7" ht="15">
      <c r="A693" s="84" t="s">
        <v>445</v>
      </c>
      <c r="B693" s="84">
        <v>2</v>
      </c>
      <c r="C693" s="118">
        <v>0.02315615351261394</v>
      </c>
      <c r="D693" s="84" t="s">
        <v>3482</v>
      </c>
      <c r="E693" s="84" t="b">
        <v>0</v>
      </c>
      <c r="F693" s="84" t="b">
        <v>0</v>
      </c>
      <c r="G693" s="84" t="b">
        <v>0</v>
      </c>
    </row>
    <row r="694" spans="1:7" ht="15">
      <c r="A694" s="84" t="s">
        <v>3608</v>
      </c>
      <c r="B694" s="84">
        <v>2</v>
      </c>
      <c r="C694" s="118">
        <v>0</v>
      </c>
      <c r="D694" s="84" t="s">
        <v>3483</v>
      </c>
      <c r="E694" s="84" t="b">
        <v>0</v>
      </c>
      <c r="F694" s="84" t="b">
        <v>0</v>
      </c>
      <c r="G694" s="84" t="b">
        <v>0</v>
      </c>
    </row>
    <row r="695" spans="1:7" ht="15">
      <c r="A695" s="84" t="s">
        <v>3609</v>
      </c>
      <c r="B695" s="84">
        <v>2</v>
      </c>
      <c r="C695" s="118">
        <v>0</v>
      </c>
      <c r="D695" s="84" t="s">
        <v>3483</v>
      </c>
      <c r="E695" s="84" t="b">
        <v>0</v>
      </c>
      <c r="F695" s="84" t="b">
        <v>0</v>
      </c>
      <c r="G695" s="84" t="b">
        <v>0</v>
      </c>
    </row>
    <row r="696" spans="1:7" ht="15">
      <c r="A696" s="84" t="s">
        <v>3610</v>
      </c>
      <c r="B696" s="84">
        <v>2</v>
      </c>
      <c r="C696" s="118">
        <v>0</v>
      </c>
      <c r="D696" s="84" t="s">
        <v>3483</v>
      </c>
      <c r="E696" s="84" t="b">
        <v>0</v>
      </c>
      <c r="F696" s="84" t="b">
        <v>0</v>
      </c>
      <c r="G696" s="84" t="b">
        <v>0</v>
      </c>
    </row>
    <row r="697" spans="1:7" ht="15">
      <c r="A697" s="84" t="s">
        <v>3611</v>
      </c>
      <c r="B697" s="84">
        <v>2</v>
      </c>
      <c r="C697" s="118">
        <v>0</v>
      </c>
      <c r="D697" s="84" t="s">
        <v>3483</v>
      </c>
      <c r="E697" s="84" t="b">
        <v>0</v>
      </c>
      <c r="F697" s="84" t="b">
        <v>0</v>
      </c>
      <c r="G697" s="84" t="b">
        <v>0</v>
      </c>
    </row>
    <row r="698" spans="1:7" ht="15">
      <c r="A698" s="84" t="s">
        <v>3612</v>
      </c>
      <c r="B698" s="84">
        <v>2</v>
      </c>
      <c r="C698" s="118">
        <v>0</v>
      </c>
      <c r="D698" s="84" t="s">
        <v>3483</v>
      </c>
      <c r="E698" s="84" t="b">
        <v>0</v>
      </c>
      <c r="F698" s="84" t="b">
        <v>0</v>
      </c>
      <c r="G698" s="84" t="b">
        <v>0</v>
      </c>
    </row>
    <row r="699" spans="1:7" ht="15">
      <c r="A699" s="84" t="s">
        <v>3613</v>
      </c>
      <c r="B699" s="84">
        <v>2</v>
      </c>
      <c r="C699" s="118">
        <v>0</v>
      </c>
      <c r="D699" s="84" t="s">
        <v>3483</v>
      </c>
      <c r="E699" s="84" t="b">
        <v>0</v>
      </c>
      <c r="F699" s="84" t="b">
        <v>0</v>
      </c>
      <c r="G699" s="84" t="b">
        <v>0</v>
      </c>
    </row>
    <row r="700" spans="1:7" ht="15">
      <c r="A700" s="84" t="s">
        <v>3614</v>
      </c>
      <c r="B700" s="84">
        <v>2</v>
      </c>
      <c r="C700" s="118">
        <v>0</v>
      </c>
      <c r="D700" s="84" t="s">
        <v>3483</v>
      </c>
      <c r="E700" s="84" t="b">
        <v>0</v>
      </c>
      <c r="F700" s="84" t="b">
        <v>0</v>
      </c>
      <c r="G700" s="84" t="b">
        <v>0</v>
      </c>
    </row>
    <row r="701" spans="1:7" ht="15">
      <c r="A701" s="84" t="s">
        <v>3615</v>
      </c>
      <c r="B701" s="84">
        <v>2</v>
      </c>
      <c r="C701" s="118">
        <v>0</v>
      </c>
      <c r="D701" s="84" t="s">
        <v>3483</v>
      </c>
      <c r="E701" s="84" t="b">
        <v>0</v>
      </c>
      <c r="F701" s="84" t="b">
        <v>0</v>
      </c>
      <c r="G701" s="84" t="b">
        <v>0</v>
      </c>
    </row>
    <row r="702" spans="1:7" ht="15">
      <c r="A702" s="84" t="s">
        <v>3616</v>
      </c>
      <c r="B702" s="84">
        <v>2</v>
      </c>
      <c r="C702" s="118">
        <v>0</v>
      </c>
      <c r="D702" s="84" t="s">
        <v>3483</v>
      </c>
      <c r="E702" s="84" t="b">
        <v>0</v>
      </c>
      <c r="F702" s="84" t="b">
        <v>0</v>
      </c>
      <c r="G702" s="84" t="b">
        <v>0</v>
      </c>
    </row>
    <row r="703" spans="1:7" ht="15">
      <c r="A703" s="84" t="s">
        <v>3617</v>
      </c>
      <c r="B703" s="84">
        <v>2</v>
      </c>
      <c r="C703" s="118">
        <v>0</v>
      </c>
      <c r="D703" s="84" t="s">
        <v>3483</v>
      </c>
      <c r="E703" s="84" t="b">
        <v>0</v>
      </c>
      <c r="F703" s="84" t="b">
        <v>0</v>
      </c>
      <c r="G703" s="84" t="b">
        <v>0</v>
      </c>
    </row>
    <row r="704" spans="1:7" ht="15">
      <c r="A704" s="84" t="s">
        <v>4048</v>
      </c>
      <c r="B704" s="84">
        <v>2</v>
      </c>
      <c r="C704" s="118">
        <v>0</v>
      </c>
      <c r="D704" s="84" t="s">
        <v>3483</v>
      </c>
      <c r="E704" s="84" t="b">
        <v>0</v>
      </c>
      <c r="F704" s="84" t="b">
        <v>0</v>
      </c>
      <c r="G704" s="84" t="b">
        <v>0</v>
      </c>
    </row>
    <row r="705" spans="1:7" ht="15">
      <c r="A705" s="84" t="s">
        <v>454</v>
      </c>
      <c r="B705" s="84">
        <v>2</v>
      </c>
      <c r="C705" s="118">
        <v>0</v>
      </c>
      <c r="D705" s="84" t="s">
        <v>3483</v>
      </c>
      <c r="E705" s="84" t="b">
        <v>0</v>
      </c>
      <c r="F705" s="84" t="b">
        <v>0</v>
      </c>
      <c r="G705" s="84" t="b">
        <v>0</v>
      </c>
    </row>
    <row r="706" spans="1:7" ht="15">
      <c r="A706" s="84" t="s">
        <v>4242</v>
      </c>
      <c r="B706" s="84">
        <v>2</v>
      </c>
      <c r="C706" s="118">
        <v>0</v>
      </c>
      <c r="D706" s="84" t="s">
        <v>3483</v>
      </c>
      <c r="E706" s="84" t="b">
        <v>0</v>
      </c>
      <c r="F706" s="84" t="b">
        <v>0</v>
      </c>
      <c r="G706" s="84" t="b">
        <v>0</v>
      </c>
    </row>
    <row r="707" spans="1:7" ht="15">
      <c r="A707" s="84" t="s">
        <v>4051</v>
      </c>
      <c r="B707" s="84">
        <v>2</v>
      </c>
      <c r="C707" s="118">
        <v>0</v>
      </c>
      <c r="D707" s="84" t="s">
        <v>3483</v>
      </c>
      <c r="E707" s="84" t="b">
        <v>0</v>
      </c>
      <c r="F707" s="84" t="b">
        <v>0</v>
      </c>
      <c r="G707" s="84" t="b">
        <v>0</v>
      </c>
    </row>
    <row r="708" spans="1:7" ht="15">
      <c r="A708" s="84" t="s">
        <v>3621</v>
      </c>
      <c r="B708" s="84">
        <v>2</v>
      </c>
      <c r="C708" s="118">
        <v>0.1505149978319906</v>
      </c>
      <c r="D708" s="84" t="s">
        <v>3486</v>
      </c>
      <c r="E708" s="84" t="b">
        <v>0</v>
      </c>
      <c r="F708" s="84" t="b">
        <v>0</v>
      </c>
      <c r="G70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2019-11-13T08:09:36Z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