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<sst xmlns="http://schemas.openxmlformats.org/spreadsheetml/2006/main" count="5488" uniqueCount="1566">
  <si>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</si>
  <si>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</si>
  <si>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</si>
  <si>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</si>
  <si>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</si>
  <si>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</si>
  <si>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</si>
  <si>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</si>
  <si>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</si>
  <si>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</si>
  <si>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</si>
  <si>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</si>
  <si>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</si>
  <si>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</si>
  <si>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</si>
  <si>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</si>
  <si>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</si>
  <si>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</si>
  <si>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</si>
  <si>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</si>
  <si>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</si>
  <si>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</si>
  <si>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</si>
  <si>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</si>
  <si>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</si>
  <si>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</si>
  <si>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</si>
  <si>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</si>
  <si>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</si>
  <si>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</si>
  <si>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</si>
  <si>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</si>
  <si>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</si>
  <si>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</si>
  <si>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</si>
  <si>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</si>
  <si>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</si>
  <si>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</si>
  <si>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</si>
  <si>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</si>
  <si>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</si>
  <si>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</si>
  <si>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</si>
  <si>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</si>
  <si>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</si>
  <si>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</si>
  <si>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</si>
  <si>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</si>
  <si>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</si>
  <si>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</si>
  <si>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</si>
  <si>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</si>
  <si>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</si>
  <si>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</si>
  <si>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</si>
  <si>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</si>
  <si>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</si>
  <si>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</si>
  <si>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</si>
  <si>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</si>
  <si>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</si>
  <si>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</si>
  <si>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</si>
  <si>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</si>
  <si>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</si>
  <si>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</si>
  <si>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</si>
  <si>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</si>
  <si>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</si>
  <si>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</si>
  <si>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</si>
  <si>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</si>
  <si>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</si>
  <si>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</si>
  <si>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</si>
  <si>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</si>
  <si>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</si>
  <si>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</si>
  <si>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</si>
  <si>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</si>
  <si>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</si>
  <si>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</si>
  <si>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</si>
  <si>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</si>
  <si>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</si>
  <si>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</si>
  <si>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</si>
  <si>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</si>
  <si>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</si>
  <si>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</si>
  <si>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</si>
  <si>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</si>
  <si>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</si>
  <si>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</si>
  <si>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</si>
  <si>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</si>
  <si>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</si>
  <si>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</si>
  <si>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</si>
  <si>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</si>
  <si>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</si>
  <si>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</si>
  <si>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</si>
  <si>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</si>
  <si>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</si>
  <si>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</si>
  <si>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</si>
  <si>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</si>
  <si>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</si>
  <si>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</si>
  <si>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</si>
  <si>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</si>
  <si>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</si>
  <si>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</si>
  <si>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</si>
  <si>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</si>
  <si>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</si>
  <si>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</si>
  <si>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</si>
  <si>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</si>
  <si>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</si>
  <si>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</si>
  <si>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</si>
  <si>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</si>
  <si>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</si>
  <si>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</si>
  <si>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</si>
  <si>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</si>
  <si>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</si>
  <si>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</si>
  <si>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</si>
  <si>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</si>
  <si>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</si>
  <si>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</si>
  <si>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</si>
  <si>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</si>
  <si>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</si>
  <si>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</si>
  <si>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</si>
  <si>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</si>
  <si>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</si>
  <si>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</si>
  <si>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</si>
  <si>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</si>
  <si>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</si>
  <si>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</si>
  <si>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</si>
  <si>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</si>
  <si>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</si>
  <si>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</si>
  <si>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</si>
  <si>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</si>
  <si>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</si>
  <si>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</si>
  <si>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</si>
  <si>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</si>
  <si>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</si>
  <si>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</si>
  <si>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</si>
  <si>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</si>
  <si>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</si>
  <si>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</si>
  <si>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</si>
  <si>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</si>
  <si>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</si>
  <si>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</si>
  <si>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</si>
  <si>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</si>
  <si>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</si>
  <si>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</si>
  <si>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</si>
  <si>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</si>
  <si>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</si>
  <si>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</si>
  <si>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</si>
  <si>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</si>
  <si>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</si>
  <si>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</si>
  <si>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</si>
  <si>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</si>
  <si>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</si>
  <si>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</si>
  <si>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</si>
  <si>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</si>
  <si>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</si>
  <si>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</si>
  <si>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</si>
  <si>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</si>
  <si>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</si>
  <si>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</si>
  <si>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</si>
  <si>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</si>
  <si>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</si>
  <si>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</si>
  <si>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</si>
  <si>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</si>
  <si>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</si>
  <si>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</si>
  <si>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</si>
  <si>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</si>
  <si>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</si>
  <si>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</si>
  <si>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</si>
  <si>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</si>
  <si>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</si>
  <si>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</si>
  <si>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</si>
  <si>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</si>
  <si>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</si>
  <si>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</si>
  <si>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</si>
  <si>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</si>
  <si>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</si>
  <si>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</si>
  <si>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wearestyling</t>
  </si>
  <si>
    <t>tikasastro2</t>
  </si>
  <si>
    <t>seputarinews</t>
  </si>
  <si>
    <t>leksono_duto</t>
  </si>
  <si>
    <t>nataltuti</t>
  </si>
  <si>
    <t>heanbean21</t>
  </si>
  <si>
    <t>jamesealbone</t>
  </si>
  <si>
    <t>cambsarch</t>
  </si>
  <si>
    <t>archpodnet</t>
  </si>
  <si>
    <t>khayrultanjunk</t>
  </si>
  <si>
    <t>aldini_lastri</t>
  </si>
  <si>
    <t>ragaminfo88</t>
  </si>
  <si>
    <t>rudibarmara</t>
  </si>
  <si>
    <t>ianorfolk</t>
  </si>
  <si>
    <t>james_d_e_cross</t>
  </si>
  <si>
    <t>nciagency</t>
  </si>
  <si>
    <t>mig30m6</t>
  </si>
  <si>
    <t>tastajaya</t>
  </si>
  <si>
    <t>ykbmedia</t>
  </si>
  <si>
    <t>jendelahatiykb</t>
  </si>
  <si>
    <t>teens4christykb</t>
  </si>
  <si>
    <t>wasiat_ykb</t>
  </si>
  <si>
    <t>youth4christykb</t>
  </si>
  <si>
    <t>robogofficial</t>
  </si>
  <si>
    <t>natalie_tanjil</t>
  </si>
  <si>
    <t>r3_photographyy</t>
  </si>
  <si>
    <t>tdesiantofw</t>
  </si>
  <si>
    <t>mayaservice</t>
  </si>
  <si>
    <t>giovanni_barba</t>
  </si>
  <si>
    <t>dime10of10</t>
  </si>
  <si>
    <t>robertsowney</t>
  </si>
  <si>
    <t>mb_nias_cex</t>
  </si>
  <si>
    <t>davidmarshall07</t>
  </si>
  <si>
    <t>paramedicciaran</t>
  </si>
  <si>
    <t>scampbellgray</t>
  </si>
  <si>
    <t>paulhod91120289</t>
  </si>
  <si>
    <t>kjscheid</t>
  </si>
  <si>
    <t>nato</t>
  </si>
  <si>
    <t>arliyanus</t>
  </si>
  <si>
    <t>musicpromoters5</t>
  </si>
  <si>
    <t>promotionusa</t>
  </si>
  <si>
    <t>corppromotion</t>
  </si>
  <si>
    <t>publicistmusic</t>
  </si>
  <si>
    <t>musicpromoss</t>
  </si>
  <si>
    <t>musicpromotoday</t>
  </si>
  <si>
    <t>musicpromonew</t>
  </si>
  <si>
    <t>youtubepromoti7</t>
  </si>
  <si>
    <t>youtubepromort</t>
  </si>
  <si>
    <t>ytsubxsub</t>
  </si>
  <si>
    <t>youtubepromox</t>
  </si>
  <si>
    <t>youtubepromo16</t>
  </si>
  <si>
    <t>manejolocura</t>
  </si>
  <si>
    <t>youtubepromo2</t>
  </si>
  <si>
    <t>youtubepromoz</t>
  </si>
  <si>
    <t>musicpromoitaly</t>
  </si>
  <si>
    <t>_aug_10th</t>
  </si>
  <si>
    <t>Retweet</t>
  </si>
  <si>
    <t>Mentions</t>
  </si>
  <si>
    <t>Replies to</t>
  </si>
  <si>
    <t>Recuerdos de Nias con Adrian Fdez de Valderrama_xD83D__xDC4C_ _xD83C__xDDEE__xD83C__xDDE9_ #TeamStyling Surf #Nias #Surfing #Indonesia #StylingSurfboards https://t.co/FmMhafAt0F</t>
  </si>
  <si>
    <t>#kdrama #korea #makan #kacafilmmobilmurah #pariwisata #murah #murahaja #murahbanget #ceweksexy #cewekmontok #cabecabean #terong #negaraku #indonesiamerdeka #pulaujawa #papua #indah #marauke #sabang #nias #jawatimur #rendang #jualcumiasin #jualcaseonline https://t.co/WwtLj79wTb</t>
  </si>
  <si>
    <t>Lagi, seorang anak di bawah umur menikah dengan seorang kakek di Nias, Sumatra Utara.
Saksikan selengkapnya di kanal Youtube Seputar iNews
https://t.co/v8SyaleSng
#Viral #PernikahanDini #Nias #SumatraUtara https://t.co/bJiS6exB8U</t>
  </si>
  <si>
    <t>Di atas awan masih ada awan, jika lewat di tengah-tengahnya maka terjadilah turbulensi.
#iyakali _xD83D__xDE1C_
#nias https://t.co/zKVo5WDXAc</t>
  </si>
  <si>
    <t>#ASPiH2019 workshop. Thanks to @scampbellgray for opportunity to be part of the SIMS. Should be part of training/practice #NIAS on a regular basis using the scottish debriefing model. @paramedicciaran @davidmarshall07 @mb_nias_cex @RobertSowney https://t.co/DVWAuXG0ez</t>
  </si>
  <si>
    <t>Next meeting of Norfolk #IndustrialArchaeology Society, #NIAS… 
The R34 Airship by Basil Abbott
Thursday, 7 November 2019, at 7-30pm, at St. Martin-at-Palace Church, 15 St. Martin-At-Palace Plain, Norwich, NR3 1RW. https://t.co/2u3xIYQpql</t>
  </si>
  <si>
    <t>selangkah lagi kami akan jadi
 juara 1
pertandingan bola piala askot
tahun 2019 #Gunungsitoli #PuLau #Nias
#provinsi #Sumatera utara
di do'ain ya moga jadi juara
karena di antara kami masih ada bibit unggul pesepak bola umur 16 hingga 20 https://t.co/wLtHsDvXNe</t>
  </si>
  <si>
    <t>#togel #jokowilagi #nias #prabowosandi #prediksi #aceh #medan #padang #pekanbaru #riau #jambi #palembang #bengkulu #lampung #jakarta #bandung #serang #semarang #yogyakarta #surabaya #bali #ntb #ntt #pontianak #palangkaraya #banjarmasin #samarinda #sulawesi #Batam https://t.co/qmA2PmqX5y</t>
  </si>
  <si>
    <t>Ini bukan tulisan https://t.co/PsUxUXF4GB tapi Ya'ahowu... kata sapaan khas bagi masyakat Nias yang selalu mengakrabkan antara satu dengan yang lain. 
#latepost
#nias
#gunungsitoli
#jelajahnegeri https://t.co/3As0srV8sl</t>
  </si>
  <si>
    <t>@paulhod91120289 I went down in the afternoon, with some from #NIAS – it was very soggy but fascinating to see.</t>
  </si>
  <si>
    <t>Join us in working for a big idea — the @NATO Alliance. Help us build a fully digital NATO enterprise. - @KJScheid #NIAS https://t.co/HQiFdXyDzg</t>
  </si>
  <si>
    <t>Nisuno Lowalangida nifosumange Ia. 
Ama sahõli dõdõda,ba nifazõkhi Nia. 
Irara dõdõda andõ ifadõhõ khõda wõkhõ, 
Andõ tasuno Ia
#bukuzinuno
#bukuzinunobnkp
#lagurohani
#nias
https://t.co/W3mX6AN30k https://t.co/W3mX6AN30k</t>
  </si>
  <si>
    <t>Renungan berbahasa nias bersama Pdt. Citra E Larosa
https://t.co/N9HruiDwQ9
#renungan #nias #devotion #basobasododo #firmanTuhan #ykbmediaministry #ykbmediasinodegki #gkidigitalministry #basudara
@Arliyanus</t>
  </si>
  <si>
    <t>Renungan berbahasa nias bersama Pdt. Citra E Larosa
https://t.co/OHag62c6xm
#renungan #nias #basobasododo #ykbmediaministry #ykbmediasinodegki #gkidigitalministry #basudara
@Arliyanus</t>
  </si>
  <si>
    <t>Renungan berbahasa nias bersama Pdt. Citra E Larosa
https://t.co/aIKXguaHIU
#renungan #nias #devotion #basobasododo #firmanTuhan #ykbmediaministry #ykbmediasinodegki #gkidigitalministry #basudara</t>
  </si>
  <si>
    <t>Renungan berbahasa nias bersama Pdt. Citra E Larosa
https://t.co/nC95dU8P6J
#renungan #nias #basobasododo #ykbmediaministry #ykbmediasinodegki #gkidigitalministry #basudara</t>
  </si>
  <si>
    <t>Renungan berbahasa nias bersama Pdt. Citra E Larosa
https://t.co/By9UiGEkjR
#renungan #nias #devotion #basobasododo #firmanTuhan #ykbmediaministry #ykbmediasinodegki #gkidigitalministry #basudara</t>
  </si>
  <si>
    <t>Renungan berbahasa nias bersama Pdt. Citra E Larosa
https://t.co/z35FjU909s
#renungan #nias #basobasododo #ykbmediaministry #ykbmediasinodegki #gkidigitalministry #basudara</t>
  </si>
  <si>
    <t>Renungan berbahasa nias bersama Pdt. Citra E Larosa
https://t.co/GQiHcs32Ds
#renungan #nias #devotion #basobasododo #firmanTuhan #ykbmediaministry #ykbmediasinodegki #gkidigitalministry #basudara</t>
  </si>
  <si>
    <t>Renungan berbahasa nias bersama Pdt. Citra E Larosa
https://t.co/ZIhoTppBdY
#renungan #nias #basobasododo #ykbmediaministry #ykbmediasinodegki #gkidigitalministry #basudara</t>
  </si>
  <si>
    <t>Renungan berbahasa nias bersama Pdt. Citra E Larosa
https://t.co/tlTwJ6MzRD
#renungan #nias #devotion #basobasododo #firmanTuhan #ykbmediaministry #ykbmediasinodegki #gkidigitalministry #basudara</t>
  </si>
  <si>
    <t>Renungan berbahasa nias bersama Pdt. Citra E Larosa
https://t.co/4pgoiF4XXY
#renungan #nias #basobasododo #ykbmediaministry #ykbmediasinodegki #gkidigitalministry #basudara</t>
  </si>
  <si>
    <t>Coming soon!
#IRP2019 #robog #VidyashilpAcademy #NIAS #robognorthbangalore #robogjakkur #IndianRoboParade https://t.co/jXTcYqVHje</t>
  </si>
  <si>
    <t>#togel #jokowilagi #nias #prabowosandi #prediksi #aceh #medan #padang #pekanbaru #riau #jambi #palembang #bengkulu #lampung #jakarta #bandung #serang #semarang #yogyakarta #surabaya #bali #ntb #ntt #pontianak #palangkaraya #banjarmasin #samarinda #sulawesi #Batam https://t.co/csDCmpUXnO</t>
  </si>
  <si>
    <t>#togel #jokowilagi #nias #prabowosandi #prediksi #aceh #medan #padang #pekanbaru #riau #jambi #palembang #bengkulu #lampung #jakarta #bandung #serang #semarang #yogyakarta #surabaya #bali #ntb #ntt #pontianak #palangkaraya #banjarmasin #samarinda #sulawesi #Batam https://t.co/Qc4PmZ8amt</t>
  </si>
  <si>
    <t>#togel #jokowilagi #nias #prabowosandi #prediksi #aceh #medan #padang #pekanbaru #riau #jambi #palembang #bengkulu #lampung #jakarta #bandung #serang #semarang #yogyakarta #surabaya #bali #ntb #ntt #pontianak #palangkaraya #banjarmasin #samarinda #sulawesi #Batam https://t.co/v8cKyRfShC</t>
  </si>
  <si>
    <t>#togel #jokowilagi #nias #prabowosandi #prediksi #aceh #medan #padang #pekanbaru #riau #jambi #palembang #bengkulu #lampung #jakarta #bandung #serang #semarang #yogyakarta #surabaya #bali #ntb #ntt #pontianak #palangkaraya #banjarmasin #samarinda #sulawesi #Batam https://t.co/9tpe6cT6z2</t>
  </si>
  <si>
    <t>Alhamdulillah...  Sampai...  Di Bandara Udara Binaka,  Kabupaten Nias,  Sumatera Utara,  Indonesia. 
#alhamdulillah #wings #wingsair #lionair #kno #bandaraudarabinaka #nias #pulaunias #kabupatennias #gunungsitoli… https://t.co/g1ZLhkRIZ7</t>
  </si>
  <si>
    <t>MASJID RAYA AL - FURQAN  _xD83D__xDD4C_
Lokasi : Kota Gunungsitoli,  Nias,  Sumatera Utara,  Indonesia. _xD83C__xDF0F_
#R3_Photography #masjid #masjidrayaalfurqan #masjidalfurqan #yaahowu #nias #pulaunias #gunungsitoli #kotagunungsitoli… https://t.co/RMA5LMYA4I</t>
  </si>
  <si>
    <t>Ngantor bisa di mana saja _xD83D__xDCBB_ _xD83D__xDCF8_ _xD83D__xDE0A__xD83D__xDC4D_
" Ya'ahowu &amp;amp; Saohagölö " 
Lokasi : Pantai Museum Nias _xD83C__xDFDD_ . Gunungsitoli,  Nias,  Sumatera Utara,  Indonesia. _xD83C__xDF0F_
#R3_Photography #yaahowu #saohagolo  #nias #pulaunias #pantainias… https://t.co/C28lq44wRG</t>
  </si>
  <si>
    <t>#Earthquake_alert - M4.4, #Hypocenter: 36 km, NIAS REGION, INDONESIA, Wed 06 Nov 2019 - 20:53:39 UTC+07:00 https://t.co/umnc8qut8Q
*RT if you think this information is helpful. Thank you!
#Indonesia #earthquake #alert #warning #mitigation #NorthSumatera #Nias https://t.co/kqP8Y1XyaN</t>
  </si>
  <si>
    <t>#Earthquake_alert - M4.5, #Hypocenter: 36 km, NIAS REGION, INDONESIA, Sat 09 Nov 2019 - 21:16:59 UTC+07:00 https://t.co/OTrRoVYgSC
*RT if you think this information is helpful. Thank you!
#Indonesia #earthquake #alert #warning #mitigation #NorthSumatera #Nias https://t.co/zRQo4wGcjL</t>
  </si>
  <si>
    <t>Check out this Jazz influenced R&amp;amp;B music by #Nias titled #WithoutYou# ft. #MingXia# #Acoustic#
https://t.co/1TvDU9FqXC
@musicpromoss @PublicistMusic @CorpPromotion @PromotionUsa @MusicPromoters5</t>
  </si>
  <si>
    <t>Check out this Jazz influenced R&amp;amp;B music by #Nias titled #WithoutYou# ft. #MingXia# #Acoustic#
https://t.co/1TvDU9FqXC
@MusicPromo274 @MusicPromoNew @MusicPromoToday @MusicPromotional</t>
  </si>
  <si>
    <t>Check out this Jazz influenced R&amp;amp;B music by #Nias titled #WithoutYou# ft. #MingXia# #Acoustic#
https://t.co/1TvDU9FqXC
@Ytsubxsub @YouTubePromoRT @Youtubepromoti7</t>
  </si>
  <si>
    <t>Check out this Jazz influenced R&amp;amp;B music by #Nias titled #WithoutYou# ft. #MingXia# #Acoustic#
https://t.co/1TvDU9FqXC
@YoutubePromo2 @manejolocura @YouTubePromo16 @youtubepromox</t>
  </si>
  <si>
    <t>Check out this Jazz influenced R&amp;amp;B music by #Nias titled #WithoutYou# ft. #MingXia# #Acoustic#
https://t.co/1TvDU9FqXC
@musicpromoitaly @YoutubePromoInc @YouTubePromoz @TouTubePromo0_</t>
  </si>
  <si>
    <t>@_aug_10th Ormai non si produce piu’, tranne montagne di carte per quotidiane ispezioni vessatorie : #asl #nas #noe #inail #iva e tutti alla ricerca di documenti e improbabili autorizzazioni #aua #eua #via #vias #nias #pdc #scia #nia 
Ci rimpiangerete</t>
  </si>
  <si>
    <t>https://www.youtube.com/watch?v=SoRiUOSn_70&amp;feature=youtu.be</t>
  </si>
  <si>
    <t>https://yahoo.com/ https://www.instagram.com/p/B4kEfV6FFVMDuCxbo786DDFJ_DiqWzhGy-GAxU0/?igshid=5802n5n51fkk</t>
  </si>
  <si>
    <t>https://play.google.com/store/apps/details?id=com.leveransir.bukuzinuno https://play.google.com/store/apps/details?id=com.leveransir.bukuzinuno</t>
  </si>
  <si>
    <t>https://www.youtube.com/watch?v=wjD-C5LitC0&amp;list=PLgPHGTZ70vrrOUtKP_v1ciIXnF_MkYAmX&amp;index=22</t>
  </si>
  <si>
    <t>https://www.youtube.com/watch?v=iTn45gIHPCA&amp;list=PLgPHGTZ70vrrOUtKP_v1ciIXnF_MkYAmX&amp;index=23</t>
  </si>
  <si>
    <t>https://www.instagram.com/p/B4kJQpxHqUJ/?igshid=wa1sf8cdtkto</t>
  </si>
  <si>
    <t>https://www.instagram.com/p/B4mrKVdng1K/?igshid=4umtuhj3t6xa</t>
  </si>
  <si>
    <t>https://www.instagram.com/p/B4o2Ci4H7Ov/?igshid=12s9j2h5makhz</t>
  </si>
  <si>
    <t>https://www.emsc-csem.org/Earthquake/earthquake.php?id=803563</t>
  </si>
  <si>
    <t>https://www.emsc-csem.org/Earthquake/earthquake.php?id=804291</t>
  </si>
  <si>
    <t>https://www.youtube.com/watch?v=PIVL7857QMU&amp;feature=youtu.be</t>
  </si>
  <si>
    <t>youtube.com</t>
  </si>
  <si>
    <t>yahoo.com instagram.com</t>
  </si>
  <si>
    <t>google.com google.com</t>
  </si>
  <si>
    <t>instagram.com</t>
  </si>
  <si>
    <t>emsc-csem.org</t>
  </si>
  <si>
    <t>teamstyling nias surfing indonesia stylingsurfboards</t>
  </si>
  <si>
    <t>kdrama korea makan kacafilmmobilmurah pariwisata murah murahaja murahbanget ceweksexy cewekmontok cabecabean terong negaraku indonesiamerdeka pulaujawa papua indah marauke sabang nias jawatimur rendang jualcumiasin jualcaseonline</t>
  </si>
  <si>
    <t>viral pernikahandini nias sumatrautara</t>
  </si>
  <si>
    <t>iyakali nias</t>
  </si>
  <si>
    <t>aspih2019 nias</t>
  </si>
  <si>
    <t>industrialarchaeology nias</t>
  </si>
  <si>
    <t>gunungsitoli pulau nias provinsi sumatera</t>
  </si>
  <si>
    <t>togel jokowilagi nias prabowosandi prediksi aceh medan padang pekanbaru riau jambi palembang bengkulu</t>
  </si>
  <si>
    <t>latepost nias gunungsitoli jelajahnegeri</t>
  </si>
  <si>
    <t>nias</t>
  </si>
  <si>
    <t>bukuzinuno bukuzinunobnkp lagurohani nias</t>
  </si>
  <si>
    <t>renungan nias devotion basobasododo firmantuhan ykbmediaministry ykbmediasinodegki gkidigitalministry basudara</t>
  </si>
  <si>
    <t>renungan nias basobasododo ykbmediaministry ykbmediasinodegki gkidigitalministry basudara</t>
  </si>
  <si>
    <t>irp2019 robog vidyashilpacademy nias robognorthbangalore robogjakkur indianroboparade</t>
  </si>
  <si>
    <t>togel jokowilagi nias prabowosandi prediksi aceh medan padang pekanbaru riau jambi palembang bengkulu lampung jakarta bandung serang semarang yogyakarta surabaya bali ntb ntt pontianak palangkaraya banjarmasin samarinda sulawesi batam</t>
  </si>
  <si>
    <t>alhamdulillah wings wingsair lionair kno bandaraudarabinaka nias pulaunias kabupatennias gunungsitoli</t>
  </si>
  <si>
    <t>r3_photography masjid masjidrayaalfurqan masjidalfurqan yaahowu nias pulaunias gunungsitoli kotagunungsitoli</t>
  </si>
  <si>
    <t>r3_photography yaahowu saohagolo nias pulaunias pantainias</t>
  </si>
  <si>
    <t>earthquake_alert hypocenter indonesia earthquake alert warning mitigation northsumatera nias</t>
  </si>
  <si>
    <t>asl nas noe inail iva aua eua via vias nias pdc scia nia</t>
  </si>
  <si>
    <t>asl nas noe</t>
  </si>
  <si>
    <t>https://pbs.twimg.com/ext_tw_video_thumb/1190710262933921793/pu/img/J15p3xNp8x78RHnj.jpg</t>
  </si>
  <si>
    <t>https://pbs.twimg.com/media/EIcH-s1XsAA9lmx.jpg</t>
  </si>
  <si>
    <t>https://pbs.twimg.com/media/EIcOMFtU4AAyf-8.jpg</t>
  </si>
  <si>
    <t>https://pbs.twimg.com/media/EIiUckUUEAA_4El.jpg</t>
  </si>
  <si>
    <t>https://pbs.twimg.com/media/EIjYNkxXUAcPfnc.jpg</t>
  </si>
  <si>
    <t>https://pbs.twimg.com/media/EItAwL4UYAEfsCY.jpg</t>
  </si>
  <si>
    <t>https://pbs.twimg.com/media/EIrHGXCXsAEmHvk.jpg</t>
  </si>
  <si>
    <t>https://pbs.twimg.com/ext_tw_video_thumb/1184027378365980672/pu/img/1KIrKo5gRGWlsZ2k.jpg</t>
  </si>
  <si>
    <t>https://pbs.twimg.com/media/EI2bCWlU0AEm7b9.jpg</t>
  </si>
  <si>
    <t>https://pbs.twimg.com/media/EIlkydbU4AAwHTF.jpg</t>
  </si>
  <si>
    <t>https://pbs.twimg.com/media/EIwaflEUcAATdfN.jpg</t>
  </si>
  <si>
    <t>https://pbs.twimg.com/media/EIxAhZfVAAE2Vq9.jpg</t>
  </si>
  <si>
    <t>https://pbs.twimg.com/media/EIxAj_RVUAA7Vjw.jpg</t>
  </si>
  <si>
    <t>https://pbs.twimg.com/media/EI6PbuwW4AAuTpu.jpg</t>
  </si>
  <si>
    <t>https://pbs.twimg.com/media/EIsneVfUUAAsYrU.jpg</t>
  </si>
  <si>
    <t>https://pbs.twimg.com/media/EI8CdNpUcAATFEO.jpg</t>
  </si>
  <si>
    <t>http://pbs.twimg.com/profile_images/1115104274524938240/8l6SjqSC_normal.jpg</t>
  </si>
  <si>
    <t>http://pbs.twimg.com/profile_images/3293366659/4c3b2e7542f500f7aeda161d3518b39f_normal.jpeg</t>
  </si>
  <si>
    <t>http://pbs.twimg.com/profile_images/394938816/stonea_camp_post_reinstatement_normal.jpg</t>
  </si>
  <si>
    <t>http://pbs.twimg.com/profile_images/1141452539617075200/fuLc7Pjc_normal.jpg</t>
  </si>
  <si>
    <t>http://pbs.twimg.com/profile_images/1117680603594256384/qWBfKqrP_normal.jpg</t>
  </si>
  <si>
    <t>http://pbs.twimg.com/profile_images/855764324794507265/EaGr9iag_normal.jpg</t>
  </si>
  <si>
    <t>http://pbs.twimg.com/profile_images/1184466731001008130/D_8jTTlr_normal.png</t>
  </si>
  <si>
    <t>http://pbs.twimg.com/profile_images/684419505121017860/laSG6znc_normal.jpg</t>
  </si>
  <si>
    <t>http://pbs.twimg.com/profile_images/1251530782/69410_441413556786_575606786_5763921_3628028_n_normal.jpg</t>
  </si>
  <si>
    <t>http://pbs.twimg.com/profile_images/1908330327/image201203120009_normal.jpg</t>
  </si>
  <si>
    <t>http://pbs.twimg.com/profile_images/3146088139/a554c1f590eaa2ea49a74ca114262979_normal.jpeg</t>
  </si>
  <si>
    <t>http://pbs.twimg.com/profile_images/1072765696822525954/QR9-h3Px_normal.jpg</t>
  </si>
  <si>
    <t>http://pbs.twimg.com/profile_images/537465753469870080/5r9GPc6__normal.jpeg</t>
  </si>
  <si>
    <t>http://pbs.twimg.com/profile_images/537448563270103041/f7cNtfdF_normal.jpeg</t>
  </si>
  <si>
    <t>http://pbs.twimg.com/profile_images/537458653335273472/3wUbi8pv_normal.jpeg</t>
  </si>
  <si>
    <t>http://pbs.twimg.com/profile_images/1123749856407896065/1fupNtBu_normal.jpg</t>
  </si>
  <si>
    <t>http://pbs.twimg.com/profile_images/1123971611609194502/lS4G0ALL_normal.jpg</t>
  </si>
  <si>
    <t>http://pbs.twimg.com/profile_images/823193457888006144/6Guk7YCz_normal.jpg</t>
  </si>
  <si>
    <t>http://pbs.twimg.com/profile_images/1184721750409596929/oT7VfnDl_normal.jpg</t>
  </si>
  <si>
    <t>19:20:42</t>
  </si>
  <si>
    <t>09:51:13</t>
  </si>
  <si>
    <t>11:00:00</t>
  </si>
  <si>
    <t>11:03:55</t>
  </si>
  <si>
    <t>14:43:24</t>
  </si>
  <si>
    <t>19:39:33</t>
  </si>
  <si>
    <t>07:47:59</t>
  </si>
  <si>
    <t>09:19:29</t>
  </si>
  <si>
    <t>10:25:12</t>
  </si>
  <si>
    <t>16:33:12</t>
  </si>
  <si>
    <t>09:20:30</t>
  </si>
  <si>
    <t>09:22:05</t>
  </si>
  <si>
    <t>12:06:15</t>
  </si>
  <si>
    <t>07:41:39</t>
  </si>
  <si>
    <t>12:47:25</t>
  </si>
  <si>
    <t>17:46:45</t>
  </si>
  <si>
    <t>08:46:34</t>
  </si>
  <si>
    <t>22:01:11</t>
  </si>
  <si>
    <t>09:14:44</t>
  </si>
  <si>
    <t>11:10:00</t>
  </si>
  <si>
    <t>11:05:00</t>
  </si>
  <si>
    <t>11:15:00</t>
  </si>
  <si>
    <t>11:12:00</t>
  </si>
  <si>
    <t>11:20:00</t>
  </si>
  <si>
    <t>11:19:00</t>
  </si>
  <si>
    <t>11:30:00</t>
  </si>
  <si>
    <t>11:31:00</t>
  </si>
  <si>
    <t>12:24:34</t>
  </si>
  <si>
    <t>05:53:43</t>
  </si>
  <si>
    <t>08:24:37</t>
  </si>
  <si>
    <t>11:10:39</t>
  </si>
  <si>
    <t>11:10:49</t>
  </si>
  <si>
    <t>06:13:10</t>
  </si>
  <si>
    <t>12:47:57</t>
  </si>
  <si>
    <t>12:22:39</t>
  </si>
  <si>
    <t>08:36:13</t>
  </si>
  <si>
    <t>14:42:48</t>
  </si>
  <si>
    <t>14:34:59</t>
  </si>
  <si>
    <t>11:54:29</t>
  </si>
  <si>
    <t>11:54:36</t>
  </si>
  <si>
    <t>11:54:42</t>
  </si>
  <si>
    <t>11:54:47</t>
  </si>
  <si>
    <t>11:54:53</t>
  </si>
  <si>
    <t>22:52:01</t>
  </si>
  <si>
    <t>14:21:16</t>
  </si>
  <si>
    <t>https://twitter.com/wearestyling/status/1190710342403461120</t>
  </si>
  <si>
    <t>https://twitter.com/tikasastro2/status/1190929413791043587</t>
  </si>
  <si>
    <t>https://twitter.com/seputarinews/status/1190946723318784000</t>
  </si>
  <si>
    <t>https://twitter.com/leksono_duto/status/1190947710720823296</t>
  </si>
  <si>
    <t>https://twitter.com/nataltuti/status/1191365333841403907</t>
  </si>
  <si>
    <t>https://twitter.com/heanbean21/status/1191439860898418688</t>
  </si>
  <si>
    <t>https://twitter.com/jamesealbone/status/1191985563731189761</t>
  </si>
  <si>
    <t>https://twitter.com/cambsarch/status/1192008591194099713</t>
  </si>
  <si>
    <t>https://twitter.com/archpodnet/status/1192025130622488576</t>
  </si>
  <si>
    <t>https://twitter.com/khayrultanjunk/status/1192117742515572736</t>
  </si>
  <si>
    <t>https://twitter.com/aldini_lastri/status/1192371236245929985</t>
  </si>
  <si>
    <t>https://twitter.com/ragaminfo88/status/1192371634612518912</t>
  </si>
  <si>
    <t>https://twitter.com/rudibarmara/status/1192412946531573760</t>
  </si>
  <si>
    <t>https://twitter.com/ianorfolk/status/1191983971560808448</t>
  </si>
  <si>
    <t>https://twitter.com/james_d_e_cross/status/1192060922107441153</t>
  </si>
  <si>
    <t>https://twitter.com/james_d_e_cross/status/1192498639668531200</t>
  </si>
  <si>
    <t>https://twitter.com/nciagency/status/1184027774576746496</t>
  </si>
  <si>
    <t>https://twitter.com/mig30m6/status/1192562668147748865</t>
  </si>
  <si>
    <t>https://twitter.com/tastajaya/status/1192732173381455873</t>
  </si>
  <si>
    <t>https://twitter.com/ykbmedia/status/1191671499008155650</t>
  </si>
  <si>
    <t>https://twitter.com/ykbmedia/status/1192758662843944960</t>
  </si>
  <si>
    <t>https://twitter.com/jendelahatiykb/status/1191674015632498689</t>
  </si>
  <si>
    <t>https://twitter.com/jendelahatiykb/status/1192759921277730817</t>
  </si>
  <si>
    <t>https://twitter.com/teens4christykb/status/1191675274028437505</t>
  </si>
  <si>
    <t>https://twitter.com/teens4christykb/status/1192761682713546753</t>
  </si>
  <si>
    <t>https://twitter.com/wasiat_ykb/status/1191676532323807232</t>
  </si>
  <si>
    <t>https://twitter.com/wasiat_ykb/status/1192763444447068160</t>
  </si>
  <si>
    <t>https://twitter.com/youth4christykb/status/1191679049124499456</t>
  </si>
  <si>
    <t>https://twitter.com/youth4christykb/status/1192766464199143425</t>
  </si>
  <si>
    <t>https://twitter.com/robogofficial/status/1192779944234897409</t>
  </si>
  <si>
    <t>https://twitter.com/natalie_tanjil/status/1191594420769972224</t>
  </si>
  <si>
    <t>https://twitter.com/natalie_tanjil/status/1192357171553398784</t>
  </si>
  <si>
    <t>https://twitter.com/natalie_tanjil/status/1192398958108139520</t>
  </si>
  <si>
    <t>https://twitter.com/natalie_tanjil/status/1192398997534625792</t>
  </si>
  <si>
    <t>https://twitter.com/natalie_tanjil/status/1193048867065016320</t>
  </si>
  <si>
    <t>https://twitter.com/r3_photographyy/status/1192423443355955200</t>
  </si>
  <si>
    <t>https://twitter.com/r3_photographyy/status/1192779463190335495</t>
  </si>
  <si>
    <t>https://twitter.com/r3_photographyy/status/1193084869049536513</t>
  </si>
  <si>
    <t>https://twitter.com/tdesiantofw/status/1192089959160659968</t>
  </si>
  <si>
    <t>https://twitter.com/tdesiantofw/status/1193175153812758529</t>
  </si>
  <si>
    <t>https://twitter.com/mayaservice/status/1193497151663411204</t>
  </si>
  <si>
    <t>https://twitter.com/mayaservice/status/1193497179186442240</t>
  </si>
  <si>
    <t>https://twitter.com/mayaservice/status/1193497203546951681</t>
  </si>
  <si>
    <t>https://twitter.com/mayaservice/status/1193497227601350661</t>
  </si>
  <si>
    <t>https://twitter.com/mayaservice/status/1193497252309929984</t>
  </si>
  <si>
    <t>https://twitter.com/giovanni_barba/status/1193300236724248581</t>
  </si>
  <si>
    <t>https://twitter.com/dime10of10/status/1193534087975321600</t>
  </si>
  <si>
    <t>1190710342403461120</t>
  </si>
  <si>
    <t>1190929413791043587</t>
  </si>
  <si>
    <t>1190946723318784000</t>
  </si>
  <si>
    <t>1190947710720823296</t>
  </si>
  <si>
    <t>1191365333841403907</t>
  </si>
  <si>
    <t>1191439860898418688</t>
  </si>
  <si>
    <t>1191985563731189761</t>
  </si>
  <si>
    <t>1192008591194099713</t>
  </si>
  <si>
    <t>1192025130622488576</t>
  </si>
  <si>
    <t>1192117742515572736</t>
  </si>
  <si>
    <t>1192371236245929985</t>
  </si>
  <si>
    <t>1192371634612518912</t>
  </si>
  <si>
    <t>1192412946531573760</t>
  </si>
  <si>
    <t>1191983971560808448</t>
  </si>
  <si>
    <t>1192060922107441153</t>
  </si>
  <si>
    <t>1192498639668531200</t>
  </si>
  <si>
    <t>1184027774576746496</t>
  </si>
  <si>
    <t>1192562668147748865</t>
  </si>
  <si>
    <t>1192732173381455873</t>
  </si>
  <si>
    <t>1191671499008155650</t>
  </si>
  <si>
    <t>1192758662843944960</t>
  </si>
  <si>
    <t>1191674015632498689</t>
  </si>
  <si>
    <t>1192759921277730817</t>
  </si>
  <si>
    <t>1191675274028437505</t>
  </si>
  <si>
    <t>1192761682713546753</t>
  </si>
  <si>
    <t>1191676532323807232</t>
  </si>
  <si>
    <t>1192763444447068160</t>
  </si>
  <si>
    <t>1191679049124499456</t>
  </si>
  <si>
    <t>1192766464199143425</t>
  </si>
  <si>
    <t>1192779944234897409</t>
  </si>
  <si>
    <t>1191594420769972224</t>
  </si>
  <si>
    <t>1192357171553398784</t>
  </si>
  <si>
    <t>1192398958108139520</t>
  </si>
  <si>
    <t>1192398997534625792</t>
  </si>
  <si>
    <t>1193048867065016320</t>
  </si>
  <si>
    <t>1192423443355955200</t>
  </si>
  <si>
    <t>1192779463190335495</t>
  </si>
  <si>
    <t>1193084869049536513</t>
  </si>
  <si>
    <t>1192089959160659968</t>
  </si>
  <si>
    <t>1193175153812758529</t>
  </si>
  <si>
    <t>1193497151663411204</t>
  </si>
  <si>
    <t>1193497179186442240</t>
  </si>
  <si>
    <t>1193497203546951681</t>
  </si>
  <si>
    <t>1193497227601350661</t>
  </si>
  <si>
    <t>1193497252309929984</t>
  </si>
  <si>
    <t>1193300236724248581</t>
  </si>
  <si>
    <t>1193534087975321600</t>
  </si>
  <si>
    <t>1192483700589703169</t>
  </si>
  <si>
    <t>1193246750204710912</t>
  </si>
  <si>
    <t/>
  </si>
  <si>
    <t>1174238039469674496</t>
  </si>
  <si>
    <t>2217956377</t>
  </si>
  <si>
    <t>es</t>
  </si>
  <si>
    <t>und</t>
  </si>
  <si>
    <t>in</t>
  </si>
  <si>
    <t>en</t>
  </si>
  <si>
    <t>hu</t>
  </si>
  <si>
    <t>it</t>
  </si>
  <si>
    <t>Twitter for iPhone</t>
  </si>
  <si>
    <t>Twitter Web App</t>
  </si>
  <si>
    <t>Twitter Media Studio</t>
  </si>
  <si>
    <t>Twitter for Android</t>
  </si>
  <si>
    <t>Instagram</t>
  </si>
  <si>
    <t>Facebook</t>
  </si>
  <si>
    <t>TweetDeck</t>
  </si>
  <si>
    <t>Twitter for iPad</t>
  </si>
  <si>
    <t>77.373474,12.919037 
77.739371,12.919037 
77.739371,13.231381 
77.373474,13.231381</t>
  </si>
  <si>
    <t>97.593659,0.998689 
97.8190594,0.998689 
97.8190594,1.2249479 
97.593659,1.2249479</t>
  </si>
  <si>
    <t>97.534149,1.168994 
97.6702915,1.168994 
97.6702915,1.3564483 
97.534149,1.3564483</t>
  </si>
  <si>
    <t>India</t>
  </si>
  <si>
    <t>Indonesia</t>
  </si>
  <si>
    <t>IN</t>
  </si>
  <si>
    <t>Bengaluru, India</t>
  </si>
  <si>
    <t>Gido, Indonesia</t>
  </si>
  <si>
    <t>Gunung Sitoli, Indonesia</t>
  </si>
  <si>
    <t>1b8680cd52a711cb</t>
  </si>
  <si>
    <t>3d7f0e7fc83afa67</t>
  </si>
  <si>
    <t>725f699f5f75ba7e</t>
  </si>
  <si>
    <t>Bengaluru</t>
  </si>
  <si>
    <t>Gido</t>
  </si>
  <si>
    <t>Gunung Sitoli</t>
  </si>
  <si>
    <t>city</t>
  </si>
  <si>
    <t>https://api.twitter.com/1.1/geo/id/1b8680cd52a711cb.json</t>
  </si>
  <si>
    <t>https://api.twitter.com/1.1/geo/id/3d7f0e7fc83afa67.json</t>
  </si>
  <si>
    <t>https://api.twitter.com/1.1/geo/id/725f699f5f75ba7e.json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</si>
  <si>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</si>
  <si>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</si>
  <si>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</si>
  <si>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</si>
  <si>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</si>
  <si>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</si>
  <si>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</si>
  <si>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</si>
  <si>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</si>
  <si>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</si>
  <si>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</si>
  <si>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</si>
  <si>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</si>
  <si>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</si>
  <si>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</si>
  <si>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</si>
  <si>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</si>
  <si>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</si>
  <si>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</si>
  <si>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</si>
  <si>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</si>
  <si>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STYLING</t>
  </si>
  <si>
    <t>Tika Sastro</t>
  </si>
  <si>
    <t>SeputariNewsRCTI</t>
  </si>
  <si>
    <t>Zulfikar Duto Leksono</t>
  </si>
  <si>
    <t>Tuti Natal Mestika Sandroto</t>
  </si>
  <si>
    <t>Damian Heaney</t>
  </si>
  <si>
    <t>Robert Sowney RN, FRCN</t>
  </si>
  <si>
    <t>Michael Bloomfield</t>
  </si>
  <si>
    <t>David Marshall</t>
  </si>
  <si>
    <t>Ciaran Mc Kenna</t>
  </si>
  <si>
    <t>Sinead Campbell-Gray</t>
  </si>
  <si>
    <t>Dr James Albone</t>
  </si>
  <si>
    <t>NorfolkIASociety</t>
  </si>
  <si>
    <t>Cambs Archaeology</t>
  </si>
  <si>
    <t>Archaeology Podcast Network</t>
  </si>
  <si>
    <t>khayrul tanjunk</t>
  </si>
  <si>
    <t>Aldini Lastri</t>
  </si>
  <si>
    <t>Natalie Tanjil</t>
  </si>
  <si>
    <t>Ragam info</t>
  </si>
  <si>
    <t>Rudi Barmara</t>
  </si>
  <si>
    <t>James D. E. Cross</t>
  </si>
  <si>
    <t>norfolk churches, archaeology, other stuff and me</t>
  </si>
  <si>
    <t>NCI Agency</t>
  </si>
  <si>
    <t>Kevin J Scheid</t>
  </si>
  <si>
    <t>NATO</t>
  </si>
  <si>
    <t>Tasta Jaya Gulo</t>
  </si>
  <si>
    <t>YKB</t>
  </si>
  <si>
    <t>Arliyanus</t>
  </si>
  <si>
    <t>Jendela Hati</t>
  </si>
  <si>
    <t>Teens for Christ</t>
  </si>
  <si>
    <t>Wasiat</t>
  </si>
  <si>
    <t>Youth for Christ</t>
  </si>
  <si>
    <t>ROBO-G</t>
  </si>
  <si>
    <t>Rahmat Ramadhan R</t>
  </si>
  <si>
    <t>Desianto F. Wibisono</t>
  </si>
  <si>
    <t>Mayaservice</t>
  </si>
  <si>
    <t>MusicPromotions</t>
  </si>
  <si>
    <t>MusicPromotionUSA</t>
  </si>
  <si>
    <t>MusicPromotionCorp</t>
  </si>
  <si>
    <t>MusicPromotionWorld</t>
  </si>
  <si>
    <t>Music Promoss...♫♫</t>
  </si>
  <si>
    <t>MusicPromoToday | MPT Agency</t>
  </si>
  <si>
    <t>Music Promotion</t>
  </si>
  <si>
    <t>YoutubePromotion</t>
  </si>
  <si>
    <t>YouTubeRT</t>
  </si>
  <si>
    <t>YoutubePromo</t>
  </si>
  <si>
    <t>Promoting Youtubers</t>
  </si>
  <si>
    <t>YouTubePromo2016</t>
  </si>
  <si>
    <t>youtubepromo</t>
  </si>
  <si>
    <t>Youtube Promo</t>
  </si>
  <si>
    <t>YouTubePromo</t>
  </si>
  <si>
    <t>Music Promo</t>
  </si>
  <si>
    <t>Giovanni Barba</t>
  </si>
  <si>
    <t>Franz</t>
  </si>
  <si>
    <t>Ernie</t>
  </si>
  <si>
    <t>Since 1985 ⚡️ Surfboards &amp; Surfshops</t>
  </si>
  <si>
    <t>Akun resmi Seputar Indonesia RCTI
email: seputarindonesia@rcti.tv</t>
  </si>
  <si>
    <t>Trust Me It Works. Inspiring &amp; Informative. Sport Lovers. Travelers &amp; food. Gamers. Features</t>
  </si>
  <si>
    <t>paramedic, dad to twins, golfer 
views are my own</t>
  </si>
  <si>
    <t>Interim Director of Operations Northern Ireland Ambulance Service. Staff Nurse at N.I.Hospice. Volunteer Marie Curie N.I. All views my own.</t>
  </si>
  <si>
    <t>Chief Executive at Northern Ireland Ambulance Service. All views expressed are personal. Retweets are not necessarily endorsements.</t>
  </si>
  <si>
    <t>Christian, husband, father of two, old Armachian, Paramedic in NI, Clinical Hub Manager NIAS. Interested in all things PHEM, CC, HEMS, UKEMT, IRFU and SUFTUM.</t>
  </si>
  <si>
    <t>Clinical Service Improvement Lead Northern Ireland Ambulance Service. All views my own.</t>
  </si>
  <si>
    <t>Be the Change. Tweets my _xD83E__xDDE0_ only.</t>
  </si>
  <si>
    <t>Archaeologist &amp; Historian, East Anglia &amp; Midlands. Landscapes, Routeways, Aviation Heritage. Work @NorfolkHES, PhD from @UEA_Landscape. Views mine</t>
  </si>
  <si>
    <t>Norfolk Industrial Archaeology Society w:https://t.co/qVRWRrpczN e:norfolkiasociety@gmail.com</t>
  </si>
  <si>
    <t>The archaeology Outreach service of Cambridgeshire County Council and partner organisations</t>
  </si>
  <si>
    <t>Archaeology has many voices, we strive to broadcast them. Join us. Member Supported #ArchaeologyMedia. Est. Dec '14. 3 #New Shows coming this summer DMs welcome</t>
  </si>
  <si>
    <t>ikhlas</t>
  </si>
  <si>
    <t>Bengawan4d Agen Togel Terpercaya | Bandar Togel Online | Situs Togel Terbaik</t>
  </si>
  <si>
    <t>ragam informasi judi online serta updatean seputas togel dan prediksi jitu untuk para pecinta taruhan toto online</t>
  </si>
  <si>
    <t>Marine and fishery. Fish quarantine and inspection 
Fb: Rudi Barmara
IG: @erbe1404</t>
  </si>
  <si>
    <t>_xD83D__xDC95_ Loves: Wildlife Art; Architecture; Old SAAB cars; Heritage Education; Portuguese language; Well-being; Printmaking. Hates: Hate! _xD83D__xDE27_ _xD83D__xDED1_</t>
  </si>
  <si>
    <t>The NATO Communications and Information Agency: #WeAreNATO’s technology and cyber leaders. We help @NATO Nations
communicate and work together in smarter ways.</t>
  </si>
  <si>
    <t>GM/CEO, NATO Communications and Information Agency. Formerly: White House/OMB, US Intelligence Community, 9-11 Commission, DOD. Opinions expressed are my own.</t>
  </si>
  <si>
    <t>Official Twitter account of NATO - the North Atlantic Treaty Organization. #NATO #WeAreNATO</t>
  </si>
  <si>
    <t>msdogfood@hotmail.com</t>
  </si>
  <si>
    <t>https://t.co/sHD5Oz8nWe
https://t.co/crKbKHgKPu https://t.co/B948gQgKDc (https://t.co/usYFdWIBKt) https://t.co/ww9O4GDHYJ https://t.co/thtjs5576q</t>
  </si>
  <si>
    <t>Yayasan Komunikasi Bersama | Badan Pelayanan Sinode GKI</t>
  </si>
  <si>
    <t>Sekum Sinode GKI, Misi dan Dialog, Bina Pasutri, tulis lagu</t>
  </si>
  <si>
    <t>Renungan Harian Lansia</t>
  </si>
  <si>
    <t>Renungan Harian Remaja</t>
  </si>
  <si>
    <t>Renungan Keluarga</t>
  </si>
  <si>
    <t>Renungan Kaum Muda</t>
  </si>
  <si>
    <t>We provide an unique platform for students to understand and learn the 21st centuary skills and STEM Edu through hands-on learning tools.</t>
  </si>
  <si>
    <t>Instagram : @R3_Photography</t>
  </si>
  <si>
    <t>Trains _xD83D__xDE82_, cars _xD83D__xDE99_, volcanoes _xD83C__xDF0B_, geoscience _xD83C__xDF0F_, music _xD83C__xDFBC_, and cats _xD83D__xDC31_ _xD83D__xDE0A_
Male-Straight-Christian.
You may follow &amp; un-follow me as many times as you want... _xD83D__xDE0A_</t>
  </si>
  <si>
    <t>We are a Fan Group we do promotions updates About all music Follow Us Today.</t>
  </si>
  <si>
    <t>Raising awareness of independent rock music in the USA. Music fan of all things rock!</t>
  </si>
  <si>
    <t>Finding difficult to get your music out there? @CorpPromotion helps music artists grow their fanbase. Promote your music NOW and Let's go VIRAL!</t>
  </si>
  <si>
    <t>https://t.co/inJnIFk9HS ⬅️ Promote to sites/followers/e-mail lists that we network with worldwide. Select promotions from the site to grow your fanbase!</t>
  </si>
  <si>
    <t>Grupo De Promo De Artistas | Contactanos: 6155-6559 | Instagram: @MusicPromoss</t>
  </si>
  <si>
    <t>We are a full service marketing, branding and media agency for both professional and aspiring artists. PRESS &amp; MEDIA | INFLUENCERS | BRANDING | PLAYLISTS &amp; MORE</t>
  </si>
  <si>
    <t>Are you an up and coming DJ or rapper who needs promotion for your new album, single, EP or mixtape? Email findgreatmusic2@gmail.com for details!</t>
  </si>
  <si>
    <t>Promote your channel's and video's with YouTubePromoRT</t>
  </si>
  <si>
    <t>Si quieres que te siga SUSCRÍBETE
pasame foto por mensaje privado y me pasas tu canal y me suscribo :)</t>
  </si>
  <si>
    <t>Send your links to this account to be promoted.. Under 5,000 subscribers only(: CURRENTLY FREE MODE ANY SUB #</t>
  </si>
  <si>
    <t>Si quieres Promoción para crecer en YT, suscríbete en mi canal, mencionamé y te doy RT a tus vídeos https://t.co/UyJkLwIVJ6</t>
  </si>
  <si>
    <t>Quieres Que Promocionemos Tu Canal En Twitter Facboock y Youtube? Siguenos, Suscribete https://t.co/l4RUhcArTa  Dale a like al ultimo video y Manda Captura.</t>
  </si>
  <si>
    <t>Let us help your video reach 1 Million views on Youtube</t>
  </si>
  <si>
    <t>Im a #youtuber #Promoter i RT youtubers! must be following primary @demonsparkx &amp; @YoutubePromoz for RT &amp; #shoutouts 
#smallyoutuber #sub4sub #rts</t>
  </si>
  <si>
    <t>Top class music promotion service. Look no further.
We simply have the right people listen to your music.</t>
  </si>
  <si>
    <t>accademia dei georgofili - Abruzzo - Me l’ovrare appaga</t>
  </si>
  <si>
    <t>Per sedici anni nella finanza come fund manager, ora private investor ed imprenditore. Costruisco grandi impianti per il settore oil&amp;gas e power gen. Veneto.</t>
  </si>
  <si>
    <t>purtroppo siamo in un paese di #pupazzi</t>
  </si>
  <si>
    <t>Spain</t>
  </si>
  <si>
    <t>MNC News Center Lt.11 Jakarta</t>
  </si>
  <si>
    <t>DKI Jakarta, Indonesia</t>
  </si>
  <si>
    <t>Medan Kota, Indonesia</t>
  </si>
  <si>
    <t>Northern Ireland</t>
  </si>
  <si>
    <t>Newtownabbey, Northern Ireland</t>
  </si>
  <si>
    <t>Norfolk, UK</t>
  </si>
  <si>
    <t>Cambridge</t>
  </si>
  <si>
    <t>EVERYWHERE</t>
  </si>
  <si>
    <t>Jakarta Pusat, DKI Jakarta</t>
  </si>
  <si>
    <t>jakarta</t>
  </si>
  <si>
    <t>Norwich, Norfolk</t>
  </si>
  <si>
    <t>Brussels, Belgium</t>
  </si>
  <si>
    <t>Canada</t>
  </si>
  <si>
    <t>Medan</t>
  </si>
  <si>
    <t>Jakarta</t>
  </si>
  <si>
    <t>Bengaluru, Karnataka</t>
  </si>
  <si>
    <t>Jakarta, Indonesia.</t>
  </si>
  <si>
    <t>Semarang, C. Java, Indonesia</t>
  </si>
  <si>
    <t>United States</t>
  </si>
  <si>
    <t>Los Angeles, CA</t>
  </si>
  <si>
    <t>WORLDWIDE</t>
  </si>
  <si>
    <t>Panamá</t>
  </si>
  <si>
    <t>NYC/MTL/LDN/LAX soon</t>
  </si>
  <si>
    <t>YouTube</t>
  </si>
  <si>
    <t>Monza, Italy</t>
  </si>
  <si>
    <t xml:space="preserve">Abruzzo </t>
  </si>
  <si>
    <t>Bocconiano, nato nel 1971</t>
  </si>
  <si>
    <t>Alpi</t>
  </si>
  <si>
    <t>https://t.co/wsbpF1x0yO</t>
  </si>
  <si>
    <t>http://t.co/Qs3n5GyJH7</t>
  </si>
  <si>
    <t>https://t.co/jXI5PEZCYY</t>
  </si>
  <si>
    <t>http://t.co/bM1IdVMSq9</t>
  </si>
  <si>
    <t>https://t.co/No7jaLiShK</t>
  </si>
  <si>
    <t>https://t.co/wpMN7IppSR</t>
  </si>
  <si>
    <t>https://t.co/vQIjwpB9Gn</t>
  </si>
  <si>
    <t>https://t.co/QjQXeg2aMl</t>
  </si>
  <si>
    <t>https://t.co/li08WGpyVQ</t>
  </si>
  <si>
    <t>https://t.co/aVcGOnPJRb</t>
  </si>
  <si>
    <t>http://t.co/fZYZVHMhmB</t>
  </si>
  <si>
    <t>https://t.co/ww9O4GDHYJ</t>
  </si>
  <si>
    <t>https://t.co/CYyf8lTMFl</t>
  </si>
  <si>
    <t>http://t.co/JGm1CbofEq</t>
  </si>
  <si>
    <t>http://t.co/bMfqfgByI0</t>
  </si>
  <si>
    <t>http://t.co/lKXcwqG23P</t>
  </si>
  <si>
    <t>https://t.co/rOqAUw9h0o</t>
  </si>
  <si>
    <t>https://t.co/f2726Sw2Yj</t>
  </si>
  <si>
    <t>https://t.co/BqeiM5xYsO</t>
  </si>
  <si>
    <t>https://t.co/62FEv2aoG1</t>
  </si>
  <si>
    <t>https://t.co/1c6rXufTfU</t>
  </si>
  <si>
    <t>http://t.co/zLxCigxLsu</t>
  </si>
  <si>
    <t>https://t.co/UyJkLwIVJ6</t>
  </si>
  <si>
    <t>http://t.co/Plo4QzxyJu</t>
  </si>
  <si>
    <t>https://t.co/pc9AA9P0eJ</t>
  </si>
  <si>
    <t>http://t.co/cBSQOd6134</t>
  </si>
  <si>
    <t>https://t.co/kiqNoGR6fy</t>
  </si>
  <si>
    <t>https://pbs.twimg.com/profile_banners/252780009/1556007280</t>
  </si>
  <si>
    <t>https://pbs.twimg.com/profile_banners/1102790651341488128/1551760975</t>
  </si>
  <si>
    <t>https://pbs.twimg.com/profile_banners/132078023/1552370963</t>
  </si>
  <si>
    <t>https://pbs.twimg.com/profile_banners/960490052689174533/1554697020</t>
  </si>
  <si>
    <t>https://pbs.twimg.com/profile_banners/1187768575055937536/1572879227</t>
  </si>
  <si>
    <t>https://pbs.twimg.com/profile_banners/1029328742135595008/1572050250</t>
  </si>
  <si>
    <t>https://pbs.twimg.com/profile_banners/999292549239132160/1527087814</t>
  </si>
  <si>
    <t>https://pbs.twimg.com/profile_banners/349297534/1501154573</t>
  </si>
  <si>
    <t>https://pbs.twimg.com/profile_banners/2574666234/1572998838</t>
  </si>
  <si>
    <t>https://pbs.twimg.com/profile_banners/1107302682/1367183426</t>
  </si>
  <si>
    <t>https://pbs.twimg.com/profile_banners/1190187759245385728/1573112655</t>
  </si>
  <si>
    <t>https://pbs.twimg.com/profile_banners/2864340789/1539029615</t>
  </si>
  <si>
    <t>https://pbs.twimg.com/profile_banners/1117680507158794241/1565084695</t>
  </si>
  <si>
    <t>https://pbs.twimg.com/profile_banners/1040728289369776129/1548497905</t>
  </si>
  <si>
    <t>https://pbs.twimg.com/profile_banners/855763086031994880/1492865113</t>
  </si>
  <si>
    <t>https://pbs.twimg.com/profile_banners/102940998/1537606144</t>
  </si>
  <si>
    <t>https://pbs.twimg.com/profile_banners/3091115111/1525898052</t>
  </si>
  <si>
    <t>https://pbs.twimg.com/profile_banners/1174238039469674496/1568795886</t>
  </si>
  <si>
    <t>https://pbs.twimg.com/profile_banners/473980663/1536676088</t>
  </si>
  <si>
    <t>https://pbs.twimg.com/profile_banners/1061743394/1514639369</t>
  </si>
  <si>
    <t>https://pbs.twimg.com/profile_banners/83795099/1554460944</t>
  </si>
  <si>
    <t>https://pbs.twimg.com/profile_banners/496728554/1516609637</t>
  </si>
  <si>
    <t>https://pbs.twimg.com/profile_banners/1110476052/1554454107</t>
  </si>
  <si>
    <t>https://pbs.twimg.com/profile_banners/2912426185/1562226869</t>
  </si>
  <si>
    <t>https://pbs.twimg.com/profile_banners/2910514074/1572581044</t>
  </si>
  <si>
    <t>https://pbs.twimg.com/profile_banners/2910514663/1572580927</t>
  </si>
  <si>
    <t>https://pbs.twimg.com/profile_banners/2910554083/1572580869</t>
  </si>
  <si>
    <t>https://pbs.twimg.com/profile_banners/3551100853/1514694299</t>
  </si>
  <si>
    <t>https://pbs.twimg.com/profile_banners/543403780/1556757913</t>
  </si>
  <si>
    <t>https://pbs.twimg.com/profile_banners/3104987600/1571156109</t>
  </si>
  <si>
    <t>https://pbs.twimg.com/profile_banners/1123130907446132736/1556810689</t>
  </si>
  <si>
    <t>https://pbs.twimg.com/profile_banners/2241079375/1386783091</t>
  </si>
  <si>
    <t>https://pbs.twimg.com/profile_banners/874669726579908608/1503849873</t>
  </si>
  <si>
    <t>https://pbs.twimg.com/profile_banners/1041773867419820032/1537213367</t>
  </si>
  <si>
    <t>https://pbs.twimg.com/profile_banners/3192410304/1524283545</t>
  </si>
  <si>
    <t>https://pbs.twimg.com/profile_banners/846573895/1424935619</t>
  </si>
  <si>
    <t>https://pbs.twimg.com/profile_banners/2712058400/1510691537</t>
  </si>
  <si>
    <t>https://pbs.twimg.com/profile_banners/2725255340/1460570096</t>
  </si>
  <si>
    <t>https://pbs.twimg.com/profile_banners/3093119861/1519402300</t>
  </si>
  <si>
    <t>https://pbs.twimg.com/profile_banners/2959127025/1420321591</t>
  </si>
  <si>
    <t>https://pbs.twimg.com/profile_banners/4862987457/1454142147</t>
  </si>
  <si>
    <t>https://pbs.twimg.com/profile_banners/697809813535850497/1455651540</t>
  </si>
  <si>
    <t>https://pbs.twimg.com/profile_banners/2461654615/1425487590</t>
  </si>
  <si>
    <t>https://pbs.twimg.com/profile_banners/1362473617/1571686717</t>
  </si>
  <si>
    <t>https://pbs.twimg.com/profile_banners/2217956377/1565597417</t>
  </si>
  <si>
    <t>https://pbs.twimg.com/profile_banners/1604186864/1571294592</t>
  </si>
  <si>
    <t>http://abs.twimg.com/images/themes/theme9/bg.gif</t>
  </si>
  <si>
    <t>http://abs.twimg.com/images/themes/theme1/bg.png</t>
  </si>
  <si>
    <t>http://abs.twimg.com/images/themes/theme18/bg.gif</t>
  </si>
  <si>
    <t>http://abs.twimg.com/images/themes/theme4/bg.gif</t>
  </si>
  <si>
    <t>http://abs.twimg.com/images/themes/theme10/bg.gif</t>
  </si>
  <si>
    <t>http://abs.twimg.com/images/themes/theme14/bg.gif</t>
  </si>
  <si>
    <t>http://abs.twimg.com/images/themes/theme19/bg.gif</t>
  </si>
  <si>
    <t>http://abs.twimg.com/images/themes/theme15/bg.png</t>
  </si>
  <si>
    <t>http://pbs.twimg.com/profile_images/1102637646466174981/Rqk8eYUP_normal.jpg</t>
  </si>
  <si>
    <t>http://pbs.twimg.com/profile_images/1102791426855694336/6GWyylC-_normal.jpg</t>
  </si>
  <si>
    <t>http://pbs.twimg.com/profile_images/925345133888802816/8MC3XQXK_normal.jpg</t>
  </si>
  <si>
    <t>http://pbs.twimg.com/profile_images/1187768852421042176/sijOkxvx_normal.jpg</t>
  </si>
  <si>
    <t>http://pbs.twimg.com/profile_images/711907923006455808/-yNYrUE-_normal.jpg</t>
  </si>
  <si>
    <t>http://pbs.twimg.com/profile_images/1187890958471446529/UxqBzfvR_normal.jpg</t>
  </si>
  <si>
    <t>http://pbs.twimg.com/profile_images/999304699051307008/eWEZJFBP_normal.jpg</t>
  </si>
  <si>
    <t>http://pbs.twimg.com/profile_images/1075872772801347586/m8ERiaYn_normal.jpg</t>
  </si>
  <si>
    <t>http://pbs.twimg.com/profile_images/829077599909453825/2_C_LQiY_normal.jpg</t>
  </si>
  <si>
    <t>http://pbs.twimg.com/profile_images/1192589192741752833/L8O1-62M_normal.jpg</t>
  </si>
  <si>
    <t>http://pbs.twimg.com/profile_images/1190188285223718916/RX3rR49b_normal.png</t>
  </si>
  <si>
    <t>http://pbs.twimg.com/profile_images/1191634120205488129/AfbCmyKG_normal.jpg</t>
  </si>
  <si>
    <t>http://pbs.twimg.com/profile_images/1040731669429276672/ZqyLhhCq_normal.jpg</t>
  </si>
  <si>
    <t>http://pbs.twimg.com/profile_images/1174238544593858561/Tc40oASd_normal.jpg</t>
  </si>
  <si>
    <t>http://pbs.twimg.com/profile_images/595237702519369729/jzCa3N8Y_normal.jpg</t>
  </si>
  <si>
    <t>http://pbs.twimg.com/profile_images/1023854571993669632/5Iv5gbCY_normal.jpg</t>
  </si>
  <si>
    <t>http://pbs.twimg.com/profile_images/875661200784330754/cXTSJeMm_normal.jpg</t>
  </si>
  <si>
    <t>http://pbs.twimg.com/profile_images/1104204104446894080/5HQQDVxZ_normal.jpg</t>
  </si>
  <si>
    <t>http://pbs.twimg.com/profile_images/648540112565874688/_E-0T9v6_normal.jpg</t>
  </si>
  <si>
    <t>http://pbs.twimg.com/profile_images/1172873226713591809/fPWkx85l_normal.jpg</t>
  </si>
  <si>
    <t>http://pbs.twimg.com/profile_images/378800000859371464/ci7DGb-N_normal.jpeg</t>
  </si>
  <si>
    <t>http://pbs.twimg.com/profile_images/901834757331271681/3TmWgEMg_normal.jpg</t>
  </si>
  <si>
    <t>http://pbs.twimg.com/profile_images/1113580464944685057/CSaiUQT3_normal.png</t>
  </si>
  <si>
    <t>http://pbs.twimg.com/profile_images/652682110247960576/WX8GKZEH_normal.jpg</t>
  </si>
  <si>
    <t>http://pbs.twimg.com/profile_images/570847288897961984/2cYwHITF_normal.jpeg</t>
  </si>
  <si>
    <t>http://pbs.twimg.com/profile_images/930561054098247680/nK6km0YI_normal.jpg</t>
  </si>
  <si>
    <t>http://pbs.twimg.com/profile_images/720309844163629056/2HXGew0i_normal.jpg</t>
  </si>
  <si>
    <t>http://pbs.twimg.com/profile_images/576885093609897985/rp80HKp8_normal.jpeg</t>
  </si>
  <si>
    <t>http://pbs.twimg.com/profile_images/967069407196401664/aONJ8HaK_normal.jpg</t>
  </si>
  <si>
    <t>http://pbs.twimg.com/profile_images/702169015804960772/1rC9aYZd_normal.jpg</t>
  </si>
  <si>
    <t>http://pbs.twimg.com/profile_images/551494839213514752/fAKuQrRR_normal.jpeg</t>
  </si>
  <si>
    <t>http://pbs.twimg.com/profile_images/693345455456030720/uCqbyKWE_normal.jpg</t>
  </si>
  <si>
    <t>http://pbs.twimg.com/profile_images/709256972760170496/X-4Nym2Z_normal.jpg</t>
  </si>
  <si>
    <t>http://pbs.twimg.com/profile_images/378800000363969000/27bb060b7ed1fbd83a0a87988f3c5b2d_normal.jpeg</t>
  </si>
  <si>
    <t>http://pbs.twimg.com/profile_images/697810497270210560/V-5WKq60_normal.png</t>
  </si>
  <si>
    <t>http://pbs.twimg.com/profile_images/459334612435484672/0XX9oN66_normal.jpeg</t>
  </si>
  <si>
    <t>http://pbs.twimg.com/profile_images/988693638728253440/7e5QXTQj_normal.jpg</t>
  </si>
  <si>
    <t>Open Twitter Page for This Person</t>
  </si>
  <si>
    <t>https://twitter.com/wearestyling</t>
  </si>
  <si>
    <t>https://twitter.com/tikasastro2</t>
  </si>
  <si>
    <t>https://twitter.com/seputarinews</t>
  </si>
  <si>
    <t>https://twitter.com/leksono_duto</t>
  </si>
  <si>
    <t>https://twitter.com/nataltuti</t>
  </si>
  <si>
    <t>https://twitter.com/heanbean21</t>
  </si>
  <si>
    <t>https://twitter.com/robertsowney</t>
  </si>
  <si>
    <t>https://twitter.com/mb_nias_cex</t>
  </si>
  <si>
    <t>https://twitter.com/davidmarshall07</t>
  </si>
  <si>
    <t>https://twitter.com/paramedicciaran</t>
  </si>
  <si>
    <t>https://twitter.com/scampbellgray</t>
  </si>
  <si>
    <t>https://twitter.com/jamesealbone</t>
  </si>
  <si>
    <t>https://twitter.com/ianorfolk</t>
  </si>
  <si>
    <t>https://twitter.com/cambsarch</t>
  </si>
  <si>
    <t>https://twitter.com/archpodnet</t>
  </si>
  <si>
    <t>https://twitter.com/khayrultanjunk</t>
  </si>
  <si>
    <t>https://twitter.com/aldini_lastri</t>
  </si>
  <si>
    <t>https://twitter.com/natalie_tanjil</t>
  </si>
  <si>
    <t>https://twitter.com/ragaminfo88</t>
  </si>
  <si>
    <t>https://twitter.com/rudibarmara</t>
  </si>
  <si>
    <t>https://twitter.com/james_d_e_cross</t>
  </si>
  <si>
    <t>https://twitter.com/paulhod91120289</t>
  </si>
  <si>
    <t>https://twitter.com/nciagency</t>
  </si>
  <si>
    <t>https://twitter.com/kjscheid</t>
  </si>
  <si>
    <t>https://twitter.com/nato</t>
  </si>
  <si>
    <t>https://twitter.com/mig30m6</t>
  </si>
  <si>
    <t>https://twitter.com/tastajaya</t>
  </si>
  <si>
    <t>https://twitter.com/ykbmedia</t>
  </si>
  <si>
    <t>https://twitter.com/arliyanus</t>
  </si>
  <si>
    <t>https://twitter.com/jendelahatiykb</t>
  </si>
  <si>
    <t>https://twitter.com/teens4christykb</t>
  </si>
  <si>
    <t>https://twitter.com/wasiat_ykb</t>
  </si>
  <si>
    <t>https://twitter.com/youth4christykb</t>
  </si>
  <si>
    <t>https://twitter.com/robogofficial</t>
  </si>
  <si>
    <t>https://twitter.com/r3_photographyy</t>
  </si>
  <si>
    <t>https://twitter.com/tdesiantofw</t>
  </si>
  <si>
    <t>https://twitter.com/mayaservice</t>
  </si>
  <si>
    <t>https://twitter.com/musicpromoters5</t>
  </si>
  <si>
    <t>https://twitter.com/promotionusa</t>
  </si>
  <si>
    <t>https://twitter.com/corppromotion</t>
  </si>
  <si>
    <t>https://twitter.com/publicistmusic</t>
  </si>
  <si>
    <t>https://twitter.com/musicpromoss</t>
  </si>
  <si>
    <t>https://twitter.com/musicpromotoday</t>
  </si>
  <si>
    <t>https://twitter.com/musicpromonew</t>
  </si>
  <si>
    <t>https://twitter.com/youtubepromoti7</t>
  </si>
  <si>
    <t>https://twitter.com/youtubepromort</t>
  </si>
  <si>
    <t>https://twitter.com/ytsubxsub</t>
  </si>
  <si>
    <t>https://twitter.com/youtubepromox</t>
  </si>
  <si>
    <t>https://twitter.com/youtubepromo16</t>
  </si>
  <si>
    <t>https://twitter.com/manejolocura</t>
  </si>
  <si>
    <t>https://twitter.com/youtubepromo2</t>
  </si>
  <si>
    <t>https://twitter.com/youtubepromoz</t>
  </si>
  <si>
    <t>https://twitter.com/musicpromoitaly</t>
  </si>
  <si>
    <t>https://twitter.com/giovanni_barba</t>
  </si>
  <si>
    <t>https://twitter.com/_aug_10th</t>
  </si>
  <si>
    <t>https://twitter.com/dime10of10</t>
  </si>
  <si>
    <t>wearestyling
Recuerdos de Nias con Adrian Fdez
de Valderrama_xD83D__xDC4C_ _xD83C__xDDEE__xD83C__xDDE9_ #TeamStyling
Surf #Nias #Surfing #Indonesia
#StylingSurfboards https://t.co/FmMhafAt0F</t>
  </si>
  <si>
    <t>tikasastro2
#kdrama #korea #makan #kacafilmmobilmurah
#pariwisata #murah #murahaja #murahbanget
#ceweksexy #cewekmontok #cabecabean
#terong #negaraku #indonesiamerdeka
#pulaujawa #papua #indah #marauke
#sabang #nias #jawatimur #rendang
#jualcumiasin #jualcaseonline https://t.co/WwtLj79wTb</t>
  </si>
  <si>
    <t>seputarinews
Lagi, seorang anak di bawah umur
menikah dengan seorang kakek di
Nias, Sumatra Utara. Saksikan selengkapnya
di kanal Youtube Seputar iNews
https://t.co/v8SyaleSng #Viral
#PernikahanDini #Nias #SumatraUtara
https://t.co/bJiS6exB8U</t>
  </si>
  <si>
    <t>leksono_duto
Lagi, seorang anak di bawah umur
menikah dengan seorang kakek di
Nias, Sumatra Utara. Saksikan selengkapnya
di kanal Youtube Seputar iNews
https://t.co/v8SyaleSng #Viral
#PernikahanDini #Nias #SumatraUtara
https://t.co/bJiS6exB8U</t>
  </si>
  <si>
    <t>nataltuti
Di atas awan masih ada awan, jika
lewat di tengah-tengahnya maka
terjadilah turbulensi. #iyakali
_xD83D__xDE1C_ #nias https://t.co/zKVo5WDXAc</t>
  </si>
  <si>
    <t>heanbean21
#ASPiH2019 workshop. Thanks to
@scampbellgray for opportunity
to be part of the SIMS. Should
be part of training/practice #NIAS
on a regular basis using the scottish
debriefing model. @paramedicciaran
@davidmarshall07 @mb_nias_cex @RobertSowney
https://t.co/DVWAuXG0ez</t>
  </si>
  <si>
    <t xml:space="preserve">robertsowney
</t>
  </si>
  <si>
    <t xml:space="preserve">mb_nias_cex
</t>
  </si>
  <si>
    <t xml:space="preserve">davidmarshall07
</t>
  </si>
  <si>
    <t xml:space="preserve">paramedicciaran
</t>
  </si>
  <si>
    <t xml:space="preserve">scampbellgray
</t>
  </si>
  <si>
    <t>jamesealbone
Next meeting of Norfolk #IndustrialArchaeology
Society, #NIAS… The R34 Airship
by Basil Abbott Thursday, 7 November
2019, at 7-30pm, at St. Martin-at-Palace
Church, 15 St. Martin-At-Palace
Plain, Norwich, NR3 1RW. https://t.co/2u3xIYQpql</t>
  </si>
  <si>
    <t>ianorfolk
Next meeting of Norfolk #IndustrialArchaeology
Society, #NIAS… The R34 Airship
by Basil Abbott Thursday, 7 November
2019, at 7-30pm, at St. Martin-at-Palace
Church, 15 St. Martin-At-Palace
Plain, Norwich, NR3 1RW. https://t.co/2u3xIYQpql</t>
  </si>
  <si>
    <t>cambsarch
Next meeting of Norfolk #IndustrialArchaeology
Society, #NIAS… The R34 Airship
by Basil Abbott Thursday, 7 November
2019, at 7-30pm, at St. Martin-at-Palace
Church, 15 St. Martin-At-Palace
Plain, Norwich, NR3 1RW. https://t.co/2u3xIYQpql</t>
  </si>
  <si>
    <t>archpodnet
Next meeting of Norfolk #IndustrialArchaeology
Society, #NIAS… The R34 Airship
by Basil Abbott Thursday, 7 November
2019, at 7-30pm, at St. Martin-at-Palace
Church, 15 St. Martin-At-Palace
Plain, Norwich, NR3 1RW. https://t.co/2u3xIYQpql</t>
  </si>
  <si>
    <t>khayrultanjunk
selangkah lagi kami akan jadi juara
1 pertandingan bola piala askot
tahun 2019 #Gunungsitoli #PuLau
#Nias #provinsi #Sumatera utara
di do'ain ya moga jadi juara karena
di antara kami masih ada bibit
unggul pesepak bola umur 16 hingga
20 https://t.co/wLtHsDvXNe</t>
  </si>
  <si>
    <t>aldini_lastri
#togel #jokowilagi #nias #prabowosandi
#prediksi #aceh #medan #padang
#pekanbaru #riau #jambi #palembang
#bengkulu #lampung #jakarta #bandung
#serang #semarang #yogyakarta #surabaya
#bali #ntb #ntt #pontianak #palangkaraya
#banjarmasin #samarinda #sulawesi
#Batam https://t.co/qmA2PmqX5y</t>
  </si>
  <si>
    <t>natalie_tanjil
#togel #jokowilagi #nias #prabowosandi
#prediksi #aceh #medan #padang
#pekanbaru #riau #jambi #palembang
#bengkulu #lampung #jakarta #bandung
#serang #semarang #yogyakarta #surabaya
#bali #ntb #ntt #pontianak #palangkaraya
#banjarmasin #samarinda #sulawesi
#Batam https://t.co/9tpe6cT6z2</t>
  </si>
  <si>
    <t>ragaminfo88
#togel #jokowilagi #nias #prabowosandi
#prediksi #aceh #medan #padang
#pekanbaru #riau #jambi #palembang
#bengkulu #lampung #jakarta #bandung
#serang #semarang #yogyakarta #surabaya
#bali #ntb #ntt #pontianak #palangkaraya
#banjarmasin #samarinda #sulawesi
#Batam https://t.co/qmA2PmqX5y</t>
  </si>
  <si>
    <t>rudibarmara
Ini bukan tulisan https://t.co/PsUxUXF4GB
tapi Ya'ahowu... kata sapaan khas
bagi masyakat Nias yang selalu
mengakrabkan antara satu dengan
yang lain. #latepost #nias #gunungsitoli
#jelajahnegeri https://t.co/3As0srV8sl</t>
  </si>
  <si>
    <t>james_d_e_cross
@paulhod91120289 I went down in
the afternoon, with some from #NIAS
– it was very soggy but fascinating
to see.</t>
  </si>
  <si>
    <t xml:space="preserve">paulhod91120289
</t>
  </si>
  <si>
    <t>nciagency
Join us in working for a big idea
— the @NATO Alliance. Help us build
a fully digital NATO enterprise.
- @KJScheid #NIAS https://t.co/HQiFdXyDzg</t>
  </si>
  <si>
    <t xml:space="preserve">kjscheid
</t>
  </si>
  <si>
    <t xml:space="preserve">nato
</t>
  </si>
  <si>
    <t>mig30m6
Join us in working for a big idea
— the @NATO Alliance. Help us build
a fully digital NATO enterprise.
- @KJScheid #NIAS https://t.co/HQiFdXyDzg</t>
  </si>
  <si>
    <t>tastajaya
Nisuno Lowalangida nifosumange
Ia. Ama sahõli dõdõda,ba nifazõkhi
Nia. Irara dõdõda andõ ifadõhõ
khõda wõkhõ, Andõ tasuno Ia #bukuzinuno
#bukuzinunobnkp #lagurohani #nias
https://t.co/W3mX6AN30k https://t.co/W3mX6AN30k</t>
  </si>
  <si>
    <t>ykbmedia
Renungan berbahasa nias bersama
Pdt. Citra E Larosa https://t.co/OHag62c6xm
#renungan #nias #basobasododo #ykbmediaministry
#ykbmediasinodegki #gkidigitalministry
#basudara @Arliyanus</t>
  </si>
  <si>
    <t xml:space="preserve">arliyanus
</t>
  </si>
  <si>
    <t>jendelahatiykb
Renungan berbahasa nias bersama
Pdt. Citra E Larosa https://t.co/nC95dU8P6J
#renungan #nias #basobasododo #ykbmediaministry
#ykbmediasinodegki #gkidigitalministry
#basudara</t>
  </si>
  <si>
    <t>teens4christykb
Renungan berbahasa nias bersama
Pdt. Citra E Larosa https://t.co/z35FjU909s
#renungan #nias #basobasododo #ykbmediaministry
#ykbmediasinodegki #gkidigitalministry
#basudara</t>
  </si>
  <si>
    <t>wasiat_ykb
Renungan berbahasa nias bersama
Pdt. Citra E Larosa https://t.co/ZIhoTppBdY
#renungan #nias #basobasododo #ykbmediaministry
#ykbmediasinodegki #gkidigitalministry
#basudara</t>
  </si>
  <si>
    <t>youth4christykb
Renungan berbahasa nias bersama
Pdt. Citra E Larosa https://t.co/4pgoiF4XXY
#renungan #nias #basobasododo #ykbmediaministry
#ykbmediasinodegki #gkidigitalministry
#basudara</t>
  </si>
  <si>
    <t>robogofficial
Coming soon! #IRP2019 #robog #VidyashilpAcademy
#NIAS #robognorthbangalore #robogjakkur
#IndianRoboParade https://t.co/jXTcYqVHje</t>
  </si>
  <si>
    <t>r3_photographyy
Ngantor bisa di mana saja _xD83D__xDCBB_ _xD83D__xDCF8_
_xD83D__xDE0A__xD83D__xDC4D_ " Ya'ahowu &amp;amp; Saohagölö
" Lokasi : Pantai Museum Nias _xD83C__xDFDD_
. Gunungsitoli, Nias, Sumatera
Utara, Indonesia. _xD83C__xDF0F_ #R3_Photography
#yaahowu #saohagolo #nias #pulaunias
#pantainias… https://t.co/C28lq44wRG</t>
  </si>
  <si>
    <t>tdesiantofw
#Earthquake_alert - M4.5, #Hypocenter:
36 km, NIAS REGION, INDONESIA,
Sat 09 Nov 2019 - 21:16:59 UTC+07:00
https://t.co/OTrRoVYgSC *RT if
you think this information is helpful.
Thank you! #Indonesia #earthquake
#alert #warning #mitigation #NorthSumatera
#Nias https://t.co/zRQo4wGcjL</t>
  </si>
  <si>
    <t>mayaservice
Check out this Jazz influenced
R&amp;amp;B music by #Nias titled #WithoutYou#
ft. #MingXia# #Acoustic# https://t.co/1TvDU9FqXC
@musicpromoitaly @YoutubePromoInc
@YouTubePromoz @TouTubePromo0_</t>
  </si>
  <si>
    <t xml:space="preserve">musicpromoters5
</t>
  </si>
  <si>
    <t xml:space="preserve">promotionusa
</t>
  </si>
  <si>
    <t xml:space="preserve">corppromotion
</t>
  </si>
  <si>
    <t xml:space="preserve">publicistmusic
</t>
  </si>
  <si>
    <t xml:space="preserve">musicpromoss
</t>
  </si>
  <si>
    <t xml:space="preserve">musicpromotoday
</t>
  </si>
  <si>
    <t xml:space="preserve">musicpromonew
</t>
  </si>
  <si>
    <t xml:space="preserve">youtubepromoti7
</t>
  </si>
  <si>
    <t xml:space="preserve">youtubepromort
</t>
  </si>
  <si>
    <t xml:space="preserve">ytsubxsub
</t>
  </si>
  <si>
    <t xml:space="preserve">youtubepromox
</t>
  </si>
  <si>
    <t xml:space="preserve">youtubepromo16
</t>
  </si>
  <si>
    <t xml:space="preserve">manejolocura
</t>
  </si>
  <si>
    <t xml:space="preserve">youtubepromo2
</t>
  </si>
  <si>
    <t xml:space="preserve">youtubepromoz
</t>
  </si>
  <si>
    <t xml:space="preserve">musicpromoitaly
</t>
  </si>
  <si>
    <t>giovanni_barba
@_aug_10th Ormai non si produce
piu’, tranne montagne di carte
per quotidiane ispezioni vessatorie
: #asl #nas #noe #inail #iva e
tutti alla ricerca di documenti
e improbabili autorizzazioni #aua
#eua #via #vias #nias #pdc #scia
#nia Ci rimpiangerete</t>
  </si>
  <si>
    <t xml:space="preserve">_aug_10th
</t>
  </si>
  <si>
    <t>dime10of10
@_aug_10th Ormai non si produce
piu’, tranne montagne di carte
per quotidiane ispezioni vessatorie
: #asl #nas #noe #inail #iva e
tutti alla ricerca di documenti
e improbabili autorizzazioni #aua
#eua #via #vias #nias #pdc #scia
#nia Ci rimpiangerete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</si>
  <si>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</si>
  <si>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</si>
  <si>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</si>
  <si>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</si>
  <si>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</si>
  <si>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</si>
  <si>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</si>
  <si>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</si>
  <si>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</si>
  <si>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</si>
  <si>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</si>
  <si>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</si>
  <si>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</si>
  <si>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</si>
  <si>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</si>
  <si>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</si>
  <si>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</si>
  <si>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</si>
  <si>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</si>
  <si>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</si>
  <si>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</si>
  <si>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</si>
  <si>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</si>
  <si>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</si>
  <si>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</si>
  <si>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</si>
  <si>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</si>
  <si>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</si>
  <si>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</si>
  <si>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</si>
  <si>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</si>
  <si>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</si>
  <si>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</si>
  <si>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</si>
  <si>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</si>
  <si>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</si>
  <si>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</si>
  <si>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</si>
  <si>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</si>
  <si>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</si>
  <si>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</si>
  <si>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</si>
  <si>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</si>
  <si>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</si>
  <si>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</si>
  <si>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</si>
  <si>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</si>
  <si>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</si>
  <si>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</si>
  <si>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</si>
  <si>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</si>
  <si>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</si>
  <si>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</si>
  <si>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</si>
  <si>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</si>
  <si>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</si>
  <si>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</si>
  <si>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</si>
  <si>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</si>
  <si>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</si>
  <si>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</si>
  <si>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</si>
  <si>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https://play.google.com/store/apps/details?id=com.leveransir.bukuzinuno</t>
  </si>
  <si>
    <t>https://yahoo.com/</t>
  </si>
  <si>
    <t>Entire Graph Count</t>
  </si>
  <si>
    <t>Top URLs in Tweet in G1</t>
  </si>
  <si>
    <t>Top URLs in Tweet in G2</t>
  </si>
  <si>
    <t>G1 Count</t>
  </si>
  <si>
    <t>https://www.instagram.com/p/B4kEfV6FFVMDuCxbo786DDFJ_DiqWzhGy-GAxU0/?igshid=5802n5n51fkk</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</si>
  <si>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</si>
  <si>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</si>
  <si>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</si>
  <si>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</si>
  <si>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</si>
  <si>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</si>
  <si>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</si>
  <si>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</si>
  <si>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</si>
  <si>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</si>
  <si>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</si>
  <si>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</si>
  <si>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</si>
  <si>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</si>
  <si>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</si>
  <si>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</si>
  <si>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https://www.youtube.com/watch?v=iTn45gIHPCA&amp;list=PLgPHGTZ70vrrOUtKP_v1ciIXnF_MkYAmX&amp;index=23 https://www.youtube.com/watch?v=wjD-C5LitC0&amp;list=PLgPHGTZ70vrrOUtKP_v1ciIXnF_MkYAmX&amp;index=22 https://play.google.com/store/apps/details?id=com.leveransir.bukuzinuno https://yahoo.com/ https://www.instagram.com/p/B4kEfV6FFVMDuCxbo786DDFJ_DiqWzhGy-GAxU0/?igshid=5802n5n51fkk https://www.instagram.com/p/B4o2Ci4H7Ov/?igshid=12s9j2h5makhz https://www.instagram.com/p/B4kJQpxHqUJ/?igshid=wa1sf8cdtkto https://www.instagram.com/p/B4mrKVdng1K/?igshid=4umtuhj3t6xa https://www.emsc-csem.org/Earthquake/earthquake.php?id=804291 https://www.emsc-csem.org/Earthquake/earthquake.php?id=803563</t>
  </si>
  <si>
    <t>https://www.youtube.com/watch?v=iTn45gIHPCA&amp;list=PLgPHGTZ70vrrOUtKP_v1ciIXnF_MkYAmX&amp;index=23 https://www.youtube.com/watch?v=wjD-C5LitC0&amp;list=PLgPHGTZ70vrrOUtKP_v1ciIXnF_MkYAmX&amp;index=22</t>
  </si>
  <si>
    <t>Top Domains in Tweet in Entire Graph</t>
  </si>
  <si>
    <t>google.com</t>
  </si>
  <si>
    <t>yahoo.com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</si>
  <si>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</si>
  <si>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</si>
  <si>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</si>
  <si>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</si>
  <si>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</si>
  <si>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</si>
  <si>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</si>
  <si>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</si>
  <si>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</si>
  <si>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</si>
  <si>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youtube.com instagram.com google.com emsc-csem.org yahoo.com</t>
  </si>
  <si>
    <t>Top Hashtags in Tweet in Entire Graph</t>
  </si>
  <si>
    <t>renungan</t>
  </si>
  <si>
    <t>basobasododo</t>
  </si>
  <si>
    <t>ykbmediaministry</t>
  </si>
  <si>
    <t>ykbmediasinodegki</t>
  </si>
  <si>
    <t>gkidigitalministry</t>
  </si>
  <si>
    <t>basudara</t>
  </si>
  <si>
    <t>togel</t>
  </si>
  <si>
    <t>jokowilagi</t>
  </si>
  <si>
    <t>prabowosandi</t>
  </si>
  <si>
    <t>Top Hashtags in Tweet in G1</t>
  </si>
  <si>
    <t>Top Hashtags in Tweet in G2</t>
  </si>
  <si>
    <t>gunungsitoli</t>
  </si>
  <si>
    <t>devotion</t>
  </si>
  <si>
    <t>firmantuhan</t>
  </si>
  <si>
    <t>Top Hashtags in Tweet in G3</t>
  </si>
  <si>
    <t>industrialarchaeology</t>
  </si>
  <si>
    <t>Top Hashtags in Tweet in G4</t>
  </si>
  <si>
    <t>aspih2019</t>
  </si>
  <si>
    <t>Top Hashtags in Tweet in G5</t>
  </si>
  <si>
    <t>Top Hashtags in Tweet in G6</t>
  </si>
  <si>
    <t>asl</t>
  </si>
  <si>
    <t>nas</t>
  </si>
  <si>
    <t>noe</t>
  </si>
  <si>
    <t>inail</t>
  </si>
  <si>
    <t>iva</t>
  </si>
  <si>
    <t>aua</t>
  </si>
  <si>
    <t>eua</t>
  </si>
  <si>
    <t>via</t>
  </si>
  <si>
    <t>vias</t>
  </si>
  <si>
    <t>Top Hashtags in Tweet in G7</t>
  </si>
  <si>
    <t>prediksi</t>
  </si>
  <si>
    <t>aceh</t>
  </si>
  <si>
    <t>medan</t>
  </si>
  <si>
    <t>padang</t>
  </si>
  <si>
    <t>pekanbaru</t>
  </si>
  <si>
    <t>riau</t>
  </si>
  <si>
    <t>Top Hashtags in Tweet in G8</t>
  </si>
  <si>
    <t>Top Hashtags in Tweet in G9</t>
  </si>
  <si>
    <t>viral</t>
  </si>
  <si>
    <t>pernikahandini</t>
  </si>
  <si>
    <t>sumatrautara</t>
  </si>
  <si>
    <t>Top Hashtags in Tweet</t>
  </si>
  <si>
    <t>nias renungan basobasododo ykbmediaministry ykbmediasinodegki gkidigitalministry basudara gunungsitoli devotion firmantuhan</t>
  </si>
  <si>
    <t>nias industrialarchaeology</t>
  </si>
  <si>
    <t>asl nas noe inail iva aua eua via vias nias</t>
  </si>
  <si>
    <t>togel jokowilagi nias prabowosandi prediksi aceh medan padang pekanbaru riau</t>
  </si>
  <si>
    <t>renungan nias basobasododo ykbmediaministry ykbmediasinodegki gkidigitalministry basudara devotion firmantuhan</t>
  </si>
  <si>
    <t>Top Words in Tweet in Entire Graph</t>
  </si>
  <si>
    <t>Words in Sentiment List#1: Positive</t>
  </si>
  <si>
    <t>Words in Sentiment List#2: Negative</t>
  </si>
  <si>
    <t>Words in Sentiment List#3: Angry/Violent</t>
  </si>
  <si>
    <t>Non-categorized Words</t>
  </si>
  <si>
    <t>Total Words</t>
  </si>
  <si>
    <t>#nias</t>
  </si>
  <si>
    <t>di</t>
  </si>
  <si>
    <t>e</t>
  </si>
  <si>
    <t>Top Words in Tweet in G1</t>
  </si>
  <si>
    <t>check</t>
  </si>
  <si>
    <t>out</t>
  </si>
  <si>
    <t>jazz</t>
  </si>
  <si>
    <t>influenced</t>
  </si>
  <si>
    <t>r</t>
  </si>
  <si>
    <t>b</t>
  </si>
  <si>
    <t>music</t>
  </si>
  <si>
    <t>titled</t>
  </si>
  <si>
    <t>#withoutyou#</t>
  </si>
  <si>
    <t>Top Words in Tweet in G2</t>
  </si>
  <si>
    <t>berbahasa</t>
  </si>
  <si>
    <t>bersama</t>
  </si>
  <si>
    <t>pdt</t>
  </si>
  <si>
    <t>citra</t>
  </si>
  <si>
    <t>larosa</t>
  </si>
  <si>
    <t>#renungan</t>
  </si>
  <si>
    <t>Top Words in Tweet in G3</t>
  </si>
  <si>
    <t>7</t>
  </si>
  <si>
    <t>st</t>
  </si>
  <si>
    <t>martin</t>
  </si>
  <si>
    <t>palace</t>
  </si>
  <si>
    <t>next</t>
  </si>
  <si>
    <t>meeting</t>
  </si>
  <si>
    <t>norfolk</t>
  </si>
  <si>
    <t>#industrialarchaeology</t>
  </si>
  <si>
    <t>society</t>
  </si>
  <si>
    <t>Top Words in Tweet in G4</t>
  </si>
  <si>
    <t>part</t>
  </si>
  <si>
    <t>Top Words in Tweet in G5</t>
  </si>
  <si>
    <t>join</t>
  </si>
  <si>
    <t>working</t>
  </si>
  <si>
    <t>big</t>
  </si>
  <si>
    <t>idea</t>
  </si>
  <si>
    <t>alliance</t>
  </si>
  <si>
    <t>help</t>
  </si>
  <si>
    <t>build</t>
  </si>
  <si>
    <t>fully</t>
  </si>
  <si>
    <t>digital</t>
  </si>
  <si>
    <t>Top Words in Tweet in G6</t>
  </si>
  <si>
    <t>ormai</t>
  </si>
  <si>
    <t>non</t>
  </si>
  <si>
    <t>produce</t>
  </si>
  <si>
    <t>piu</t>
  </si>
  <si>
    <t>tranne</t>
  </si>
  <si>
    <t>montagne</t>
  </si>
  <si>
    <t>carte</t>
  </si>
  <si>
    <t>Top Words in Tweet in G7</t>
  </si>
  <si>
    <t>#togel</t>
  </si>
  <si>
    <t>#jokowilagi</t>
  </si>
  <si>
    <t>#prabowosandi</t>
  </si>
  <si>
    <t>#prediksi</t>
  </si>
  <si>
    <t>#aceh</t>
  </si>
  <si>
    <t>#medan</t>
  </si>
  <si>
    <t>#padang</t>
  </si>
  <si>
    <t>#pekanbaru</t>
  </si>
  <si>
    <t>#riau</t>
  </si>
  <si>
    <t>Top Words in Tweet in G8</t>
  </si>
  <si>
    <t>Top Words in Tweet in G9</t>
  </si>
  <si>
    <t>seorang</t>
  </si>
  <si>
    <t>lagi</t>
  </si>
  <si>
    <t>anak</t>
  </si>
  <si>
    <t>bawah</t>
  </si>
  <si>
    <t>umur</t>
  </si>
  <si>
    <t>menikah</t>
  </si>
  <si>
    <t>dengan</t>
  </si>
  <si>
    <t>kakek</t>
  </si>
  <si>
    <t>Top Words in Tweet</t>
  </si>
  <si>
    <t>check out jazz influenced r b music #nias titled #withoutyou#</t>
  </si>
  <si>
    <t>#nias nias renungan berbahasa bersama pdt citra e larosa #renungan</t>
  </si>
  <si>
    <t>7 st martin palace #nias next meeting norfolk #industrialarchaeology society</t>
  </si>
  <si>
    <t>nato join working big idea alliance help build fully digital</t>
  </si>
  <si>
    <t>di e _aug_10th ormai non produce piu tranne montagne carte</t>
  </si>
  <si>
    <t>#togel #jokowilagi #nias #prabowosandi #prediksi #aceh #medan #padang #pekanbaru #riau</t>
  </si>
  <si>
    <t>renungan berbahasa nias bersama pdt citra e larosa #renungan #nias</t>
  </si>
  <si>
    <t>di seorang lagi anak bawah umur menikah dengan kakek nias</t>
  </si>
  <si>
    <t>Top Word Pairs in Tweet in Entire Graph</t>
  </si>
  <si>
    <t>renungan,berbahasa</t>
  </si>
  <si>
    <t>berbahasa,nias</t>
  </si>
  <si>
    <t>nias,bersama</t>
  </si>
  <si>
    <t>bersama,pdt</t>
  </si>
  <si>
    <t>pdt,citra</t>
  </si>
  <si>
    <t>citra,e</t>
  </si>
  <si>
    <t>e,larosa</t>
  </si>
  <si>
    <t>larosa,#renungan</t>
  </si>
  <si>
    <t>#renungan,#nias</t>
  </si>
  <si>
    <t>#ykbmediaministry,#ykbmediasinodegki</t>
  </si>
  <si>
    <t>Top Word Pairs in Tweet in G1</t>
  </si>
  <si>
    <t>check,out</t>
  </si>
  <si>
    <t>out,jazz</t>
  </si>
  <si>
    <t>jazz,influenced</t>
  </si>
  <si>
    <t>influenced,r</t>
  </si>
  <si>
    <t>r,b</t>
  </si>
  <si>
    <t>b,music</t>
  </si>
  <si>
    <t>music,#nias</t>
  </si>
  <si>
    <t>#nias,titled</t>
  </si>
  <si>
    <t>titled,#withoutyou#</t>
  </si>
  <si>
    <t>#withoutyou#,ft</t>
  </si>
  <si>
    <t>Top Word Pairs in Tweet in G2</t>
  </si>
  <si>
    <t>Top Word Pairs in Tweet in G3</t>
  </si>
  <si>
    <t>st,martin</t>
  </si>
  <si>
    <t>martin,palace</t>
  </si>
  <si>
    <t>next,meeting</t>
  </si>
  <si>
    <t>meeting,norfolk</t>
  </si>
  <si>
    <t>norfolk,#industrialarchaeology</t>
  </si>
  <si>
    <t>#industrialarchaeology,society</t>
  </si>
  <si>
    <t>society,#nias</t>
  </si>
  <si>
    <t>#nias,r34</t>
  </si>
  <si>
    <t>r34,airship</t>
  </si>
  <si>
    <t>airship,basil</t>
  </si>
  <si>
    <t>Top Word Pairs in Tweet in G4</t>
  </si>
  <si>
    <t>Top Word Pairs in Tweet in G5</t>
  </si>
  <si>
    <t>join,working</t>
  </si>
  <si>
    <t>working,big</t>
  </si>
  <si>
    <t>big,idea</t>
  </si>
  <si>
    <t>idea,nato</t>
  </si>
  <si>
    <t>nato,alliance</t>
  </si>
  <si>
    <t>alliance,help</t>
  </si>
  <si>
    <t>help,build</t>
  </si>
  <si>
    <t>build,fully</t>
  </si>
  <si>
    <t>fully,digital</t>
  </si>
  <si>
    <t>digital,nato</t>
  </si>
  <si>
    <t>Top Word Pairs in Tweet in G6</t>
  </si>
  <si>
    <t>_aug_10th,ormai</t>
  </si>
  <si>
    <t>ormai,non</t>
  </si>
  <si>
    <t>non,produce</t>
  </si>
  <si>
    <t>produce,piu</t>
  </si>
  <si>
    <t>piu,tranne</t>
  </si>
  <si>
    <t>tranne,montagne</t>
  </si>
  <si>
    <t>montagne,di</t>
  </si>
  <si>
    <t>di,carte</t>
  </si>
  <si>
    <t>carte,per</t>
  </si>
  <si>
    <t>per,quotidiane</t>
  </si>
  <si>
    <t>Top Word Pairs in Tweet in G7</t>
  </si>
  <si>
    <t>#togel,#jokowilagi</t>
  </si>
  <si>
    <t>#jokowilagi,#nias</t>
  </si>
  <si>
    <t>#nias,#prabowosandi</t>
  </si>
  <si>
    <t>#prabowosandi,#prediksi</t>
  </si>
  <si>
    <t>#prediksi,#aceh</t>
  </si>
  <si>
    <t>#aceh,#medan</t>
  </si>
  <si>
    <t>#medan,#padang</t>
  </si>
  <si>
    <t>#padang,#pekanbaru</t>
  </si>
  <si>
    <t>#pekanbaru,#riau</t>
  </si>
  <si>
    <t>#riau,#jambi</t>
  </si>
  <si>
    <t>Top Word Pairs in Tweet in G8</t>
  </si>
  <si>
    <t>Top Word Pairs in Tweet in G9</t>
  </si>
  <si>
    <t>lagi,seorang</t>
  </si>
  <si>
    <t>seorang,anak</t>
  </si>
  <si>
    <t>anak,di</t>
  </si>
  <si>
    <t>di,bawah</t>
  </si>
  <si>
    <t>bawah,umur</t>
  </si>
  <si>
    <t>umur,menikah</t>
  </si>
  <si>
    <t>menikah,dengan</t>
  </si>
  <si>
    <t>dengan,seorang</t>
  </si>
  <si>
    <t>seorang,kakek</t>
  </si>
  <si>
    <t>kakek,di</t>
  </si>
  <si>
    <t>Top Word Pairs in Tweet</t>
  </si>
  <si>
    <t>check,out  out,jazz  jazz,influenced  influenced,r  r,b  b,music  music,#nias  #nias,titled  titled,#withoutyou#  #withoutyou#,ft</t>
  </si>
  <si>
    <t>renungan,berbahasa  berbahasa,nias  nias,bersama  bersama,pdt  pdt,citra  citra,e  e,larosa  larosa,#renungan  #renungan,#nias  #ykbmediaministry,#ykbmediasinodegki</t>
  </si>
  <si>
    <t>st,martin  martin,palace  next,meeting  meeting,norfolk  norfolk,#industrialarchaeology  #industrialarchaeology,society  society,#nias  #nias,r34  r34,airship  airship,basil</t>
  </si>
  <si>
    <t>join,working  working,big  big,idea  idea,nato  nato,alliance  alliance,help  help,build  build,fully  fully,digital  digital,nato</t>
  </si>
  <si>
    <t>_aug_10th,ormai  ormai,non  non,produce  produce,piu  piu,tranne  tranne,montagne  montagne,di  di,carte  carte,per  per,quotidiane</t>
  </si>
  <si>
    <t>#togel,#jokowilagi  #jokowilagi,#nias  #nias,#prabowosandi  #prabowosandi,#prediksi  #prediksi,#aceh  #aceh,#medan  #medan,#padang  #padang,#pekanbaru  #pekanbaru,#riau  #riau,#jambi</t>
  </si>
  <si>
    <t>lagi,seorang  seorang,anak  anak,di  di,bawah  bawah,umur  umur,menikah  menikah,dengan  dengan,seorang  seorang,kakek  kakek,di</t>
  </si>
  <si>
    <t>Top Replied-To in Entire Graph</t>
  </si>
  <si>
    <t>Top Mentioned in Entire Graph</t>
  </si>
  <si>
    <t>youtubepromoinc</t>
  </si>
  <si>
    <t>toutubepromo0_</t>
  </si>
  <si>
    <t>Top Replied-To in G1</t>
  </si>
  <si>
    <t>Top Replied-To in G2</t>
  </si>
  <si>
    <t>Top Mentioned in G1</t>
  </si>
  <si>
    <t>musicpromo274</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</si>
  <si>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</si>
  <si>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</si>
  <si>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</si>
  <si>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</si>
  <si>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</si>
  <si>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</si>
  <si>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</si>
  <si>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</si>
  <si>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</si>
  <si>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</si>
  <si>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</si>
  <si>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</si>
  <si>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</si>
  <si>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</si>
  <si>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</si>
  <si>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</si>
  <si>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</si>
  <si>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musicpromoitaly youtubepromoinc youtubepromoz toutubepromo0_ musicpromoss publicistmusic corppromotion promotionusa musicpromoters5 musicpromo274</t>
  </si>
  <si>
    <t>scampbellgray paramedicciaran davidmarshall07 mb_nias_cex robertsowney</t>
  </si>
  <si>
    <t>nato kjscheid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</si>
  <si>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</si>
  <si>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</si>
  <si>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</si>
  <si>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</si>
  <si>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</si>
  <si>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</si>
  <si>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</si>
  <si>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</si>
  <si>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</si>
  <si>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</si>
  <si>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</si>
  <si>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musicpromoitaly musicpromoss corppromotion youtubepromoz musicpromotoday publicistmusic youtubepromo2 musicpromonew mayaservice musicpromoters5</t>
  </si>
  <si>
    <t>tdesiantofw r3_photographyy rudibarmara wasiat_ykb youth4christykb teens4christykb jendelahatiykb tastajaya wearestyling robogofficial</t>
  </si>
  <si>
    <t>james_d_e_cross archpodnet cambsarch jamesealbone paulhod91120289 ianorfolk</t>
  </si>
  <si>
    <t>scampbellgray robertsowney davidmarshall07 mb_nias_cex paramedicciaran heanbean21</t>
  </si>
  <si>
    <t>mig30m6 nato nciagency kjscheid</t>
  </si>
  <si>
    <t>giovanni_barba _aug_10th dime10of10</t>
  </si>
  <si>
    <t>natalie_tanjil aldini_lastri ragaminfo88</t>
  </si>
  <si>
    <t>ykbmedia arliyanus</t>
  </si>
  <si>
    <t>seputarinews leksono_duto</t>
  </si>
  <si>
    <t>Top URLs in Tweet by Count</t>
  </si>
  <si>
    <t>https://www.instagram.com/p/B4o2Ci4H7Ov/?igshid=12s9j2h5makhz https://www.instagram.com/p/B4mrKVdng1K/?igshid=4umtuhj3t6xa https://www.instagram.com/p/B4kJQpxHqUJ/?igshid=wa1sf8cdtkto</t>
  </si>
  <si>
    <t>https://www.emsc-csem.org/Earthquake/earthquake.php?id=804291 https://www.emsc-csem.org/Earthquake/earthquake.php?id=803563</t>
  </si>
  <si>
    <t>Top URLs in Tweet by Salience</t>
  </si>
  <si>
    <t>Top Domains in Tweet by Count</t>
  </si>
  <si>
    <t>Top Domains in Tweet by Salience</t>
  </si>
  <si>
    <t>Top Hashtags in Tweet by Count</t>
  </si>
  <si>
    <t>kdrama korea makan kacafilmmobilmurah pariwisata murah murahaja murahbanget ceweksexy cewekmontok</t>
  </si>
  <si>
    <t>nias pulaunias r3_photography yaahowu gunungsitoli saohagolo pantainias masjid masjidrayaalfurqan masjidalfurqan</t>
  </si>
  <si>
    <t>Top Hashtags in Tweet by Salience</t>
  </si>
  <si>
    <t>devotion firmantuhan renungan nias basobasododo ykbmediaministry ykbmediasinodegki gkidigitalministry basudara</t>
  </si>
  <si>
    <t>saohagolo pantainias masjid masjidrayaalfurqan masjidalfurqan kotagunungsitoli alhamdulillah wings wingsair lionair</t>
  </si>
  <si>
    <t>Top Words in Tweet by Count</t>
  </si>
  <si>
    <t>de recuerdos nias con adrian fdez valderrama #teamstyling surf #surfing</t>
  </si>
  <si>
    <t>#kdrama #korea #makan #kacafilmmobilmurah #pariwisata #murah #murahaja #murahbanget #ceweksexy #cewekmontok</t>
  </si>
  <si>
    <t>di awan atas masih ada jika lewat tengah tengahnya maka</t>
  </si>
  <si>
    <t>part #aspih2019 workshop thanks scampbellgray opportunity sims training practice regular</t>
  </si>
  <si>
    <t>7 st martin palace next meeting norfolk #industrialarchaeology society r34</t>
  </si>
  <si>
    <t>kami jadi juara bola di selangkah lagi akan 1 pertandingan</t>
  </si>
  <si>
    <t>#togel #jokowilagi #prabowosandi #prediksi #aceh #medan #padang #pekanbaru #riau #jambi</t>
  </si>
  <si>
    <t>yang ini bukan tulisan tapi ya'ahowu kata sapaan khas bagi</t>
  </si>
  <si>
    <t>7 st martin palace paulhod91120289 went down afternoon very soggy</t>
  </si>
  <si>
    <t>ia dõdõda andõ nisuno lowalangida nifosumange ama sahõli ba nifazõkhi</t>
  </si>
  <si>
    <t>renungan berbahasa nias bersama pdt citra e larosa #renungan #basobasododo</t>
  </si>
  <si>
    <t>coming soon #irp2019 #robog #vidyashilpacademy #robognorthbangalore #robogjakkur #indianroboparade</t>
  </si>
  <si>
    <t>nias sumatera utara indonesia #pulaunias di lokasi gunungsitoli #r3_photography #yaahowu</t>
  </si>
  <si>
    <t>#earthquake_alert m4 #hypocenter 36 km nias region indonesia nov 2019</t>
  </si>
  <si>
    <t>check out jazz influenced r b music titled #withoutyou# ft</t>
  </si>
  <si>
    <t>di e _aug_10th ormai non si produce piu tranne montagne</t>
  </si>
  <si>
    <t>Top Words in Tweet by Salience</t>
  </si>
  <si>
    <t>#devotion #firmantuhan renungan berbahasa nias bersama pdt citra e larosa</t>
  </si>
  <si>
    <t>ngantor bisa mana saja ya'ahowu saohagölö pantai museum #saohagolo #pantainias</t>
  </si>
  <si>
    <t>5 sat 09 21 16 59 4 wed 06 20</t>
  </si>
  <si>
    <t>musicpromoitaly youtubepromoinc youtubepromoz toutubepromo0_ youtubepromo2 manejolocura youtubepromo16 youtubepromox ytsubxsub youtubepromort</t>
  </si>
  <si>
    <t>Top Word Pairs in Tweet by Count</t>
  </si>
  <si>
    <t>recuerdos,de  de,nias  nias,con  con,adrian  adrian,fdez  fdez,de  de,valderrama  valderrama,#teamstyling  #teamstyling,surf  surf,#nias</t>
  </si>
  <si>
    <t>#kdrama,#korea  #korea,#makan  #makan,#kacafilmmobilmurah  #kacafilmmobilmurah,#pariwisata  #pariwisata,#murah  #murah,#murahaja  #murahaja,#murahbanget  #murahbanget,#ceweksexy  #ceweksexy,#cewekmontok  #cewekmontok,#cabecabean</t>
  </si>
  <si>
    <t>di,atas  atas,awan  awan,masih  masih,ada  ada,awan  awan,jika  jika,lewat  lewat,di  di,tengah  tengah,tengahnya</t>
  </si>
  <si>
    <t>#aspih2019,workshop  workshop,thanks  thanks,scampbellgray  scampbellgray,opportunity  opportunity,part  part,sims  sims,part  part,training  training,practice  practice,#nias</t>
  </si>
  <si>
    <t>jadi,juara  selangkah,lagi  lagi,kami  kami,akan  akan,jadi  juara,1  1,pertandingan  pertandingan,bola  bola,piala  piala,askot</t>
  </si>
  <si>
    <t>ini,bukan  bukan,tulisan  tulisan,tapi  tapi,ya'ahowu  ya'ahowu,kata  kata,sapaan  sapaan,khas  khas,bagi  bagi,masyakat  masyakat,nias</t>
  </si>
  <si>
    <t>st,martin  martin,palace  paulhod91120289,went  went,down  down,afternoon  afternoon,#nias  #nias,very  very,soggy  soggy,fascinating  fascinating,see</t>
  </si>
  <si>
    <t>nisuno,lowalangida  lowalangida,nifosumange  nifosumange,ia  ia,ama  ama,sahõli  sahõli,dõdõda  dõdõda,ba  ba,nifazõkhi  nifazõkhi,nia  nia,irara</t>
  </si>
  <si>
    <t>coming,soon  soon,#irp2019  #irp2019,#robog  #robog,#vidyashilpacademy  #vidyashilpacademy,#nias  #nias,#robognorthbangalore  #robognorthbangalore,#robogjakkur  #robogjakkur,#indianroboparade</t>
  </si>
  <si>
    <t>nias,sumatera  sumatera,utara  utara,indonesia  #nias,#pulaunias  gunungsitoli,nias  indonesia,#r3_photography  ngantor,bisa  bisa,di  di,mana  mana,saja</t>
  </si>
  <si>
    <t>#earthquake_alert,m4  #hypocenter,36  36,km  km,nias  nias,region  region,indonesia  nov,2019  utc,07  07,00  00,think</t>
  </si>
  <si>
    <t>_aug_10th,ormai  ormai,non  non,si  si,produce  produce,piu  piu,tranne  tranne,montagne  montagne,di  di,carte  carte,per</t>
  </si>
  <si>
    <t>Top Word Pairs in Tweet by Salience</t>
  </si>
  <si>
    <t>#nias,#basobasododo  #basobasododo,#ykbmediaministry  #nias,#devotion  #devotion,#basobasododo  #basobasododo,#firmantuhan  #firmantuhan,#ykbmediaministry  renungan,berbahasa  berbahasa,nias  nias,bersama  bersama,pdt</t>
  </si>
  <si>
    <t>ngantor,bisa  bisa,di  di,mana  mana,saja  saja,ya'ahowu  ya'ahowu,saohagölö  saohagölö,lokasi  lokasi,pantai  pantai,museum  museum,nias</t>
  </si>
  <si>
    <t>m4,5  5,#hypocenter  indonesia,sat  sat,09  09,nov  2019,21  21,16  16,59  59,utc  m4,4</t>
  </si>
  <si>
    <t>#acoustic#,musicpromoitaly  musicpromoitaly,youtubepromoinc  youtubepromoinc,youtubepromoz  youtubepromoz,toutubepromo0_  #acoustic#,youtubepromo2  youtubepromo2,manejolocura  manejolocura,youtubepromo16  youtubepromo16,youtubepromox  #acoustic#,ytsubxsub  ytsubxsub,youtubepromort</t>
  </si>
  <si>
    <t>Word</t>
  </si>
  <si>
    <t>#basobasododo</t>
  </si>
  <si>
    <t>#ykbmediaministry</t>
  </si>
  <si>
    <t>#ykbmediasinodegki</t>
  </si>
  <si>
    <t>#gkidigitalministry</t>
  </si>
  <si>
    <t>#basudara</t>
  </si>
  <si>
    <t>2019</t>
  </si>
  <si>
    <t>#jambi</t>
  </si>
  <si>
    <t>#palembang</t>
  </si>
  <si>
    <t>#bengkulu</t>
  </si>
  <si>
    <t>#lampung</t>
  </si>
  <si>
    <t>#jakarta</t>
  </si>
  <si>
    <t>#bandung</t>
  </si>
  <si>
    <t>#serang</t>
  </si>
  <si>
    <t>#semarang</t>
  </si>
  <si>
    <t>#yogyakarta</t>
  </si>
  <si>
    <t>#surabaya</t>
  </si>
  <si>
    <t>#bali</t>
  </si>
  <si>
    <t>#ntb</t>
  </si>
  <si>
    <t>#ntt</t>
  </si>
  <si>
    <t>#pontianak</t>
  </si>
  <si>
    <t>#palangkaraya</t>
  </si>
  <si>
    <t>#banjarmasin</t>
  </si>
  <si>
    <t>#samarinda</t>
  </si>
  <si>
    <t>#sulawesi</t>
  </si>
  <si>
    <t>#batam</t>
  </si>
  <si>
    <t>utara</t>
  </si>
  <si>
    <t>ft</t>
  </si>
  <si>
    <t>#mingxia#</t>
  </si>
  <si>
    <t>#acoustic#</t>
  </si>
  <si>
    <t>indonesia</t>
  </si>
  <si>
    <t>#devotion</t>
  </si>
  <si>
    <t>#firmantuhan</t>
  </si>
  <si>
    <t>r34</t>
  </si>
  <si>
    <t>airship</t>
  </si>
  <si>
    <t>basil</t>
  </si>
  <si>
    <t>abbott</t>
  </si>
  <si>
    <t>thursday</t>
  </si>
  <si>
    <t>november</t>
  </si>
  <si>
    <t>30pm</t>
  </si>
  <si>
    <t>church</t>
  </si>
  <si>
    <t>15</t>
  </si>
  <si>
    <t>plain</t>
  </si>
  <si>
    <t>norwich</t>
  </si>
  <si>
    <t>nr3</t>
  </si>
  <si>
    <t>1rw</t>
  </si>
  <si>
    <t>#gunungsitoli</t>
  </si>
  <si>
    <t>#indonesia</t>
  </si>
  <si>
    <t>sumatera</t>
  </si>
  <si>
    <t>#pulaunias</t>
  </si>
  <si>
    <t>per</t>
  </si>
  <si>
    <t>quotidiane</t>
  </si>
  <si>
    <t>ispezioni</t>
  </si>
  <si>
    <t>vessatorie</t>
  </si>
  <si>
    <t>#asl</t>
  </si>
  <si>
    <t>#nas</t>
  </si>
  <si>
    <t>#noe</t>
  </si>
  <si>
    <t>#inail</t>
  </si>
  <si>
    <t>#iva</t>
  </si>
  <si>
    <t>tutti</t>
  </si>
  <si>
    <t>alla</t>
  </si>
  <si>
    <t>ricerca</t>
  </si>
  <si>
    <t>documenti</t>
  </si>
  <si>
    <t>improbabili</t>
  </si>
  <si>
    <t>autorizzazioni</t>
  </si>
  <si>
    <t>#aua</t>
  </si>
  <si>
    <t>#eua</t>
  </si>
  <si>
    <t>#via</t>
  </si>
  <si>
    <t>#vias</t>
  </si>
  <si>
    <t>#pdc</t>
  </si>
  <si>
    <t>#scia</t>
  </si>
  <si>
    <t>#nia</t>
  </si>
  <si>
    <t>ci</t>
  </si>
  <si>
    <t>rimpiangerete</t>
  </si>
  <si>
    <t>#earthquake_alert</t>
  </si>
  <si>
    <t>m4</t>
  </si>
  <si>
    <t>#hypocenter</t>
  </si>
  <si>
    <t>36</t>
  </si>
  <si>
    <t>km</t>
  </si>
  <si>
    <t>region</t>
  </si>
  <si>
    <t>nov</t>
  </si>
  <si>
    <t>16</t>
  </si>
  <si>
    <t>utc</t>
  </si>
  <si>
    <t>07</t>
  </si>
  <si>
    <t>00</t>
  </si>
  <si>
    <t>think</t>
  </si>
  <si>
    <t>information</t>
  </si>
  <si>
    <t>helpful</t>
  </si>
  <si>
    <t>thank</t>
  </si>
  <si>
    <t>#earthquake</t>
  </si>
  <si>
    <t>#alert</t>
  </si>
  <si>
    <t>#warning</t>
  </si>
  <si>
    <t>#mitigation</t>
  </si>
  <si>
    <t>#northsumatera</t>
  </si>
  <si>
    <t>20</t>
  </si>
  <si>
    <t>ya'ahowu</t>
  </si>
  <si>
    <t>lokasi</t>
  </si>
  <si>
    <t>#r3_photography</t>
  </si>
  <si>
    <t>#yaahowu</t>
  </si>
  <si>
    <t>ia</t>
  </si>
  <si>
    <t>dõdõda</t>
  </si>
  <si>
    <t>andõ</t>
  </si>
  <si>
    <t>enterprise</t>
  </si>
  <si>
    <t>yang</t>
  </si>
  <si>
    <t>antara</t>
  </si>
  <si>
    <t>kami</t>
  </si>
  <si>
    <t>jadi</t>
  </si>
  <si>
    <t>juara</t>
  </si>
  <si>
    <t>bola</t>
  </si>
  <si>
    <t>masih</t>
  </si>
  <si>
    <t>ada</t>
  </si>
  <si>
    <t>awan</t>
  </si>
  <si>
    <t>sumatra</t>
  </si>
  <si>
    <t>saksikan</t>
  </si>
  <si>
    <t>selengkapnya</t>
  </si>
  <si>
    <t>kanal</t>
  </si>
  <si>
    <t>youtube</t>
  </si>
  <si>
    <t>seputar</t>
  </si>
  <si>
    <t>inews</t>
  </si>
  <si>
    <t>#viral</t>
  </si>
  <si>
    <t>#pernikahandini</t>
  </si>
  <si>
    <t>#sumatrautara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</si>
  <si>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</si>
  <si>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</si>
  <si>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</si>
  <si>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</si>
  <si>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</si>
  <si>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</si>
  <si>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</si>
  <si>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</si>
  <si>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</si>
  <si>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</si>
  <si>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</si>
  <si>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</si>
  <si>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</si>
  <si>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</si>
  <si>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</si>
  <si>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</si>
  <si>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</si>
  <si>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</si>
  <si>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</si>
  <si>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</si>
  <si>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</si>
  <si>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</si>
  <si>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</si>
  <si>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</si>
  <si>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</si>
  <si>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</si>
  <si>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</si>
  <si>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</si>
  <si>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</si>
  <si>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</si>
  <si>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</si>
  <si>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</si>
  <si>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</si>
  <si>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</si>
  <si>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</si>
  <si>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</si>
  <si>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</si>
  <si>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</si>
  <si>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</si>
  <si>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</si>
  <si>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</si>
  <si>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</si>
  <si>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</si>
  <si>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</si>
  <si>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</si>
  <si>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</si>
  <si>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</si>
  <si>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</si>
  <si>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</si>
  <si>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</si>
  <si>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</si>
  <si>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</si>
  <si>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</si>
  <si>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</si>
  <si>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</si>
  <si>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</si>
  <si>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</si>
  <si>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</si>
  <si>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</si>
  <si>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</si>
  <si>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66, 95, 0</t>
  </si>
  <si>
    <t>Red</t>
  </si>
  <si>
    <t>131, 62, 0</t>
  </si>
  <si>
    <t>G1: check out jazz influenced r b music #nias titled #withoutyou#</t>
  </si>
  <si>
    <t>G2: #nias nias renungan berbahasa bersama pdt citra e larosa #renungan</t>
  </si>
  <si>
    <t>G3: 7 st martin palace #nias next meeting norfolk #industrialarchaeology society</t>
  </si>
  <si>
    <t>G4: part</t>
  </si>
  <si>
    <t>G5: nato join working big idea alliance help build fully digital</t>
  </si>
  <si>
    <t>G6: di e _aug_10th ormai non produce piu tranne montagne carte</t>
  </si>
  <si>
    <t>G7: #togel #jokowilagi #nias #prabowosandi #prediksi #aceh #medan #padang #pekanbaru #riau</t>
  </si>
  <si>
    <t>G8: renungan berbahasa nias bersama pdt citra e larosa #renungan #nias</t>
  </si>
  <si>
    <t>G9: di seorang lagi anak bawah umur menikah dengan kakek nias</t>
  </si>
  <si>
    <t>Autofill Workbook Results</t>
  </si>
  <si>
    <t>Edge Weight▓1▓5▓0▓True▓Green▓Red▓▓Edge Weight▓1▓2▓0▓3▓10▓False▓Edge Weight▓1▓5▓0▓32▓6▓False▓▓0▓0▓0▓True▓Black▓Black▓▓Followers▓0▓107234▓0▓162▓1000▓False▓Followers▓0▓655735▓0▓100▓70▓False▓▓0▓0▓0▓0▓0▓False▓▓0▓0▓0▓0▓0▓False</t>
  </si>
  <si>
    <t>Subgraph</t>
  </si>
  <si>
    <t>GraphSource░TwitterSearch▓GraphTerm░#NIAS▓ImportDescription░The graph represents a network of 56 Twitter users whose recent tweets contained "#NIAS", or who were replied to or mentioned in those tweets, taken from a data set limited to a maximum of 18,000 tweets.  The network was obtained from Twitter on Monday, 11 November 2019 at 08:50 UTC.
The tweets in the network were tweeted over the 7-day, 19-hour, 0-minute period from Saturday, 02 November 2019 at 19:20 UTC to Sunday, 10 November 2019 at 14:21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</si>
</sst>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414355"/>
        <c:axId val="36402604"/>
      </c:barChart>
      <c:catAx>
        <c:axId val="26414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02604"/>
        <c:crosses val="autoZero"/>
        <c:auto val="1"/>
        <c:lblOffset val="100"/>
        <c:noMultiLvlLbl val="0"/>
      </c:catAx>
      <c:valAx>
        <c:axId val="36402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187981"/>
        <c:axId val="62929782"/>
      </c:barChart>
      <c:catAx>
        <c:axId val="59187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29782"/>
        <c:crosses val="autoZero"/>
        <c:auto val="1"/>
        <c:lblOffset val="100"/>
        <c:noMultiLvlLbl val="0"/>
      </c:catAx>
      <c:valAx>
        <c:axId val="6292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7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497127"/>
        <c:axId val="64147552"/>
      </c:barChart>
      <c:catAx>
        <c:axId val="29497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47552"/>
        <c:crosses val="autoZero"/>
        <c:auto val="1"/>
        <c:lblOffset val="100"/>
        <c:noMultiLvlLbl val="0"/>
      </c:catAx>
      <c:valAx>
        <c:axId val="6414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9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457057"/>
        <c:axId val="28569194"/>
      </c:barChart>
      <c:catAx>
        <c:axId val="404570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69194"/>
        <c:crosses val="autoZero"/>
        <c:auto val="1"/>
        <c:lblOffset val="100"/>
        <c:noMultiLvlLbl val="0"/>
      </c:catAx>
      <c:valAx>
        <c:axId val="2856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796155"/>
        <c:axId val="32403348"/>
      </c:barChart>
      <c:catAx>
        <c:axId val="557961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03348"/>
        <c:crosses val="autoZero"/>
        <c:auto val="1"/>
        <c:lblOffset val="100"/>
        <c:noMultiLvlLbl val="0"/>
      </c:catAx>
      <c:valAx>
        <c:axId val="3240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9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194677"/>
        <c:axId val="7425502"/>
      </c:barChart>
      <c:catAx>
        <c:axId val="23194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25502"/>
        <c:crosses val="autoZero"/>
        <c:auto val="1"/>
        <c:lblOffset val="100"/>
        <c:noMultiLvlLbl val="0"/>
      </c:catAx>
      <c:valAx>
        <c:axId val="742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9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829519"/>
        <c:axId val="64594760"/>
      </c:barChart>
      <c:catAx>
        <c:axId val="66829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94760"/>
        <c:crosses val="autoZero"/>
        <c:auto val="1"/>
        <c:lblOffset val="100"/>
        <c:noMultiLvlLbl val="0"/>
      </c:catAx>
      <c:valAx>
        <c:axId val="6459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9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481929"/>
        <c:axId val="64793042"/>
      </c:barChart>
      <c:catAx>
        <c:axId val="44481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93042"/>
        <c:crosses val="autoZero"/>
        <c:auto val="1"/>
        <c:lblOffset val="100"/>
        <c:noMultiLvlLbl val="0"/>
      </c:catAx>
      <c:valAx>
        <c:axId val="64793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1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266467"/>
        <c:axId val="13745020"/>
      </c:barChart>
      <c:catAx>
        <c:axId val="46266467"/>
        <c:scaling>
          <c:orientation val="minMax"/>
        </c:scaling>
        <c:axPos val="b"/>
        <c:delete val="1"/>
        <c:majorTickMark val="out"/>
        <c:minorTickMark val="none"/>
        <c:tickLblPos val="none"/>
        <c:crossAx val="13745020"/>
        <c:crosses val="autoZero"/>
        <c:auto val="1"/>
        <c:lblOffset val="100"/>
        <c:noMultiLvlLbl val="0"/>
      </c:catAx>
      <c:valAx>
        <c:axId val="13745020"/>
        <c:scaling>
          <c:orientation val="minMax"/>
        </c:scaling>
        <c:axPos val="l"/>
        <c:delete val="1"/>
        <c:majorTickMark val="out"/>
        <c:minorTickMark val="none"/>
        <c:tickLblPos val="none"/>
        <c:crossAx val="462664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earestyli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ikasastro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eputari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eksono_du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ataltu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eanbean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obertsown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b_nias_ce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avidmarshall0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aramedicciar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campbellgra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amesealbo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anorfol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mbsar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rchpodne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hayrultanjun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dini_lastr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atalie_tanj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agaminfo8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udibarm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ames_d_e_cros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aulhod9112028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ciagenc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kjschei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a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ig30m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astajay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ykbmedi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rliyanu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endelahati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eens4christ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wasiat_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youth4christ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bogoffici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3_photography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desiantof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yaservic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usicpromoters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romotionus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rppromot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ublicistmus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usicpromo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usicpromotoda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usicpromone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youtubepromoti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youtubepromo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ytsubxsu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youtubepromo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youtubepromo1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nejoloc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youtubepromo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youtubepromo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usicpromoita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giovanni_barb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_aug_10t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ime10of10"/>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8" totalsRowShown="0" headerRowDxfId="417" dataDxfId="416">
  <autoFilter ref="A2:BN68"/>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70" dataDxfId="269">
  <autoFilter ref="A1:T11"/>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9" totalsRowShown="0" headerRowDxfId="247" dataDxfId="246">
  <autoFilter ref="A14:T19"/>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T32" totalsRowShown="0" headerRowDxfId="224" dataDxfId="223">
  <autoFilter ref="A22:T32"/>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T45" totalsRowShown="0" headerRowDxfId="201" dataDxfId="200">
  <autoFilter ref="A35:T45"/>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T58" totalsRowShown="0" headerRowDxfId="178" dataDxfId="177">
  <autoFilter ref="A48:T58"/>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T63" totalsRowShown="0" headerRowDxfId="155" dataDxfId="154">
  <autoFilter ref="A61:T63"/>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T76" totalsRowShown="0" headerRowDxfId="152" dataDxfId="151">
  <autoFilter ref="A66:T76"/>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9:T89" totalsRowShown="0" headerRowDxfId="109" dataDxfId="108">
  <autoFilter ref="A79:T89"/>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11" totalsRowShown="0" headerRowDxfId="76" dataDxfId="75">
  <autoFilter ref="A1:G41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62" dataDxfId="361">
  <autoFilter ref="A2:BT58"/>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83" totalsRowShown="0" headerRowDxfId="67" dataDxfId="66">
  <autoFilter ref="A1:L38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23" dataDxfId="22">
  <autoFilter ref="A2:C1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16" dataDxfId="315">
  <autoFilter ref="A1:C57"/>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SoRiUOSn_70&amp;feature=youtu.be" TargetMode="External" /><Relationship Id="rId2" Type="http://schemas.openxmlformats.org/officeDocument/2006/relationships/hyperlink" Target="https://www.youtube.com/watch?v=wjD-C5LitC0&amp;list=PLgPHGTZ70vrrOUtKP_v1ciIXnF_MkYAmX&amp;index=22" TargetMode="External" /><Relationship Id="rId3" Type="http://schemas.openxmlformats.org/officeDocument/2006/relationships/hyperlink" Target="https://www.youtube.com/watch?v=iTn45gIHPCA&amp;list=PLgPHGTZ70vrrOUtKP_v1ciIXnF_MkYAmX&amp;index=23" TargetMode="External" /><Relationship Id="rId4" Type="http://schemas.openxmlformats.org/officeDocument/2006/relationships/hyperlink" Target="https://www.youtube.com/watch?v=wjD-C5LitC0&amp;list=PLgPHGTZ70vrrOUtKP_v1ciIXnF_MkYAmX&amp;index=22" TargetMode="External" /><Relationship Id="rId5" Type="http://schemas.openxmlformats.org/officeDocument/2006/relationships/hyperlink" Target="https://www.youtube.com/watch?v=iTn45gIHPCA&amp;list=PLgPHGTZ70vrrOUtKP_v1ciIXnF_MkYAmX&amp;index=23" TargetMode="External" /><Relationship Id="rId6" Type="http://schemas.openxmlformats.org/officeDocument/2006/relationships/hyperlink" Target="https://www.youtube.com/watch?v=wjD-C5LitC0&amp;list=PLgPHGTZ70vrrOUtKP_v1ciIXnF_MkYAmX&amp;index=22" TargetMode="External" /><Relationship Id="rId7" Type="http://schemas.openxmlformats.org/officeDocument/2006/relationships/hyperlink" Target="https://www.youtube.com/watch?v=iTn45gIHPCA&amp;list=PLgPHGTZ70vrrOUtKP_v1ciIXnF_MkYAmX&amp;index=23" TargetMode="External" /><Relationship Id="rId8" Type="http://schemas.openxmlformats.org/officeDocument/2006/relationships/hyperlink" Target="https://www.youtube.com/watch?v=wjD-C5LitC0&amp;list=PLgPHGTZ70vrrOUtKP_v1ciIXnF_MkYAmX&amp;index=22" TargetMode="External" /><Relationship Id="rId9" Type="http://schemas.openxmlformats.org/officeDocument/2006/relationships/hyperlink" Target="https://www.youtube.com/watch?v=iTn45gIHPCA&amp;list=PLgPHGTZ70vrrOUtKP_v1ciIXnF_MkYAmX&amp;index=23" TargetMode="External" /><Relationship Id="rId10" Type="http://schemas.openxmlformats.org/officeDocument/2006/relationships/hyperlink" Target="https://www.youtube.com/watch?v=wjD-C5LitC0&amp;list=PLgPHGTZ70vrrOUtKP_v1ciIXnF_MkYAmX&amp;index=22" TargetMode="External" /><Relationship Id="rId11" Type="http://schemas.openxmlformats.org/officeDocument/2006/relationships/hyperlink" Target="https://www.youtube.com/watch?v=iTn45gIHPCA&amp;list=PLgPHGTZ70vrrOUtKP_v1ciIXnF_MkYAmX&amp;index=23" TargetMode="External" /><Relationship Id="rId12" Type="http://schemas.openxmlformats.org/officeDocument/2006/relationships/hyperlink" Target="https://www.instagram.com/p/B4kJQpxHqUJ/?igshid=wa1sf8cdtkto" TargetMode="External" /><Relationship Id="rId13" Type="http://schemas.openxmlformats.org/officeDocument/2006/relationships/hyperlink" Target="https://www.instagram.com/p/B4mrKVdng1K/?igshid=4umtuhj3t6xa" TargetMode="External" /><Relationship Id="rId14" Type="http://schemas.openxmlformats.org/officeDocument/2006/relationships/hyperlink" Target="https://www.instagram.com/p/B4o2Ci4H7Ov/?igshid=12s9j2h5makhz" TargetMode="External" /><Relationship Id="rId15" Type="http://schemas.openxmlformats.org/officeDocument/2006/relationships/hyperlink" Target="https://www.emsc-csem.org/Earthquake/earthquake.php?id=803563" TargetMode="External" /><Relationship Id="rId16" Type="http://schemas.openxmlformats.org/officeDocument/2006/relationships/hyperlink" Target="https://www.emsc-csem.org/Earthquake/earthquake.php?id=804291" TargetMode="External" /><Relationship Id="rId17" Type="http://schemas.openxmlformats.org/officeDocument/2006/relationships/hyperlink" Target="https://www.youtube.com/watch?v=PIVL7857QMU&amp;feature=youtu.be" TargetMode="External" /><Relationship Id="rId18" Type="http://schemas.openxmlformats.org/officeDocument/2006/relationships/hyperlink" Target="https://www.youtube.com/watch?v=PIVL7857QMU&amp;feature=youtu.be" TargetMode="External" /><Relationship Id="rId19" Type="http://schemas.openxmlformats.org/officeDocument/2006/relationships/hyperlink" Target="https://www.youtube.com/watch?v=PIVL7857QMU&amp;feature=youtu.be" TargetMode="External" /><Relationship Id="rId20" Type="http://schemas.openxmlformats.org/officeDocument/2006/relationships/hyperlink" Target="https://www.youtube.com/watch?v=PIVL7857QMU&amp;feature=youtu.be" TargetMode="External" /><Relationship Id="rId21" Type="http://schemas.openxmlformats.org/officeDocument/2006/relationships/hyperlink" Target="https://www.youtube.com/watch?v=PIVL7857QMU&amp;feature=youtu.be" TargetMode="External" /><Relationship Id="rId22" Type="http://schemas.openxmlformats.org/officeDocument/2006/relationships/hyperlink" Target="https://www.youtube.com/watch?v=PIVL7857QMU&amp;feature=youtu.be" TargetMode="External" /><Relationship Id="rId23" Type="http://schemas.openxmlformats.org/officeDocument/2006/relationships/hyperlink" Target="https://www.youtube.com/watch?v=PIVL7857QMU&amp;feature=youtu.be" TargetMode="External" /><Relationship Id="rId24" Type="http://schemas.openxmlformats.org/officeDocument/2006/relationships/hyperlink" Target="https://www.youtube.com/watch?v=PIVL7857QMU&amp;feature=youtu.be" TargetMode="External" /><Relationship Id="rId25" Type="http://schemas.openxmlformats.org/officeDocument/2006/relationships/hyperlink" Target="https://www.youtube.com/watch?v=PIVL7857QMU&amp;feature=youtu.be" TargetMode="External" /><Relationship Id="rId26" Type="http://schemas.openxmlformats.org/officeDocument/2006/relationships/hyperlink" Target="https://www.youtube.com/watch?v=PIVL7857QMU&amp;feature=youtu.be" TargetMode="External" /><Relationship Id="rId27" Type="http://schemas.openxmlformats.org/officeDocument/2006/relationships/hyperlink" Target="https://www.youtube.com/watch?v=PIVL7857QMU&amp;feature=youtu.be" TargetMode="External" /><Relationship Id="rId28" Type="http://schemas.openxmlformats.org/officeDocument/2006/relationships/hyperlink" Target="https://www.youtube.com/watch?v=PIVL7857QMU&amp;feature=youtu.be" TargetMode="External" /><Relationship Id="rId29" Type="http://schemas.openxmlformats.org/officeDocument/2006/relationships/hyperlink" Target="https://www.youtube.com/watch?v=PIVL7857QMU&amp;feature=youtu.be" TargetMode="External" /><Relationship Id="rId30" Type="http://schemas.openxmlformats.org/officeDocument/2006/relationships/hyperlink" Target="https://www.youtube.com/watch?v=PIVL7857QMU&amp;feature=youtu.be" TargetMode="External" /><Relationship Id="rId31" Type="http://schemas.openxmlformats.org/officeDocument/2006/relationships/hyperlink" Target="https://www.youtube.com/watch?v=PIVL7857QMU&amp;feature=youtu.be" TargetMode="External" /><Relationship Id="rId32" Type="http://schemas.openxmlformats.org/officeDocument/2006/relationships/hyperlink" Target="https://www.youtube.com/watch?v=PIVL7857QMU&amp;feature=youtu.be" TargetMode="External" /><Relationship Id="rId33" Type="http://schemas.openxmlformats.org/officeDocument/2006/relationships/hyperlink" Target="https://pbs.twimg.com/ext_tw_video_thumb/1190710262933921793/pu/img/J15p3xNp8x78RHnj.jpg" TargetMode="External" /><Relationship Id="rId34" Type="http://schemas.openxmlformats.org/officeDocument/2006/relationships/hyperlink" Target="https://pbs.twimg.com/media/EIcH-s1XsAA9lmx.jpg" TargetMode="External" /><Relationship Id="rId35" Type="http://schemas.openxmlformats.org/officeDocument/2006/relationships/hyperlink" Target="https://pbs.twimg.com/media/EIcOMFtU4AAyf-8.jpg" TargetMode="External" /><Relationship Id="rId36" Type="http://schemas.openxmlformats.org/officeDocument/2006/relationships/hyperlink" Target="https://pbs.twimg.com/media/EIiUckUUEAA_4El.jpg" TargetMode="External" /><Relationship Id="rId37" Type="http://schemas.openxmlformats.org/officeDocument/2006/relationships/hyperlink" Target="https://pbs.twimg.com/media/EIjYNkxXUAcPfnc.jpg" TargetMode="External" /><Relationship Id="rId38" Type="http://schemas.openxmlformats.org/officeDocument/2006/relationships/hyperlink" Target="https://pbs.twimg.com/media/EIjYNkxXUAcPfnc.jpg" TargetMode="External" /><Relationship Id="rId39" Type="http://schemas.openxmlformats.org/officeDocument/2006/relationships/hyperlink" Target="https://pbs.twimg.com/media/EIjYNkxXUAcPfnc.jpg" TargetMode="External" /><Relationship Id="rId40" Type="http://schemas.openxmlformats.org/officeDocument/2006/relationships/hyperlink" Target="https://pbs.twimg.com/media/EIjYNkxXUAcPfnc.jpg" TargetMode="External" /><Relationship Id="rId41" Type="http://schemas.openxmlformats.org/officeDocument/2006/relationships/hyperlink" Target="https://pbs.twimg.com/media/EIjYNkxXUAcPfnc.jpg" TargetMode="External" /><Relationship Id="rId42" Type="http://schemas.openxmlformats.org/officeDocument/2006/relationships/hyperlink" Target="https://pbs.twimg.com/media/EItAwL4UYAEfsCY.jpg" TargetMode="External" /><Relationship Id="rId43" Type="http://schemas.openxmlformats.org/officeDocument/2006/relationships/hyperlink" Target="https://pbs.twimg.com/media/EIrHGXCXsAEmHvk.jpg" TargetMode="External" /><Relationship Id="rId44" Type="http://schemas.openxmlformats.org/officeDocument/2006/relationships/hyperlink" Target="https://pbs.twimg.com/ext_tw_video_thumb/1184027378365980672/pu/img/1KIrKo5gRGWlsZ2k.jpg" TargetMode="External" /><Relationship Id="rId45" Type="http://schemas.openxmlformats.org/officeDocument/2006/relationships/hyperlink" Target="https://pbs.twimg.com/ext_tw_video_thumb/1184027378365980672/pu/img/1KIrKo5gRGWlsZ2k.jpg" TargetMode="External" /><Relationship Id="rId46" Type="http://schemas.openxmlformats.org/officeDocument/2006/relationships/hyperlink" Target="https://pbs.twimg.com/media/EI2bCWlU0AEm7b9.jpg" TargetMode="External" /><Relationship Id="rId47" Type="http://schemas.openxmlformats.org/officeDocument/2006/relationships/hyperlink" Target="https://pbs.twimg.com/media/EIlkydbU4AAwHTF.jpg" TargetMode="External" /><Relationship Id="rId48" Type="http://schemas.openxmlformats.org/officeDocument/2006/relationships/hyperlink" Target="https://pbs.twimg.com/media/EIwaflEUcAATdfN.jpg" TargetMode="External" /><Relationship Id="rId49" Type="http://schemas.openxmlformats.org/officeDocument/2006/relationships/hyperlink" Target="https://pbs.twimg.com/media/EIxAhZfVAAE2Vq9.jpg" TargetMode="External" /><Relationship Id="rId50" Type="http://schemas.openxmlformats.org/officeDocument/2006/relationships/hyperlink" Target="https://pbs.twimg.com/media/EIxAj_RVUAA7Vjw.jpg" TargetMode="External" /><Relationship Id="rId51" Type="http://schemas.openxmlformats.org/officeDocument/2006/relationships/hyperlink" Target="https://pbs.twimg.com/media/EI6PbuwW4AAuTpu.jpg" TargetMode="External" /><Relationship Id="rId52" Type="http://schemas.openxmlformats.org/officeDocument/2006/relationships/hyperlink" Target="https://pbs.twimg.com/media/EIsneVfUUAAsYrU.jpg" TargetMode="External" /><Relationship Id="rId53" Type="http://schemas.openxmlformats.org/officeDocument/2006/relationships/hyperlink" Target="https://pbs.twimg.com/media/EI8CdNpUcAATFEO.jpg" TargetMode="External" /><Relationship Id="rId54" Type="http://schemas.openxmlformats.org/officeDocument/2006/relationships/hyperlink" Target="https://pbs.twimg.com/ext_tw_video_thumb/1190710262933921793/pu/img/J15p3xNp8x78RHnj.jpg" TargetMode="External" /><Relationship Id="rId55" Type="http://schemas.openxmlformats.org/officeDocument/2006/relationships/hyperlink" Target="https://pbs.twimg.com/media/EIcH-s1XsAA9lmx.jpg" TargetMode="External" /><Relationship Id="rId56" Type="http://schemas.openxmlformats.org/officeDocument/2006/relationships/hyperlink" Target="https://pbs.twimg.com/media/EIcOMFtU4AAyf-8.jpg" TargetMode="External" /><Relationship Id="rId57" Type="http://schemas.openxmlformats.org/officeDocument/2006/relationships/hyperlink" Target="http://pbs.twimg.com/profile_images/1115104274524938240/8l6SjqSC_normal.jpg" TargetMode="External" /><Relationship Id="rId58" Type="http://schemas.openxmlformats.org/officeDocument/2006/relationships/hyperlink" Target="https://pbs.twimg.com/media/EIiUckUUEAA_4El.jpg" TargetMode="External" /><Relationship Id="rId59" Type="http://schemas.openxmlformats.org/officeDocument/2006/relationships/hyperlink" Target="https://pbs.twimg.com/media/EIjYNkxXUAcPfnc.jpg" TargetMode="External" /><Relationship Id="rId60" Type="http://schemas.openxmlformats.org/officeDocument/2006/relationships/hyperlink" Target="https://pbs.twimg.com/media/EIjYNkxXUAcPfnc.jpg" TargetMode="External" /><Relationship Id="rId61" Type="http://schemas.openxmlformats.org/officeDocument/2006/relationships/hyperlink" Target="https://pbs.twimg.com/media/EIjYNkxXUAcPfnc.jpg" TargetMode="External" /><Relationship Id="rId62" Type="http://schemas.openxmlformats.org/officeDocument/2006/relationships/hyperlink" Target="https://pbs.twimg.com/media/EIjYNkxXUAcPfnc.jpg" TargetMode="External" /><Relationship Id="rId63" Type="http://schemas.openxmlformats.org/officeDocument/2006/relationships/hyperlink" Target="https://pbs.twimg.com/media/EIjYNkxXUAcPfnc.jpg" TargetMode="External" /><Relationship Id="rId64" Type="http://schemas.openxmlformats.org/officeDocument/2006/relationships/hyperlink" Target="http://pbs.twimg.com/profile_images/3293366659/4c3b2e7542f500f7aeda161d3518b39f_normal.jpeg" TargetMode="External" /><Relationship Id="rId65" Type="http://schemas.openxmlformats.org/officeDocument/2006/relationships/hyperlink" Target="http://pbs.twimg.com/profile_images/394938816/stonea_camp_post_reinstatement_normal.jpg" TargetMode="External" /><Relationship Id="rId66" Type="http://schemas.openxmlformats.org/officeDocument/2006/relationships/hyperlink" Target="http://pbs.twimg.com/profile_images/1141452539617075200/fuLc7Pjc_normal.jpg" TargetMode="External" /><Relationship Id="rId67" Type="http://schemas.openxmlformats.org/officeDocument/2006/relationships/hyperlink" Target="https://pbs.twimg.com/media/EItAwL4UYAEfsCY.jpg" TargetMode="External" /><Relationship Id="rId68" Type="http://schemas.openxmlformats.org/officeDocument/2006/relationships/hyperlink" Target="http://pbs.twimg.com/profile_images/1117680603594256384/qWBfKqrP_normal.jpg" TargetMode="External" /><Relationship Id="rId69" Type="http://schemas.openxmlformats.org/officeDocument/2006/relationships/hyperlink" Target="http://pbs.twimg.com/profile_images/855764324794507265/EaGr9iag_normal.jpg" TargetMode="External" /><Relationship Id="rId70" Type="http://schemas.openxmlformats.org/officeDocument/2006/relationships/hyperlink" Target="http://pbs.twimg.com/profile_images/1184466731001008130/D_8jTTlr_normal.png" TargetMode="External" /><Relationship Id="rId71" Type="http://schemas.openxmlformats.org/officeDocument/2006/relationships/hyperlink" Target="https://pbs.twimg.com/media/EIrHGXCXsAEmHvk.jpg" TargetMode="External" /><Relationship Id="rId72" Type="http://schemas.openxmlformats.org/officeDocument/2006/relationships/hyperlink" Target="http://pbs.twimg.com/profile_images/684419505121017860/laSG6znc_normal.jpg" TargetMode="External" /><Relationship Id="rId73" Type="http://schemas.openxmlformats.org/officeDocument/2006/relationships/hyperlink" Target="http://pbs.twimg.com/profile_images/684419505121017860/laSG6znc_normal.jpg" TargetMode="External" /><Relationship Id="rId74" Type="http://schemas.openxmlformats.org/officeDocument/2006/relationships/hyperlink" Target="https://pbs.twimg.com/ext_tw_video_thumb/1184027378365980672/pu/img/1KIrKo5gRGWlsZ2k.jpg" TargetMode="External" /><Relationship Id="rId75" Type="http://schemas.openxmlformats.org/officeDocument/2006/relationships/hyperlink" Target="https://pbs.twimg.com/ext_tw_video_thumb/1184027378365980672/pu/img/1KIrKo5gRGWlsZ2k.jpg" TargetMode="External" /><Relationship Id="rId76" Type="http://schemas.openxmlformats.org/officeDocument/2006/relationships/hyperlink" Target="http://pbs.twimg.com/profile_images/1251530782/69410_441413556786_575606786_5763921_3628028_n_normal.jpg" TargetMode="External" /><Relationship Id="rId77" Type="http://schemas.openxmlformats.org/officeDocument/2006/relationships/hyperlink" Target="http://pbs.twimg.com/profile_images/1251530782/69410_441413556786_575606786_5763921_3628028_n_normal.jpg" TargetMode="External" /><Relationship Id="rId78" Type="http://schemas.openxmlformats.org/officeDocument/2006/relationships/hyperlink" Target="http://pbs.twimg.com/profile_images/1251530782/69410_441413556786_575606786_5763921_3628028_n_normal.jpg" TargetMode="External" /><Relationship Id="rId79" Type="http://schemas.openxmlformats.org/officeDocument/2006/relationships/hyperlink" Target="http://pbs.twimg.com/profile_images/1908330327/image201203120009_normal.jpg" TargetMode="External" /><Relationship Id="rId80" Type="http://schemas.openxmlformats.org/officeDocument/2006/relationships/hyperlink" Target="http://pbs.twimg.com/profile_images/3146088139/a554c1f590eaa2ea49a74ca114262979_normal.jpeg" TargetMode="External" /><Relationship Id="rId81" Type="http://schemas.openxmlformats.org/officeDocument/2006/relationships/hyperlink" Target="http://pbs.twimg.com/profile_images/3146088139/a554c1f590eaa2ea49a74ca114262979_normal.jpeg" TargetMode="External" /><Relationship Id="rId82" Type="http://schemas.openxmlformats.org/officeDocument/2006/relationships/hyperlink" Target="http://pbs.twimg.com/profile_images/1072765696822525954/QR9-h3Px_normal.jpg" TargetMode="External" /><Relationship Id="rId83" Type="http://schemas.openxmlformats.org/officeDocument/2006/relationships/hyperlink" Target="http://pbs.twimg.com/profile_images/1072765696822525954/QR9-h3Px_normal.jpg" TargetMode="External" /><Relationship Id="rId84" Type="http://schemas.openxmlformats.org/officeDocument/2006/relationships/hyperlink" Target="http://pbs.twimg.com/profile_images/537465753469870080/5r9GPc6__normal.jpeg" TargetMode="External" /><Relationship Id="rId85" Type="http://schemas.openxmlformats.org/officeDocument/2006/relationships/hyperlink" Target="http://pbs.twimg.com/profile_images/537465753469870080/5r9GPc6__normal.jpeg" TargetMode="External" /><Relationship Id="rId86" Type="http://schemas.openxmlformats.org/officeDocument/2006/relationships/hyperlink" Target="http://pbs.twimg.com/profile_images/537448563270103041/f7cNtfdF_normal.jpeg" TargetMode="External" /><Relationship Id="rId87" Type="http://schemas.openxmlformats.org/officeDocument/2006/relationships/hyperlink" Target="http://pbs.twimg.com/profile_images/537448563270103041/f7cNtfdF_normal.jpeg" TargetMode="External" /><Relationship Id="rId88" Type="http://schemas.openxmlformats.org/officeDocument/2006/relationships/hyperlink" Target="http://pbs.twimg.com/profile_images/537458653335273472/3wUbi8pv_normal.jpeg" TargetMode="External" /><Relationship Id="rId89" Type="http://schemas.openxmlformats.org/officeDocument/2006/relationships/hyperlink" Target="http://pbs.twimg.com/profile_images/537458653335273472/3wUbi8pv_normal.jpeg" TargetMode="External" /><Relationship Id="rId90" Type="http://schemas.openxmlformats.org/officeDocument/2006/relationships/hyperlink" Target="https://pbs.twimg.com/media/EI2bCWlU0AEm7b9.jpg" TargetMode="External" /><Relationship Id="rId91" Type="http://schemas.openxmlformats.org/officeDocument/2006/relationships/hyperlink" Target="https://pbs.twimg.com/media/EIlkydbU4AAwHTF.jpg" TargetMode="External" /><Relationship Id="rId92" Type="http://schemas.openxmlformats.org/officeDocument/2006/relationships/hyperlink" Target="https://pbs.twimg.com/media/EIwaflEUcAATdfN.jpg" TargetMode="External" /><Relationship Id="rId93" Type="http://schemas.openxmlformats.org/officeDocument/2006/relationships/hyperlink" Target="https://pbs.twimg.com/media/EIxAhZfVAAE2Vq9.jpg" TargetMode="External" /><Relationship Id="rId94" Type="http://schemas.openxmlformats.org/officeDocument/2006/relationships/hyperlink" Target="https://pbs.twimg.com/media/EIxAj_RVUAA7Vjw.jpg" TargetMode="External" /><Relationship Id="rId95" Type="http://schemas.openxmlformats.org/officeDocument/2006/relationships/hyperlink" Target="https://pbs.twimg.com/media/EI6PbuwW4AAuTpu.jpg" TargetMode="External" /><Relationship Id="rId96" Type="http://schemas.openxmlformats.org/officeDocument/2006/relationships/hyperlink" Target="http://pbs.twimg.com/profile_images/1123749856407896065/1fupNtBu_normal.jpg" TargetMode="External" /><Relationship Id="rId97" Type="http://schemas.openxmlformats.org/officeDocument/2006/relationships/hyperlink" Target="http://pbs.twimg.com/profile_images/1123749856407896065/1fupNtBu_normal.jpg" TargetMode="External" /><Relationship Id="rId98" Type="http://schemas.openxmlformats.org/officeDocument/2006/relationships/hyperlink" Target="http://pbs.twimg.com/profile_images/1123749856407896065/1fupNtBu_normal.jpg" TargetMode="External" /><Relationship Id="rId99" Type="http://schemas.openxmlformats.org/officeDocument/2006/relationships/hyperlink" Target="https://pbs.twimg.com/media/EIsneVfUUAAsYrU.jpg" TargetMode="External" /><Relationship Id="rId100" Type="http://schemas.openxmlformats.org/officeDocument/2006/relationships/hyperlink" Target="https://pbs.twimg.com/media/EI8CdNpUcAATFEO.jpg" TargetMode="External" /><Relationship Id="rId101" Type="http://schemas.openxmlformats.org/officeDocument/2006/relationships/hyperlink" Target="http://pbs.twimg.com/profile_images/1123971611609194502/lS4G0ALL_normal.jpg" TargetMode="External" /><Relationship Id="rId102" Type="http://schemas.openxmlformats.org/officeDocument/2006/relationships/hyperlink" Target="http://pbs.twimg.com/profile_images/1123971611609194502/lS4G0ALL_normal.jpg" TargetMode="External" /><Relationship Id="rId103" Type="http://schemas.openxmlformats.org/officeDocument/2006/relationships/hyperlink" Target="http://pbs.twimg.com/profile_images/1123971611609194502/lS4G0ALL_normal.jpg" TargetMode="External" /><Relationship Id="rId104" Type="http://schemas.openxmlformats.org/officeDocument/2006/relationships/hyperlink" Target="http://pbs.twimg.com/profile_images/1123971611609194502/lS4G0ALL_normal.jpg" TargetMode="External" /><Relationship Id="rId105" Type="http://schemas.openxmlformats.org/officeDocument/2006/relationships/hyperlink" Target="http://pbs.twimg.com/profile_images/1123971611609194502/lS4G0ALL_normal.jpg" TargetMode="External" /><Relationship Id="rId106" Type="http://schemas.openxmlformats.org/officeDocument/2006/relationships/hyperlink" Target="http://pbs.twimg.com/profile_images/1123971611609194502/lS4G0ALL_normal.jpg" TargetMode="External" /><Relationship Id="rId107" Type="http://schemas.openxmlformats.org/officeDocument/2006/relationships/hyperlink" Target="http://pbs.twimg.com/profile_images/1123971611609194502/lS4G0ALL_normal.jpg" TargetMode="External" /><Relationship Id="rId108" Type="http://schemas.openxmlformats.org/officeDocument/2006/relationships/hyperlink" Target="http://pbs.twimg.com/profile_images/1123971611609194502/lS4G0ALL_normal.jpg" TargetMode="External" /><Relationship Id="rId109" Type="http://schemas.openxmlformats.org/officeDocument/2006/relationships/hyperlink" Target="http://pbs.twimg.com/profile_images/1123971611609194502/lS4G0ALL_normal.jpg" TargetMode="External" /><Relationship Id="rId110" Type="http://schemas.openxmlformats.org/officeDocument/2006/relationships/hyperlink" Target="http://pbs.twimg.com/profile_images/1123971611609194502/lS4G0ALL_normal.jpg" TargetMode="External" /><Relationship Id="rId111" Type="http://schemas.openxmlformats.org/officeDocument/2006/relationships/hyperlink" Target="http://pbs.twimg.com/profile_images/1123971611609194502/lS4G0ALL_normal.jpg" TargetMode="External" /><Relationship Id="rId112" Type="http://schemas.openxmlformats.org/officeDocument/2006/relationships/hyperlink" Target="http://pbs.twimg.com/profile_images/1123971611609194502/lS4G0ALL_normal.jpg" TargetMode="External" /><Relationship Id="rId113" Type="http://schemas.openxmlformats.org/officeDocument/2006/relationships/hyperlink" Target="http://pbs.twimg.com/profile_images/1123971611609194502/lS4G0ALL_normal.jpg" TargetMode="External" /><Relationship Id="rId114" Type="http://schemas.openxmlformats.org/officeDocument/2006/relationships/hyperlink" Target="http://pbs.twimg.com/profile_images/1123971611609194502/lS4G0ALL_normal.jpg" TargetMode="External" /><Relationship Id="rId115" Type="http://schemas.openxmlformats.org/officeDocument/2006/relationships/hyperlink" Target="http://pbs.twimg.com/profile_images/1123971611609194502/lS4G0ALL_normal.jpg" TargetMode="External" /><Relationship Id="rId116" Type="http://schemas.openxmlformats.org/officeDocument/2006/relationships/hyperlink" Target="http://pbs.twimg.com/profile_images/1123971611609194502/lS4G0ALL_normal.jpg" TargetMode="External" /><Relationship Id="rId117" Type="http://schemas.openxmlformats.org/officeDocument/2006/relationships/hyperlink" Target="http://pbs.twimg.com/profile_images/823193457888006144/6Guk7YCz_normal.jpg" TargetMode="External" /><Relationship Id="rId118" Type="http://schemas.openxmlformats.org/officeDocument/2006/relationships/hyperlink" Target="http://pbs.twimg.com/profile_images/1184721750409596929/oT7VfnDl_normal.jpg" TargetMode="External" /><Relationship Id="rId119" Type="http://schemas.openxmlformats.org/officeDocument/2006/relationships/hyperlink" Target="http://pbs.twimg.com/profile_images/1184721750409596929/oT7VfnDl_normal.jpg" TargetMode="External" /><Relationship Id="rId120" Type="http://schemas.openxmlformats.org/officeDocument/2006/relationships/hyperlink" Target="https://twitter.com/wearestyling/status/1190710342403461120" TargetMode="External" /><Relationship Id="rId121" Type="http://schemas.openxmlformats.org/officeDocument/2006/relationships/hyperlink" Target="https://twitter.com/tikasastro2/status/1190929413791043587" TargetMode="External" /><Relationship Id="rId122" Type="http://schemas.openxmlformats.org/officeDocument/2006/relationships/hyperlink" Target="https://twitter.com/seputarinews/status/1190946723318784000" TargetMode="External" /><Relationship Id="rId123" Type="http://schemas.openxmlformats.org/officeDocument/2006/relationships/hyperlink" Target="https://twitter.com/leksono_duto/status/1190947710720823296" TargetMode="External" /><Relationship Id="rId124" Type="http://schemas.openxmlformats.org/officeDocument/2006/relationships/hyperlink" Target="https://twitter.com/nataltuti/status/1191365333841403907" TargetMode="External" /><Relationship Id="rId125" Type="http://schemas.openxmlformats.org/officeDocument/2006/relationships/hyperlink" Target="https://twitter.com/heanbean21/status/1191439860898418688" TargetMode="External" /><Relationship Id="rId126" Type="http://schemas.openxmlformats.org/officeDocument/2006/relationships/hyperlink" Target="https://twitter.com/heanbean21/status/1191439860898418688" TargetMode="External" /><Relationship Id="rId127" Type="http://schemas.openxmlformats.org/officeDocument/2006/relationships/hyperlink" Target="https://twitter.com/heanbean21/status/1191439860898418688" TargetMode="External" /><Relationship Id="rId128" Type="http://schemas.openxmlformats.org/officeDocument/2006/relationships/hyperlink" Target="https://twitter.com/heanbean21/status/1191439860898418688" TargetMode="External" /><Relationship Id="rId129" Type="http://schemas.openxmlformats.org/officeDocument/2006/relationships/hyperlink" Target="https://twitter.com/heanbean21/status/1191439860898418688" TargetMode="External" /><Relationship Id="rId130" Type="http://schemas.openxmlformats.org/officeDocument/2006/relationships/hyperlink" Target="https://twitter.com/jamesealbone/status/1191985563731189761" TargetMode="External" /><Relationship Id="rId131" Type="http://schemas.openxmlformats.org/officeDocument/2006/relationships/hyperlink" Target="https://twitter.com/cambsarch/status/1192008591194099713" TargetMode="External" /><Relationship Id="rId132" Type="http://schemas.openxmlformats.org/officeDocument/2006/relationships/hyperlink" Target="https://twitter.com/archpodnet/status/1192025130622488576" TargetMode="External" /><Relationship Id="rId133" Type="http://schemas.openxmlformats.org/officeDocument/2006/relationships/hyperlink" Target="https://twitter.com/khayrultanjunk/status/1192117742515572736" TargetMode="External" /><Relationship Id="rId134" Type="http://schemas.openxmlformats.org/officeDocument/2006/relationships/hyperlink" Target="https://twitter.com/aldini_lastri/status/1192371236245929985" TargetMode="External" /><Relationship Id="rId135" Type="http://schemas.openxmlformats.org/officeDocument/2006/relationships/hyperlink" Target="https://twitter.com/ragaminfo88/status/1192371634612518912" TargetMode="External" /><Relationship Id="rId136" Type="http://schemas.openxmlformats.org/officeDocument/2006/relationships/hyperlink" Target="https://twitter.com/rudibarmara/status/1192412946531573760" TargetMode="External" /><Relationship Id="rId137" Type="http://schemas.openxmlformats.org/officeDocument/2006/relationships/hyperlink" Target="https://twitter.com/ianorfolk/status/1191983971560808448" TargetMode="External" /><Relationship Id="rId138" Type="http://schemas.openxmlformats.org/officeDocument/2006/relationships/hyperlink" Target="https://twitter.com/james_d_e_cross/status/1192060922107441153" TargetMode="External" /><Relationship Id="rId139" Type="http://schemas.openxmlformats.org/officeDocument/2006/relationships/hyperlink" Target="https://twitter.com/james_d_e_cross/status/1192498639668531200" TargetMode="External" /><Relationship Id="rId140" Type="http://schemas.openxmlformats.org/officeDocument/2006/relationships/hyperlink" Target="https://twitter.com/nciagency/status/1184027774576746496" TargetMode="External" /><Relationship Id="rId141" Type="http://schemas.openxmlformats.org/officeDocument/2006/relationships/hyperlink" Target="https://twitter.com/nciagency/status/1184027774576746496" TargetMode="External" /><Relationship Id="rId142" Type="http://schemas.openxmlformats.org/officeDocument/2006/relationships/hyperlink" Target="https://twitter.com/mig30m6/status/1192562668147748865" TargetMode="External" /><Relationship Id="rId143" Type="http://schemas.openxmlformats.org/officeDocument/2006/relationships/hyperlink" Target="https://twitter.com/mig30m6/status/1192562668147748865" TargetMode="External" /><Relationship Id="rId144" Type="http://schemas.openxmlformats.org/officeDocument/2006/relationships/hyperlink" Target="https://twitter.com/mig30m6/status/1192562668147748865" TargetMode="External" /><Relationship Id="rId145" Type="http://schemas.openxmlformats.org/officeDocument/2006/relationships/hyperlink" Target="https://twitter.com/tastajaya/status/1192732173381455873" TargetMode="External" /><Relationship Id="rId146" Type="http://schemas.openxmlformats.org/officeDocument/2006/relationships/hyperlink" Target="https://twitter.com/ykbmedia/status/1191671499008155650" TargetMode="External" /><Relationship Id="rId147" Type="http://schemas.openxmlformats.org/officeDocument/2006/relationships/hyperlink" Target="https://twitter.com/ykbmedia/status/1192758662843944960" TargetMode="External" /><Relationship Id="rId148" Type="http://schemas.openxmlformats.org/officeDocument/2006/relationships/hyperlink" Target="https://twitter.com/jendelahatiykb/status/1191674015632498689" TargetMode="External" /><Relationship Id="rId149" Type="http://schemas.openxmlformats.org/officeDocument/2006/relationships/hyperlink" Target="https://twitter.com/jendelahatiykb/status/1192759921277730817" TargetMode="External" /><Relationship Id="rId150" Type="http://schemas.openxmlformats.org/officeDocument/2006/relationships/hyperlink" Target="https://twitter.com/teens4christykb/status/1191675274028437505" TargetMode="External" /><Relationship Id="rId151" Type="http://schemas.openxmlformats.org/officeDocument/2006/relationships/hyperlink" Target="https://twitter.com/teens4christykb/status/1192761682713546753" TargetMode="External" /><Relationship Id="rId152" Type="http://schemas.openxmlformats.org/officeDocument/2006/relationships/hyperlink" Target="https://twitter.com/wasiat_ykb/status/1191676532323807232" TargetMode="External" /><Relationship Id="rId153" Type="http://schemas.openxmlformats.org/officeDocument/2006/relationships/hyperlink" Target="https://twitter.com/wasiat_ykb/status/1192763444447068160" TargetMode="External" /><Relationship Id="rId154" Type="http://schemas.openxmlformats.org/officeDocument/2006/relationships/hyperlink" Target="https://twitter.com/youth4christykb/status/1191679049124499456" TargetMode="External" /><Relationship Id="rId155" Type="http://schemas.openxmlformats.org/officeDocument/2006/relationships/hyperlink" Target="https://twitter.com/youth4christykb/status/1192766464199143425" TargetMode="External" /><Relationship Id="rId156" Type="http://schemas.openxmlformats.org/officeDocument/2006/relationships/hyperlink" Target="https://twitter.com/robogofficial/status/1192779944234897409" TargetMode="External" /><Relationship Id="rId157" Type="http://schemas.openxmlformats.org/officeDocument/2006/relationships/hyperlink" Target="https://twitter.com/natalie_tanjil/status/1191594420769972224" TargetMode="External" /><Relationship Id="rId158" Type="http://schemas.openxmlformats.org/officeDocument/2006/relationships/hyperlink" Target="https://twitter.com/natalie_tanjil/status/1192357171553398784" TargetMode="External" /><Relationship Id="rId159" Type="http://schemas.openxmlformats.org/officeDocument/2006/relationships/hyperlink" Target="https://twitter.com/natalie_tanjil/status/1192398958108139520" TargetMode="External" /><Relationship Id="rId160" Type="http://schemas.openxmlformats.org/officeDocument/2006/relationships/hyperlink" Target="https://twitter.com/natalie_tanjil/status/1192398997534625792" TargetMode="External" /><Relationship Id="rId161" Type="http://schemas.openxmlformats.org/officeDocument/2006/relationships/hyperlink" Target="https://twitter.com/natalie_tanjil/status/1193048867065016320" TargetMode="External" /><Relationship Id="rId162" Type="http://schemas.openxmlformats.org/officeDocument/2006/relationships/hyperlink" Target="https://twitter.com/r3_photographyy/status/1192423443355955200" TargetMode="External" /><Relationship Id="rId163" Type="http://schemas.openxmlformats.org/officeDocument/2006/relationships/hyperlink" Target="https://twitter.com/r3_photographyy/status/1192779463190335495" TargetMode="External" /><Relationship Id="rId164" Type="http://schemas.openxmlformats.org/officeDocument/2006/relationships/hyperlink" Target="https://twitter.com/r3_photographyy/status/1193084869049536513" TargetMode="External" /><Relationship Id="rId165" Type="http://schemas.openxmlformats.org/officeDocument/2006/relationships/hyperlink" Target="https://twitter.com/tdesiantofw/status/1192089959160659968" TargetMode="External" /><Relationship Id="rId166" Type="http://schemas.openxmlformats.org/officeDocument/2006/relationships/hyperlink" Target="https://twitter.com/tdesiantofw/status/1193175153812758529" TargetMode="External" /><Relationship Id="rId167" Type="http://schemas.openxmlformats.org/officeDocument/2006/relationships/hyperlink" Target="https://twitter.com/mayaservice/status/1193497151663411204" TargetMode="External" /><Relationship Id="rId168" Type="http://schemas.openxmlformats.org/officeDocument/2006/relationships/hyperlink" Target="https://twitter.com/mayaservice/status/1193497151663411204" TargetMode="External" /><Relationship Id="rId169" Type="http://schemas.openxmlformats.org/officeDocument/2006/relationships/hyperlink" Target="https://twitter.com/mayaservice/status/1193497151663411204" TargetMode="External" /><Relationship Id="rId170" Type="http://schemas.openxmlformats.org/officeDocument/2006/relationships/hyperlink" Target="https://twitter.com/mayaservice/status/1193497151663411204" TargetMode="External" /><Relationship Id="rId171" Type="http://schemas.openxmlformats.org/officeDocument/2006/relationships/hyperlink" Target="https://twitter.com/mayaservice/status/1193497151663411204" TargetMode="External" /><Relationship Id="rId172" Type="http://schemas.openxmlformats.org/officeDocument/2006/relationships/hyperlink" Target="https://twitter.com/mayaservice/status/1193497179186442240" TargetMode="External" /><Relationship Id="rId173" Type="http://schemas.openxmlformats.org/officeDocument/2006/relationships/hyperlink" Target="https://twitter.com/mayaservice/status/1193497179186442240" TargetMode="External" /><Relationship Id="rId174" Type="http://schemas.openxmlformats.org/officeDocument/2006/relationships/hyperlink" Target="https://twitter.com/mayaservice/status/1193497203546951681" TargetMode="External" /><Relationship Id="rId175" Type="http://schemas.openxmlformats.org/officeDocument/2006/relationships/hyperlink" Target="https://twitter.com/mayaservice/status/1193497203546951681" TargetMode="External" /><Relationship Id="rId176" Type="http://schemas.openxmlformats.org/officeDocument/2006/relationships/hyperlink" Target="https://twitter.com/mayaservice/status/1193497203546951681" TargetMode="External" /><Relationship Id="rId177" Type="http://schemas.openxmlformats.org/officeDocument/2006/relationships/hyperlink" Target="https://twitter.com/mayaservice/status/1193497227601350661" TargetMode="External" /><Relationship Id="rId178" Type="http://schemas.openxmlformats.org/officeDocument/2006/relationships/hyperlink" Target="https://twitter.com/mayaservice/status/1193497227601350661" TargetMode="External" /><Relationship Id="rId179" Type="http://schemas.openxmlformats.org/officeDocument/2006/relationships/hyperlink" Target="https://twitter.com/mayaservice/status/1193497227601350661" TargetMode="External" /><Relationship Id="rId180" Type="http://schemas.openxmlformats.org/officeDocument/2006/relationships/hyperlink" Target="https://twitter.com/mayaservice/status/1193497227601350661" TargetMode="External" /><Relationship Id="rId181" Type="http://schemas.openxmlformats.org/officeDocument/2006/relationships/hyperlink" Target="https://twitter.com/mayaservice/status/1193497252309929984" TargetMode="External" /><Relationship Id="rId182" Type="http://schemas.openxmlformats.org/officeDocument/2006/relationships/hyperlink" Target="https://twitter.com/mayaservice/status/1193497252309929984" TargetMode="External" /><Relationship Id="rId183" Type="http://schemas.openxmlformats.org/officeDocument/2006/relationships/hyperlink" Target="https://twitter.com/giovanni_barba/status/1193300236724248581" TargetMode="External" /><Relationship Id="rId184" Type="http://schemas.openxmlformats.org/officeDocument/2006/relationships/hyperlink" Target="https://twitter.com/dime10of10/status/1193534087975321600" TargetMode="External" /><Relationship Id="rId185" Type="http://schemas.openxmlformats.org/officeDocument/2006/relationships/hyperlink" Target="https://twitter.com/dime10of10/status/1193534087975321600" TargetMode="External" /><Relationship Id="rId186" Type="http://schemas.openxmlformats.org/officeDocument/2006/relationships/hyperlink" Target="https://api.twitter.com/1.1/geo/id/1b8680cd52a711cb.json" TargetMode="External" /><Relationship Id="rId187" Type="http://schemas.openxmlformats.org/officeDocument/2006/relationships/hyperlink" Target="https://api.twitter.com/1.1/geo/id/3d7f0e7fc83afa67.json" TargetMode="External" /><Relationship Id="rId188" Type="http://schemas.openxmlformats.org/officeDocument/2006/relationships/hyperlink" Target="https://api.twitter.com/1.1/geo/id/725f699f5f75ba7e.json" TargetMode="External" /><Relationship Id="rId189" Type="http://schemas.openxmlformats.org/officeDocument/2006/relationships/hyperlink" Target="https://api.twitter.com/1.1/geo/id/725f699f5f75ba7e.json" TargetMode="External" /><Relationship Id="rId190" Type="http://schemas.openxmlformats.org/officeDocument/2006/relationships/comments" Target="../comments1.xml" /><Relationship Id="rId191" Type="http://schemas.openxmlformats.org/officeDocument/2006/relationships/vmlDrawing" Target="../drawings/vmlDrawing1.vml" /><Relationship Id="rId192" Type="http://schemas.openxmlformats.org/officeDocument/2006/relationships/table" Target="../tables/table1.xml" /><Relationship Id="rId1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sbpF1x0yO" TargetMode="External" /><Relationship Id="rId2" Type="http://schemas.openxmlformats.org/officeDocument/2006/relationships/hyperlink" Target="http://t.co/Qs3n5GyJH7" TargetMode="External" /><Relationship Id="rId3" Type="http://schemas.openxmlformats.org/officeDocument/2006/relationships/hyperlink" Target="https://t.co/jXI5PEZCYY" TargetMode="External" /><Relationship Id="rId4" Type="http://schemas.openxmlformats.org/officeDocument/2006/relationships/hyperlink" Target="http://t.co/bM1IdVMSq9" TargetMode="External" /><Relationship Id="rId5" Type="http://schemas.openxmlformats.org/officeDocument/2006/relationships/hyperlink" Target="https://t.co/No7jaLiShK" TargetMode="External" /><Relationship Id="rId6" Type="http://schemas.openxmlformats.org/officeDocument/2006/relationships/hyperlink" Target="https://t.co/wpMN7IppSR" TargetMode="External" /><Relationship Id="rId7" Type="http://schemas.openxmlformats.org/officeDocument/2006/relationships/hyperlink" Target="https://t.co/vQIjwpB9Gn" TargetMode="External" /><Relationship Id="rId8" Type="http://schemas.openxmlformats.org/officeDocument/2006/relationships/hyperlink" Target="https://t.co/QjQXeg2aMl" TargetMode="External" /><Relationship Id="rId9" Type="http://schemas.openxmlformats.org/officeDocument/2006/relationships/hyperlink" Target="https://t.co/li08WGpyVQ" TargetMode="External" /><Relationship Id="rId10" Type="http://schemas.openxmlformats.org/officeDocument/2006/relationships/hyperlink" Target="https://t.co/li08WGpyVQ" TargetMode="External" /><Relationship Id="rId11" Type="http://schemas.openxmlformats.org/officeDocument/2006/relationships/hyperlink" Target="https://t.co/aVcGOnPJRb" TargetMode="External" /><Relationship Id="rId12" Type="http://schemas.openxmlformats.org/officeDocument/2006/relationships/hyperlink" Target="http://t.co/fZYZVHMhmB" TargetMode="External" /><Relationship Id="rId13" Type="http://schemas.openxmlformats.org/officeDocument/2006/relationships/hyperlink" Target="https://t.co/ww9O4GDHYJ" TargetMode="External" /><Relationship Id="rId14" Type="http://schemas.openxmlformats.org/officeDocument/2006/relationships/hyperlink" Target="https://t.co/CYyf8lTMFl" TargetMode="External" /><Relationship Id="rId15" Type="http://schemas.openxmlformats.org/officeDocument/2006/relationships/hyperlink" Target="http://t.co/JGm1CbofEq" TargetMode="External" /><Relationship Id="rId16" Type="http://schemas.openxmlformats.org/officeDocument/2006/relationships/hyperlink" Target="http://t.co/bMfqfgByI0" TargetMode="External" /><Relationship Id="rId17" Type="http://schemas.openxmlformats.org/officeDocument/2006/relationships/hyperlink" Target="http://t.co/lKXcwqG23P" TargetMode="External" /><Relationship Id="rId18" Type="http://schemas.openxmlformats.org/officeDocument/2006/relationships/hyperlink" Target="https://t.co/rOqAUw9h0o" TargetMode="External" /><Relationship Id="rId19" Type="http://schemas.openxmlformats.org/officeDocument/2006/relationships/hyperlink" Target="https://t.co/f2726Sw2Yj" TargetMode="External" /><Relationship Id="rId20" Type="http://schemas.openxmlformats.org/officeDocument/2006/relationships/hyperlink" Target="https://t.co/BqeiM5xYsO" TargetMode="External" /><Relationship Id="rId21" Type="http://schemas.openxmlformats.org/officeDocument/2006/relationships/hyperlink" Target="https://t.co/62FEv2aoG1" TargetMode="External" /><Relationship Id="rId22" Type="http://schemas.openxmlformats.org/officeDocument/2006/relationships/hyperlink" Target="https://t.co/1c6rXufTfU" TargetMode="External" /><Relationship Id="rId23" Type="http://schemas.openxmlformats.org/officeDocument/2006/relationships/hyperlink" Target="http://t.co/zLxCigxLsu" TargetMode="External" /><Relationship Id="rId24" Type="http://schemas.openxmlformats.org/officeDocument/2006/relationships/hyperlink" Target="https://t.co/UyJkLwIVJ6" TargetMode="External" /><Relationship Id="rId25" Type="http://schemas.openxmlformats.org/officeDocument/2006/relationships/hyperlink" Target="http://t.co/Plo4QzxyJu" TargetMode="External" /><Relationship Id="rId26" Type="http://schemas.openxmlformats.org/officeDocument/2006/relationships/hyperlink" Target="https://t.co/pc9AA9P0eJ" TargetMode="External" /><Relationship Id="rId27" Type="http://schemas.openxmlformats.org/officeDocument/2006/relationships/hyperlink" Target="http://t.co/cBSQOd6134" TargetMode="External" /><Relationship Id="rId28" Type="http://schemas.openxmlformats.org/officeDocument/2006/relationships/hyperlink" Target="https://t.co/kiqNoGR6fy" TargetMode="External" /><Relationship Id="rId29" Type="http://schemas.openxmlformats.org/officeDocument/2006/relationships/hyperlink" Target="https://pbs.twimg.com/profile_banners/252780009/1556007280" TargetMode="External" /><Relationship Id="rId30" Type="http://schemas.openxmlformats.org/officeDocument/2006/relationships/hyperlink" Target="https://pbs.twimg.com/profile_banners/1102790651341488128/1551760975" TargetMode="External" /><Relationship Id="rId31" Type="http://schemas.openxmlformats.org/officeDocument/2006/relationships/hyperlink" Target="https://pbs.twimg.com/profile_banners/132078023/1552370963" TargetMode="External" /><Relationship Id="rId32" Type="http://schemas.openxmlformats.org/officeDocument/2006/relationships/hyperlink" Target="https://pbs.twimg.com/profile_banners/960490052689174533/1554697020" TargetMode="External" /><Relationship Id="rId33" Type="http://schemas.openxmlformats.org/officeDocument/2006/relationships/hyperlink" Target="https://pbs.twimg.com/profile_banners/1187768575055937536/1572879227" TargetMode="External" /><Relationship Id="rId34" Type="http://schemas.openxmlformats.org/officeDocument/2006/relationships/hyperlink" Target="https://pbs.twimg.com/profile_banners/1029328742135595008/1572050250" TargetMode="External" /><Relationship Id="rId35" Type="http://schemas.openxmlformats.org/officeDocument/2006/relationships/hyperlink" Target="https://pbs.twimg.com/profile_banners/999292549239132160/1527087814" TargetMode="External" /><Relationship Id="rId36" Type="http://schemas.openxmlformats.org/officeDocument/2006/relationships/hyperlink" Target="https://pbs.twimg.com/profile_banners/349297534/1501154573" TargetMode="External" /><Relationship Id="rId37" Type="http://schemas.openxmlformats.org/officeDocument/2006/relationships/hyperlink" Target="https://pbs.twimg.com/profile_banners/2574666234/1572998838" TargetMode="External" /><Relationship Id="rId38" Type="http://schemas.openxmlformats.org/officeDocument/2006/relationships/hyperlink" Target="https://pbs.twimg.com/profile_banners/1107302682/1367183426" TargetMode="External" /><Relationship Id="rId39" Type="http://schemas.openxmlformats.org/officeDocument/2006/relationships/hyperlink" Target="https://pbs.twimg.com/profile_banners/1190187759245385728/1573112655" TargetMode="External" /><Relationship Id="rId40" Type="http://schemas.openxmlformats.org/officeDocument/2006/relationships/hyperlink" Target="https://pbs.twimg.com/profile_banners/2864340789/1539029615" TargetMode="External" /><Relationship Id="rId41" Type="http://schemas.openxmlformats.org/officeDocument/2006/relationships/hyperlink" Target="https://pbs.twimg.com/profile_banners/1117680507158794241/1565084695" TargetMode="External" /><Relationship Id="rId42" Type="http://schemas.openxmlformats.org/officeDocument/2006/relationships/hyperlink" Target="https://pbs.twimg.com/profile_banners/1040728289369776129/1548497905" TargetMode="External" /><Relationship Id="rId43" Type="http://schemas.openxmlformats.org/officeDocument/2006/relationships/hyperlink" Target="https://pbs.twimg.com/profile_banners/855763086031994880/1492865113" TargetMode="External" /><Relationship Id="rId44" Type="http://schemas.openxmlformats.org/officeDocument/2006/relationships/hyperlink" Target="https://pbs.twimg.com/profile_banners/102940998/1537606144" TargetMode="External" /><Relationship Id="rId45" Type="http://schemas.openxmlformats.org/officeDocument/2006/relationships/hyperlink" Target="https://pbs.twimg.com/profile_banners/3091115111/1525898052" TargetMode="External" /><Relationship Id="rId46" Type="http://schemas.openxmlformats.org/officeDocument/2006/relationships/hyperlink" Target="https://pbs.twimg.com/profile_banners/1174238039469674496/1568795886" TargetMode="External" /><Relationship Id="rId47" Type="http://schemas.openxmlformats.org/officeDocument/2006/relationships/hyperlink" Target="https://pbs.twimg.com/profile_banners/473980663/1536676088" TargetMode="External" /><Relationship Id="rId48" Type="http://schemas.openxmlformats.org/officeDocument/2006/relationships/hyperlink" Target="https://pbs.twimg.com/profile_banners/1061743394/1514639369" TargetMode="External" /><Relationship Id="rId49" Type="http://schemas.openxmlformats.org/officeDocument/2006/relationships/hyperlink" Target="https://pbs.twimg.com/profile_banners/83795099/1554460944" TargetMode="External" /><Relationship Id="rId50" Type="http://schemas.openxmlformats.org/officeDocument/2006/relationships/hyperlink" Target="https://pbs.twimg.com/profile_banners/496728554/1516609637" TargetMode="External" /><Relationship Id="rId51" Type="http://schemas.openxmlformats.org/officeDocument/2006/relationships/hyperlink" Target="https://pbs.twimg.com/profile_banners/1110476052/1554454107" TargetMode="External" /><Relationship Id="rId52" Type="http://schemas.openxmlformats.org/officeDocument/2006/relationships/hyperlink" Target="https://pbs.twimg.com/profile_banners/2912426185/1562226869" TargetMode="External" /><Relationship Id="rId53" Type="http://schemas.openxmlformats.org/officeDocument/2006/relationships/hyperlink" Target="https://pbs.twimg.com/profile_banners/2910514074/1572581044" TargetMode="External" /><Relationship Id="rId54" Type="http://schemas.openxmlformats.org/officeDocument/2006/relationships/hyperlink" Target="https://pbs.twimg.com/profile_banners/2910514663/1572580927" TargetMode="External" /><Relationship Id="rId55" Type="http://schemas.openxmlformats.org/officeDocument/2006/relationships/hyperlink" Target="https://pbs.twimg.com/profile_banners/2910554083/1572580869" TargetMode="External" /><Relationship Id="rId56" Type="http://schemas.openxmlformats.org/officeDocument/2006/relationships/hyperlink" Target="https://pbs.twimg.com/profile_banners/3551100853/1514694299" TargetMode="External" /><Relationship Id="rId57" Type="http://schemas.openxmlformats.org/officeDocument/2006/relationships/hyperlink" Target="https://pbs.twimg.com/profile_banners/543403780/1556757913" TargetMode="External" /><Relationship Id="rId58" Type="http://schemas.openxmlformats.org/officeDocument/2006/relationships/hyperlink" Target="https://pbs.twimg.com/profile_banners/3104987600/1571156109" TargetMode="External" /><Relationship Id="rId59" Type="http://schemas.openxmlformats.org/officeDocument/2006/relationships/hyperlink" Target="https://pbs.twimg.com/profile_banners/1123130907446132736/1556810689" TargetMode="External" /><Relationship Id="rId60" Type="http://schemas.openxmlformats.org/officeDocument/2006/relationships/hyperlink" Target="https://pbs.twimg.com/profile_banners/2241079375/1386783091" TargetMode="External" /><Relationship Id="rId61" Type="http://schemas.openxmlformats.org/officeDocument/2006/relationships/hyperlink" Target="https://pbs.twimg.com/profile_banners/874669726579908608/1503849873" TargetMode="External" /><Relationship Id="rId62" Type="http://schemas.openxmlformats.org/officeDocument/2006/relationships/hyperlink" Target="https://pbs.twimg.com/profile_banners/1041773867419820032/1537213367" TargetMode="External" /><Relationship Id="rId63" Type="http://schemas.openxmlformats.org/officeDocument/2006/relationships/hyperlink" Target="https://pbs.twimg.com/profile_banners/3192410304/1524283545" TargetMode="External" /><Relationship Id="rId64" Type="http://schemas.openxmlformats.org/officeDocument/2006/relationships/hyperlink" Target="https://pbs.twimg.com/profile_banners/846573895/1424935619" TargetMode="External" /><Relationship Id="rId65" Type="http://schemas.openxmlformats.org/officeDocument/2006/relationships/hyperlink" Target="https://pbs.twimg.com/profile_banners/2712058400/1510691537" TargetMode="External" /><Relationship Id="rId66" Type="http://schemas.openxmlformats.org/officeDocument/2006/relationships/hyperlink" Target="https://pbs.twimg.com/profile_banners/2725255340/1460570096" TargetMode="External" /><Relationship Id="rId67" Type="http://schemas.openxmlformats.org/officeDocument/2006/relationships/hyperlink" Target="https://pbs.twimg.com/profile_banners/3093119861/1519402300" TargetMode="External" /><Relationship Id="rId68" Type="http://schemas.openxmlformats.org/officeDocument/2006/relationships/hyperlink" Target="https://pbs.twimg.com/profile_banners/2959127025/1420321591" TargetMode="External" /><Relationship Id="rId69" Type="http://schemas.openxmlformats.org/officeDocument/2006/relationships/hyperlink" Target="https://pbs.twimg.com/profile_banners/4862987457/1454142147" TargetMode="External" /><Relationship Id="rId70" Type="http://schemas.openxmlformats.org/officeDocument/2006/relationships/hyperlink" Target="https://pbs.twimg.com/profile_banners/697809813535850497/1455651540" TargetMode="External" /><Relationship Id="rId71" Type="http://schemas.openxmlformats.org/officeDocument/2006/relationships/hyperlink" Target="https://pbs.twimg.com/profile_banners/2461654615/1425487590" TargetMode="External" /><Relationship Id="rId72" Type="http://schemas.openxmlformats.org/officeDocument/2006/relationships/hyperlink" Target="https://pbs.twimg.com/profile_banners/1362473617/1571686717" TargetMode="External" /><Relationship Id="rId73" Type="http://schemas.openxmlformats.org/officeDocument/2006/relationships/hyperlink" Target="https://pbs.twimg.com/profile_banners/2217956377/1565597417" TargetMode="External" /><Relationship Id="rId74" Type="http://schemas.openxmlformats.org/officeDocument/2006/relationships/hyperlink" Target="https://pbs.twimg.com/profile_banners/1604186864/1571294592" TargetMode="External" /><Relationship Id="rId75" Type="http://schemas.openxmlformats.org/officeDocument/2006/relationships/hyperlink" Target="http://abs.twimg.com/images/themes/theme9/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8/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4/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0/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8/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9/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5/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pbs.twimg.com/profile_images/1102637646466174981/Rqk8eYUP_normal.jpg" TargetMode="External" /><Relationship Id="rId115" Type="http://schemas.openxmlformats.org/officeDocument/2006/relationships/hyperlink" Target="http://pbs.twimg.com/profile_images/1102791426855694336/6GWyylC-_normal.jpg" TargetMode="External" /><Relationship Id="rId116" Type="http://schemas.openxmlformats.org/officeDocument/2006/relationships/hyperlink" Target="http://pbs.twimg.com/profile_images/925345133888802816/8MC3XQXK_normal.jpg" TargetMode="External" /><Relationship Id="rId117" Type="http://schemas.openxmlformats.org/officeDocument/2006/relationships/hyperlink" Target="http://pbs.twimg.com/profile_images/1115104274524938240/8l6SjqSC_normal.jpg" TargetMode="External" /><Relationship Id="rId118" Type="http://schemas.openxmlformats.org/officeDocument/2006/relationships/hyperlink" Target="http://pbs.twimg.com/profile_images/1187768852421042176/sijOkxvx_normal.jpg" TargetMode="External" /><Relationship Id="rId119" Type="http://schemas.openxmlformats.org/officeDocument/2006/relationships/hyperlink" Target="http://pbs.twimg.com/profile_images/711907923006455808/-yNYrUE-_normal.jpg" TargetMode="External" /><Relationship Id="rId120" Type="http://schemas.openxmlformats.org/officeDocument/2006/relationships/hyperlink" Target="http://pbs.twimg.com/profile_images/1187890958471446529/UxqBzfvR_normal.jpg" TargetMode="External" /><Relationship Id="rId121" Type="http://schemas.openxmlformats.org/officeDocument/2006/relationships/hyperlink" Target="http://pbs.twimg.com/profile_images/999304699051307008/eWEZJFBP_normal.jpg" TargetMode="External" /><Relationship Id="rId122" Type="http://schemas.openxmlformats.org/officeDocument/2006/relationships/hyperlink" Target="http://pbs.twimg.com/profile_images/1075872772801347586/m8ERiaYn_normal.jpg" TargetMode="External" /><Relationship Id="rId123" Type="http://schemas.openxmlformats.org/officeDocument/2006/relationships/hyperlink" Target="http://pbs.twimg.com/profile_images/829077599909453825/2_C_LQiY_normal.jpg" TargetMode="External" /><Relationship Id="rId124" Type="http://schemas.openxmlformats.org/officeDocument/2006/relationships/hyperlink" Target="http://pbs.twimg.com/profile_images/1192589192741752833/L8O1-62M_normal.jpg" TargetMode="External" /><Relationship Id="rId125" Type="http://schemas.openxmlformats.org/officeDocument/2006/relationships/hyperlink" Target="http://pbs.twimg.com/profile_images/3293366659/4c3b2e7542f500f7aeda161d3518b39f_normal.jpeg" TargetMode="External" /><Relationship Id="rId126" Type="http://schemas.openxmlformats.org/officeDocument/2006/relationships/hyperlink" Target="http://pbs.twimg.com/profile_images/1190188285223718916/RX3rR49b_normal.png" TargetMode="External" /><Relationship Id="rId127" Type="http://schemas.openxmlformats.org/officeDocument/2006/relationships/hyperlink" Target="http://pbs.twimg.com/profile_images/394938816/stonea_camp_post_reinstatement_normal.jpg" TargetMode="External" /><Relationship Id="rId128" Type="http://schemas.openxmlformats.org/officeDocument/2006/relationships/hyperlink" Target="http://pbs.twimg.com/profile_images/1141452539617075200/fuLc7Pjc_normal.jpg" TargetMode="External" /><Relationship Id="rId129" Type="http://schemas.openxmlformats.org/officeDocument/2006/relationships/hyperlink" Target="http://pbs.twimg.com/profile_images/1191634120205488129/AfbCmyKG_normal.jpg" TargetMode="External" /><Relationship Id="rId130" Type="http://schemas.openxmlformats.org/officeDocument/2006/relationships/hyperlink" Target="http://pbs.twimg.com/profile_images/1117680603594256384/qWBfKqrP_normal.jpg" TargetMode="External" /><Relationship Id="rId131" Type="http://schemas.openxmlformats.org/officeDocument/2006/relationships/hyperlink" Target="http://pbs.twimg.com/profile_images/1040731669429276672/ZqyLhhCq_normal.jpg" TargetMode="External" /><Relationship Id="rId132" Type="http://schemas.openxmlformats.org/officeDocument/2006/relationships/hyperlink" Target="http://pbs.twimg.com/profile_images/855764324794507265/EaGr9iag_normal.jpg" TargetMode="External" /><Relationship Id="rId133" Type="http://schemas.openxmlformats.org/officeDocument/2006/relationships/hyperlink" Target="http://pbs.twimg.com/profile_images/1184466731001008130/D_8jTTlr_normal.png" TargetMode="External" /><Relationship Id="rId134" Type="http://schemas.openxmlformats.org/officeDocument/2006/relationships/hyperlink" Target="http://pbs.twimg.com/profile_images/684419505121017860/laSG6znc_normal.jpg" TargetMode="External" /><Relationship Id="rId135" Type="http://schemas.openxmlformats.org/officeDocument/2006/relationships/hyperlink" Target="http://pbs.twimg.com/profile_images/1174238544593858561/Tc40oASd_normal.jpg" TargetMode="External" /><Relationship Id="rId136" Type="http://schemas.openxmlformats.org/officeDocument/2006/relationships/hyperlink" Target="http://pbs.twimg.com/profile_images/595237702519369729/jzCa3N8Y_normal.jpg" TargetMode="External" /><Relationship Id="rId137" Type="http://schemas.openxmlformats.org/officeDocument/2006/relationships/hyperlink" Target="http://pbs.twimg.com/profile_images/1023854571993669632/5Iv5gbCY_normal.jpg" TargetMode="External" /><Relationship Id="rId138" Type="http://schemas.openxmlformats.org/officeDocument/2006/relationships/hyperlink" Target="http://pbs.twimg.com/profile_images/875661200784330754/cXTSJeMm_normal.jpg" TargetMode="External" /><Relationship Id="rId139" Type="http://schemas.openxmlformats.org/officeDocument/2006/relationships/hyperlink" Target="http://pbs.twimg.com/profile_images/1251530782/69410_441413556786_575606786_5763921_3628028_n_normal.jpg" TargetMode="External" /><Relationship Id="rId140" Type="http://schemas.openxmlformats.org/officeDocument/2006/relationships/hyperlink" Target="http://pbs.twimg.com/profile_images/1908330327/image201203120009_normal.jpg" TargetMode="External" /><Relationship Id="rId141" Type="http://schemas.openxmlformats.org/officeDocument/2006/relationships/hyperlink" Target="http://pbs.twimg.com/profile_images/3146088139/a554c1f590eaa2ea49a74ca114262979_normal.jpeg" TargetMode="External" /><Relationship Id="rId142" Type="http://schemas.openxmlformats.org/officeDocument/2006/relationships/hyperlink" Target="http://pbs.twimg.com/profile_images/1104204104446894080/5HQQDVxZ_normal.jpg" TargetMode="External" /><Relationship Id="rId143" Type="http://schemas.openxmlformats.org/officeDocument/2006/relationships/hyperlink" Target="http://pbs.twimg.com/profile_images/1072765696822525954/QR9-h3Px_normal.jpg" TargetMode="External" /><Relationship Id="rId144" Type="http://schemas.openxmlformats.org/officeDocument/2006/relationships/hyperlink" Target="http://pbs.twimg.com/profile_images/537465753469870080/5r9GPc6__normal.jpeg" TargetMode="External" /><Relationship Id="rId145" Type="http://schemas.openxmlformats.org/officeDocument/2006/relationships/hyperlink" Target="http://pbs.twimg.com/profile_images/537448563270103041/f7cNtfdF_normal.jpeg" TargetMode="External" /><Relationship Id="rId146" Type="http://schemas.openxmlformats.org/officeDocument/2006/relationships/hyperlink" Target="http://pbs.twimg.com/profile_images/537458653335273472/3wUbi8pv_normal.jpeg" TargetMode="External" /><Relationship Id="rId147" Type="http://schemas.openxmlformats.org/officeDocument/2006/relationships/hyperlink" Target="http://pbs.twimg.com/profile_images/648540112565874688/_E-0T9v6_normal.jpg" TargetMode="External" /><Relationship Id="rId148" Type="http://schemas.openxmlformats.org/officeDocument/2006/relationships/hyperlink" Target="http://pbs.twimg.com/profile_images/1123749856407896065/1fupNtBu_normal.jpg" TargetMode="External" /><Relationship Id="rId149" Type="http://schemas.openxmlformats.org/officeDocument/2006/relationships/hyperlink" Target="http://pbs.twimg.com/profile_images/1172873226713591809/fPWkx85l_normal.jpg" TargetMode="External" /><Relationship Id="rId150" Type="http://schemas.openxmlformats.org/officeDocument/2006/relationships/hyperlink" Target="http://pbs.twimg.com/profile_images/1123971611609194502/lS4G0ALL_normal.jpg" TargetMode="External" /><Relationship Id="rId151" Type="http://schemas.openxmlformats.org/officeDocument/2006/relationships/hyperlink" Target="http://pbs.twimg.com/profile_images/378800000859371464/ci7DGb-N_normal.jpeg" TargetMode="External" /><Relationship Id="rId152" Type="http://schemas.openxmlformats.org/officeDocument/2006/relationships/hyperlink" Target="http://pbs.twimg.com/profile_images/901834757331271681/3TmWgEMg_normal.jpg" TargetMode="External" /><Relationship Id="rId153" Type="http://schemas.openxmlformats.org/officeDocument/2006/relationships/hyperlink" Target="http://pbs.twimg.com/profile_images/1113580464944685057/CSaiUQT3_normal.png" TargetMode="External" /><Relationship Id="rId154" Type="http://schemas.openxmlformats.org/officeDocument/2006/relationships/hyperlink" Target="http://pbs.twimg.com/profile_images/652682110247960576/WX8GKZEH_normal.jpg" TargetMode="External" /><Relationship Id="rId155" Type="http://schemas.openxmlformats.org/officeDocument/2006/relationships/hyperlink" Target="http://pbs.twimg.com/profile_images/570847288897961984/2cYwHITF_normal.jpeg" TargetMode="External" /><Relationship Id="rId156" Type="http://schemas.openxmlformats.org/officeDocument/2006/relationships/hyperlink" Target="http://pbs.twimg.com/profile_images/930561054098247680/nK6km0YI_normal.jpg" TargetMode="External" /><Relationship Id="rId157" Type="http://schemas.openxmlformats.org/officeDocument/2006/relationships/hyperlink" Target="http://pbs.twimg.com/profile_images/720309844163629056/2HXGew0i_normal.jpg" TargetMode="External" /><Relationship Id="rId158" Type="http://schemas.openxmlformats.org/officeDocument/2006/relationships/hyperlink" Target="http://pbs.twimg.com/profile_images/576885093609897985/rp80HKp8_normal.jpeg" TargetMode="External" /><Relationship Id="rId159" Type="http://schemas.openxmlformats.org/officeDocument/2006/relationships/hyperlink" Target="http://pbs.twimg.com/profile_images/967069407196401664/aONJ8HaK_normal.jpg" TargetMode="External" /><Relationship Id="rId160" Type="http://schemas.openxmlformats.org/officeDocument/2006/relationships/hyperlink" Target="http://pbs.twimg.com/profile_images/702169015804960772/1rC9aYZd_normal.jpg" TargetMode="External" /><Relationship Id="rId161" Type="http://schemas.openxmlformats.org/officeDocument/2006/relationships/hyperlink" Target="http://pbs.twimg.com/profile_images/551494839213514752/fAKuQrRR_normal.jpeg" TargetMode="External" /><Relationship Id="rId162" Type="http://schemas.openxmlformats.org/officeDocument/2006/relationships/hyperlink" Target="http://pbs.twimg.com/profile_images/693345455456030720/uCqbyKWE_normal.jpg" TargetMode="External" /><Relationship Id="rId163" Type="http://schemas.openxmlformats.org/officeDocument/2006/relationships/hyperlink" Target="http://pbs.twimg.com/profile_images/709256972760170496/X-4Nym2Z_normal.jpg" TargetMode="External" /><Relationship Id="rId164" Type="http://schemas.openxmlformats.org/officeDocument/2006/relationships/hyperlink" Target="http://pbs.twimg.com/profile_images/378800000363969000/27bb060b7ed1fbd83a0a87988f3c5b2d_normal.jpeg" TargetMode="External" /><Relationship Id="rId165" Type="http://schemas.openxmlformats.org/officeDocument/2006/relationships/hyperlink" Target="http://pbs.twimg.com/profile_images/697810497270210560/V-5WKq60_normal.png" TargetMode="External" /><Relationship Id="rId166" Type="http://schemas.openxmlformats.org/officeDocument/2006/relationships/hyperlink" Target="http://pbs.twimg.com/profile_images/459334612435484672/0XX9oN66_normal.jpeg" TargetMode="External" /><Relationship Id="rId167" Type="http://schemas.openxmlformats.org/officeDocument/2006/relationships/hyperlink" Target="http://pbs.twimg.com/profile_images/823193457888006144/6Guk7YCz_normal.jpg" TargetMode="External" /><Relationship Id="rId168" Type="http://schemas.openxmlformats.org/officeDocument/2006/relationships/hyperlink" Target="http://pbs.twimg.com/profile_images/988693638728253440/7e5QXTQj_normal.jpg" TargetMode="External" /><Relationship Id="rId169" Type="http://schemas.openxmlformats.org/officeDocument/2006/relationships/hyperlink" Target="http://pbs.twimg.com/profile_images/1184721750409596929/oT7VfnDl_normal.jpg" TargetMode="External" /><Relationship Id="rId170" Type="http://schemas.openxmlformats.org/officeDocument/2006/relationships/hyperlink" Target="https://twitter.com/wearestyling" TargetMode="External" /><Relationship Id="rId171" Type="http://schemas.openxmlformats.org/officeDocument/2006/relationships/hyperlink" Target="https://twitter.com/tikasastro2" TargetMode="External" /><Relationship Id="rId172" Type="http://schemas.openxmlformats.org/officeDocument/2006/relationships/hyperlink" Target="https://twitter.com/seputarinews" TargetMode="External" /><Relationship Id="rId173" Type="http://schemas.openxmlformats.org/officeDocument/2006/relationships/hyperlink" Target="https://twitter.com/leksono_duto" TargetMode="External" /><Relationship Id="rId174" Type="http://schemas.openxmlformats.org/officeDocument/2006/relationships/hyperlink" Target="https://twitter.com/nataltuti" TargetMode="External" /><Relationship Id="rId175" Type="http://schemas.openxmlformats.org/officeDocument/2006/relationships/hyperlink" Target="https://twitter.com/heanbean21" TargetMode="External" /><Relationship Id="rId176" Type="http://schemas.openxmlformats.org/officeDocument/2006/relationships/hyperlink" Target="https://twitter.com/robertsowney" TargetMode="External" /><Relationship Id="rId177" Type="http://schemas.openxmlformats.org/officeDocument/2006/relationships/hyperlink" Target="https://twitter.com/mb_nias_cex" TargetMode="External" /><Relationship Id="rId178" Type="http://schemas.openxmlformats.org/officeDocument/2006/relationships/hyperlink" Target="https://twitter.com/davidmarshall07" TargetMode="External" /><Relationship Id="rId179" Type="http://schemas.openxmlformats.org/officeDocument/2006/relationships/hyperlink" Target="https://twitter.com/paramedicciaran" TargetMode="External" /><Relationship Id="rId180" Type="http://schemas.openxmlformats.org/officeDocument/2006/relationships/hyperlink" Target="https://twitter.com/scampbellgray" TargetMode="External" /><Relationship Id="rId181" Type="http://schemas.openxmlformats.org/officeDocument/2006/relationships/hyperlink" Target="https://twitter.com/jamesealbone" TargetMode="External" /><Relationship Id="rId182" Type="http://schemas.openxmlformats.org/officeDocument/2006/relationships/hyperlink" Target="https://twitter.com/ianorfolk" TargetMode="External" /><Relationship Id="rId183" Type="http://schemas.openxmlformats.org/officeDocument/2006/relationships/hyperlink" Target="https://twitter.com/cambsarch" TargetMode="External" /><Relationship Id="rId184" Type="http://schemas.openxmlformats.org/officeDocument/2006/relationships/hyperlink" Target="https://twitter.com/archpodnet" TargetMode="External" /><Relationship Id="rId185" Type="http://schemas.openxmlformats.org/officeDocument/2006/relationships/hyperlink" Target="https://twitter.com/khayrultanjunk" TargetMode="External" /><Relationship Id="rId186" Type="http://schemas.openxmlformats.org/officeDocument/2006/relationships/hyperlink" Target="https://twitter.com/aldini_lastri" TargetMode="External" /><Relationship Id="rId187" Type="http://schemas.openxmlformats.org/officeDocument/2006/relationships/hyperlink" Target="https://twitter.com/natalie_tanjil" TargetMode="External" /><Relationship Id="rId188" Type="http://schemas.openxmlformats.org/officeDocument/2006/relationships/hyperlink" Target="https://twitter.com/ragaminfo88" TargetMode="External" /><Relationship Id="rId189" Type="http://schemas.openxmlformats.org/officeDocument/2006/relationships/hyperlink" Target="https://twitter.com/rudibarmara" TargetMode="External" /><Relationship Id="rId190" Type="http://schemas.openxmlformats.org/officeDocument/2006/relationships/hyperlink" Target="https://twitter.com/james_d_e_cross" TargetMode="External" /><Relationship Id="rId191" Type="http://schemas.openxmlformats.org/officeDocument/2006/relationships/hyperlink" Target="https://twitter.com/paulhod91120289" TargetMode="External" /><Relationship Id="rId192" Type="http://schemas.openxmlformats.org/officeDocument/2006/relationships/hyperlink" Target="https://twitter.com/nciagency" TargetMode="External" /><Relationship Id="rId193" Type="http://schemas.openxmlformats.org/officeDocument/2006/relationships/hyperlink" Target="https://twitter.com/kjscheid" TargetMode="External" /><Relationship Id="rId194" Type="http://schemas.openxmlformats.org/officeDocument/2006/relationships/hyperlink" Target="https://twitter.com/nato" TargetMode="External" /><Relationship Id="rId195" Type="http://schemas.openxmlformats.org/officeDocument/2006/relationships/hyperlink" Target="https://twitter.com/mig30m6" TargetMode="External" /><Relationship Id="rId196" Type="http://schemas.openxmlformats.org/officeDocument/2006/relationships/hyperlink" Target="https://twitter.com/tastajaya" TargetMode="External" /><Relationship Id="rId197" Type="http://schemas.openxmlformats.org/officeDocument/2006/relationships/hyperlink" Target="https://twitter.com/ykbmedia" TargetMode="External" /><Relationship Id="rId198" Type="http://schemas.openxmlformats.org/officeDocument/2006/relationships/hyperlink" Target="https://twitter.com/arliyanus" TargetMode="External" /><Relationship Id="rId199" Type="http://schemas.openxmlformats.org/officeDocument/2006/relationships/hyperlink" Target="https://twitter.com/jendelahatiykb" TargetMode="External" /><Relationship Id="rId200" Type="http://schemas.openxmlformats.org/officeDocument/2006/relationships/hyperlink" Target="https://twitter.com/teens4christykb" TargetMode="External" /><Relationship Id="rId201" Type="http://schemas.openxmlformats.org/officeDocument/2006/relationships/hyperlink" Target="https://twitter.com/wasiat_ykb" TargetMode="External" /><Relationship Id="rId202" Type="http://schemas.openxmlformats.org/officeDocument/2006/relationships/hyperlink" Target="https://twitter.com/youth4christykb" TargetMode="External" /><Relationship Id="rId203" Type="http://schemas.openxmlformats.org/officeDocument/2006/relationships/hyperlink" Target="https://twitter.com/robogofficial" TargetMode="External" /><Relationship Id="rId204" Type="http://schemas.openxmlformats.org/officeDocument/2006/relationships/hyperlink" Target="https://twitter.com/r3_photographyy" TargetMode="External" /><Relationship Id="rId205" Type="http://schemas.openxmlformats.org/officeDocument/2006/relationships/hyperlink" Target="https://twitter.com/tdesiantofw" TargetMode="External" /><Relationship Id="rId206" Type="http://schemas.openxmlformats.org/officeDocument/2006/relationships/hyperlink" Target="https://twitter.com/mayaservice" TargetMode="External" /><Relationship Id="rId207" Type="http://schemas.openxmlformats.org/officeDocument/2006/relationships/hyperlink" Target="https://twitter.com/musicpromoters5" TargetMode="External" /><Relationship Id="rId208" Type="http://schemas.openxmlformats.org/officeDocument/2006/relationships/hyperlink" Target="https://twitter.com/promotionusa" TargetMode="External" /><Relationship Id="rId209" Type="http://schemas.openxmlformats.org/officeDocument/2006/relationships/hyperlink" Target="https://twitter.com/corppromotion" TargetMode="External" /><Relationship Id="rId210" Type="http://schemas.openxmlformats.org/officeDocument/2006/relationships/hyperlink" Target="https://twitter.com/publicistmusic" TargetMode="External" /><Relationship Id="rId211" Type="http://schemas.openxmlformats.org/officeDocument/2006/relationships/hyperlink" Target="https://twitter.com/musicpromoss" TargetMode="External" /><Relationship Id="rId212" Type="http://schemas.openxmlformats.org/officeDocument/2006/relationships/hyperlink" Target="https://twitter.com/musicpromotoday" TargetMode="External" /><Relationship Id="rId213" Type="http://schemas.openxmlformats.org/officeDocument/2006/relationships/hyperlink" Target="https://twitter.com/musicpromonew" TargetMode="External" /><Relationship Id="rId214" Type="http://schemas.openxmlformats.org/officeDocument/2006/relationships/hyperlink" Target="https://twitter.com/youtubepromoti7" TargetMode="External" /><Relationship Id="rId215" Type="http://schemas.openxmlformats.org/officeDocument/2006/relationships/hyperlink" Target="https://twitter.com/youtubepromort" TargetMode="External" /><Relationship Id="rId216" Type="http://schemas.openxmlformats.org/officeDocument/2006/relationships/hyperlink" Target="https://twitter.com/ytsubxsub" TargetMode="External" /><Relationship Id="rId217" Type="http://schemas.openxmlformats.org/officeDocument/2006/relationships/hyperlink" Target="https://twitter.com/youtubepromox" TargetMode="External" /><Relationship Id="rId218" Type="http://schemas.openxmlformats.org/officeDocument/2006/relationships/hyperlink" Target="https://twitter.com/youtubepromo16" TargetMode="External" /><Relationship Id="rId219" Type="http://schemas.openxmlformats.org/officeDocument/2006/relationships/hyperlink" Target="https://twitter.com/manejolocura" TargetMode="External" /><Relationship Id="rId220" Type="http://schemas.openxmlformats.org/officeDocument/2006/relationships/hyperlink" Target="https://twitter.com/youtubepromo2" TargetMode="External" /><Relationship Id="rId221" Type="http://schemas.openxmlformats.org/officeDocument/2006/relationships/hyperlink" Target="https://twitter.com/youtubepromoz" TargetMode="External" /><Relationship Id="rId222" Type="http://schemas.openxmlformats.org/officeDocument/2006/relationships/hyperlink" Target="https://twitter.com/musicpromoitaly" TargetMode="External" /><Relationship Id="rId223" Type="http://schemas.openxmlformats.org/officeDocument/2006/relationships/hyperlink" Target="https://twitter.com/giovanni_barba" TargetMode="External" /><Relationship Id="rId224" Type="http://schemas.openxmlformats.org/officeDocument/2006/relationships/hyperlink" Target="https://twitter.com/_aug_10th" TargetMode="External" /><Relationship Id="rId225" Type="http://schemas.openxmlformats.org/officeDocument/2006/relationships/hyperlink" Target="https://twitter.com/dime10of10" TargetMode="External" /><Relationship Id="rId226" Type="http://schemas.openxmlformats.org/officeDocument/2006/relationships/comments" Target="../comments2.xml" /><Relationship Id="rId227" Type="http://schemas.openxmlformats.org/officeDocument/2006/relationships/vmlDrawing" Target="../drawings/vmlDrawing2.vml" /><Relationship Id="rId228" Type="http://schemas.openxmlformats.org/officeDocument/2006/relationships/table" Target="../tables/table2.xml" /><Relationship Id="rId229" Type="http://schemas.openxmlformats.org/officeDocument/2006/relationships/drawing" Target="../drawings/drawing1.xml" /><Relationship Id="rId2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PIVL7857QMU&amp;feature=youtu.be" TargetMode="External" /><Relationship Id="rId2" Type="http://schemas.openxmlformats.org/officeDocument/2006/relationships/hyperlink" Target="https://www.youtube.com/watch?v=iTn45gIHPCA&amp;list=PLgPHGTZ70vrrOUtKP_v1ciIXnF_MkYAmX&amp;index=23" TargetMode="External" /><Relationship Id="rId3" Type="http://schemas.openxmlformats.org/officeDocument/2006/relationships/hyperlink" Target="https://www.youtube.com/watch?v=wjD-C5LitC0&amp;list=PLgPHGTZ70vrrOUtKP_v1ciIXnF_MkYAmX&amp;index=22" TargetMode="External" /><Relationship Id="rId4" Type="http://schemas.openxmlformats.org/officeDocument/2006/relationships/hyperlink" Target="https://play.google.com/store/apps/details?id=com.leveransir.bukuzinuno" TargetMode="External" /><Relationship Id="rId5" Type="http://schemas.openxmlformats.org/officeDocument/2006/relationships/hyperlink" Target="https://www.emsc-csem.org/Earthquake/earthquake.php?id=804291" TargetMode="External" /><Relationship Id="rId6" Type="http://schemas.openxmlformats.org/officeDocument/2006/relationships/hyperlink" Target="https://www.emsc-csem.org/Earthquake/earthquake.php?id=803563" TargetMode="External" /><Relationship Id="rId7" Type="http://schemas.openxmlformats.org/officeDocument/2006/relationships/hyperlink" Target="https://www.instagram.com/p/B4o2Ci4H7Ov/?igshid=12s9j2h5makhz" TargetMode="External" /><Relationship Id="rId8" Type="http://schemas.openxmlformats.org/officeDocument/2006/relationships/hyperlink" Target="https://www.instagram.com/p/B4mrKVdng1K/?igshid=4umtuhj3t6xa" TargetMode="External" /><Relationship Id="rId9" Type="http://schemas.openxmlformats.org/officeDocument/2006/relationships/hyperlink" Target="https://www.instagram.com/p/B4kJQpxHqUJ/?igshid=wa1sf8cdtkto" TargetMode="External" /><Relationship Id="rId10" Type="http://schemas.openxmlformats.org/officeDocument/2006/relationships/hyperlink" Target="https://yahoo.com/" TargetMode="External" /><Relationship Id="rId11" Type="http://schemas.openxmlformats.org/officeDocument/2006/relationships/hyperlink" Target="https://www.youtube.com/watch?v=PIVL7857QMU&amp;feature=youtu.be" TargetMode="External" /><Relationship Id="rId12" Type="http://schemas.openxmlformats.org/officeDocument/2006/relationships/hyperlink" Target="https://www.youtube.com/watch?v=iTn45gIHPCA&amp;list=PLgPHGTZ70vrrOUtKP_v1ciIXnF_MkYAmX&amp;index=23" TargetMode="External" /><Relationship Id="rId13" Type="http://schemas.openxmlformats.org/officeDocument/2006/relationships/hyperlink" Target="https://www.youtube.com/watch?v=wjD-C5LitC0&amp;list=PLgPHGTZ70vrrOUtKP_v1ciIXnF_MkYAmX&amp;index=22" TargetMode="External" /><Relationship Id="rId14" Type="http://schemas.openxmlformats.org/officeDocument/2006/relationships/hyperlink" Target="https://play.google.com/store/apps/details?id=com.leveransir.bukuzinuno" TargetMode="External" /><Relationship Id="rId15" Type="http://schemas.openxmlformats.org/officeDocument/2006/relationships/hyperlink" Target="https://yahoo.com/" TargetMode="External" /><Relationship Id="rId16" Type="http://schemas.openxmlformats.org/officeDocument/2006/relationships/hyperlink" Target="https://www.instagram.com/p/B4kEfV6FFVMDuCxbo786DDFJ_DiqWzhGy-GAxU0/?igshid=5802n5n51fkk" TargetMode="External" /><Relationship Id="rId17" Type="http://schemas.openxmlformats.org/officeDocument/2006/relationships/hyperlink" Target="https://www.instagram.com/p/B4o2Ci4H7Ov/?igshid=12s9j2h5makhz" TargetMode="External" /><Relationship Id="rId18" Type="http://schemas.openxmlformats.org/officeDocument/2006/relationships/hyperlink" Target="https://www.instagram.com/p/B4kJQpxHqUJ/?igshid=wa1sf8cdtkto" TargetMode="External" /><Relationship Id="rId19" Type="http://schemas.openxmlformats.org/officeDocument/2006/relationships/hyperlink" Target="https://www.instagram.com/p/B4mrKVdng1K/?igshid=4umtuhj3t6xa" TargetMode="External" /><Relationship Id="rId20" Type="http://schemas.openxmlformats.org/officeDocument/2006/relationships/hyperlink" Target="https://www.emsc-csem.org/Earthquake/earthquake.php?id=804291" TargetMode="External" /><Relationship Id="rId21" Type="http://schemas.openxmlformats.org/officeDocument/2006/relationships/hyperlink" Target="https://www.emsc-csem.org/Earthquake/earthquake.php?id=803563" TargetMode="External" /><Relationship Id="rId22" Type="http://schemas.openxmlformats.org/officeDocument/2006/relationships/hyperlink" Target="https://www.youtube.com/watch?v=iTn45gIHPCA&amp;list=PLgPHGTZ70vrrOUtKP_v1ciIXnF_MkYAmX&amp;index=23" TargetMode="External" /><Relationship Id="rId23" Type="http://schemas.openxmlformats.org/officeDocument/2006/relationships/hyperlink" Target="https://www.youtube.com/watch?v=wjD-C5LitC0&amp;list=PLgPHGTZ70vrrOUtKP_v1ciIXnF_MkYAmX&amp;index=22" TargetMode="External" /><Relationship Id="rId24" Type="http://schemas.openxmlformats.org/officeDocument/2006/relationships/hyperlink" Target="https://www.youtube.com/watch?v=SoRiUOSn_70&amp;feature=youtu.be"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984</v>
      </c>
      <c r="BD2" s="13" t="s">
        <v>1004</v>
      </c>
      <c r="BE2" s="13" t="s">
        <v>1005</v>
      </c>
      <c r="BF2" s="67" t="s">
        <v>1505</v>
      </c>
      <c r="BG2" s="67" t="s">
        <v>1506</v>
      </c>
      <c r="BH2" s="67" t="s">
        <v>1507</v>
      </c>
      <c r="BI2" s="67" t="s">
        <v>1508</v>
      </c>
      <c r="BJ2" s="67" t="s">
        <v>1509</v>
      </c>
      <c r="BK2" s="67" t="s">
        <v>1510</v>
      </c>
      <c r="BL2" s="67" t="s">
        <v>1511</v>
      </c>
      <c r="BM2" s="67" t="s">
        <v>1512</v>
      </c>
      <c r="BN2" s="67" t="s">
        <v>1513</v>
      </c>
    </row>
    <row r="3" spans="1:66" ht="15" customHeight="1">
      <c r="A3" s="84" t="s">
        <v>214</v>
      </c>
      <c r="B3" s="84" t="s">
        <v>214</v>
      </c>
      <c r="C3" s="53" t="s">
        <v>1549</v>
      </c>
      <c r="D3" s="54">
        <v>3</v>
      </c>
      <c r="E3" s="65" t="s">
        <v>132</v>
      </c>
      <c r="F3" s="55">
        <v>32</v>
      </c>
      <c r="G3" s="53"/>
      <c r="H3" s="57"/>
      <c r="I3" s="56"/>
      <c r="J3" s="56"/>
      <c r="K3" s="36" t="s">
        <v>65</v>
      </c>
      <c r="L3" s="62">
        <v>3</v>
      </c>
      <c r="M3" s="62"/>
      <c r="N3" s="63"/>
      <c r="O3" s="85" t="s">
        <v>176</v>
      </c>
      <c r="P3" s="87">
        <v>43771.80604166666</v>
      </c>
      <c r="Q3" s="85" t="s">
        <v>273</v>
      </c>
      <c r="R3" s="85"/>
      <c r="S3" s="85"/>
      <c r="T3" s="85" t="s">
        <v>327</v>
      </c>
      <c r="U3" s="90" t="s">
        <v>348</v>
      </c>
      <c r="V3" s="90" t="s">
        <v>348</v>
      </c>
      <c r="W3" s="87">
        <v>43771.80604166666</v>
      </c>
      <c r="X3" s="91">
        <v>43771</v>
      </c>
      <c r="Y3" s="93" t="s">
        <v>383</v>
      </c>
      <c r="Z3" s="90" t="s">
        <v>428</v>
      </c>
      <c r="AA3" s="85"/>
      <c r="AB3" s="85"/>
      <c r="AC3" s="93" t="s">
        <v>475</v>
      </c>
      <c r="AD3" s="85"/>
      <c r="AE3" s="85" t="b">
        <v>0</v>
      </c>
      <c r="AF3" s="85">
        <v>1</v>
      </c>
      <c r="AG3" s="93" t="s">
        <v>524</v>
      </c>
      <c r="AH3" s="85" t="b">
        <v>0</v>
      </c>
      <c r="AI3" s="85" t="s">
        <v>527</v>
      </c>
      <c r="AJ3" s="85"/>
      <c r="AK3" s="93" t="s">
        <v>524</v>
      </c>
      <c r="AL3" s="85" t="b">
        <v>0</v>
      </c>
      <c r="AM3" s="85">
        <v>0</v>
      </c>
      <c r="AN3" s="93" t="s">
        <v>524</v>
      </c>
      <c r="AO3" s="85" t="s">
        <v>533</v>
      </c>
      <c r="AP3" s="85" t="b">
        <v>0</v>
      </c>
      <c r="AQ3" s="93" t="s">
        <v>475</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14</v>
      </c>
      <c r="BM3" s="52">
        <v>100</v>
      </c>
      <c r="BN3" s="51">
        <v>14</v>
      </c>
    </row>
    <row r="4" spans="1:66" ht="15" customHeight="1">
      <c r="A4" s="84" t="s">
        <v>215</v>
      </c>
      <c r="B4" s="84" t="s">
        <v>215</v>
      </c>
      <c r="C4" s="53" t="s">
        <v>1549</v>
      </c>
      <c r="D4" s="54">
        <v>3</v>
      </c>
      <c r="E4" s="65" t="s">
        <v>132</v>
      </c>
      <c r="F4" s="55">
        <v>32</v>
      </c>
      <c r="G4" s="53"/>
      <c r="H4" s="57"/>
      <c r="I4" s="56"/>
      <c r="J4" s="56"/>
      <c r="K4" s="36" t="s">
        <v>65</v>
      </c>
      <c r="L4" s="83">
        <v>4</v>
      </c>
      <c r="M4" s="83"/>
      <c r="N4" s="63"/>
      <c r="O4" s="86" t="s">
        <v>176</v>
      </c>
      <c r="P4" s="88">
        <v>43772.41056712963</v>
      </c>
      <c r="Q4" s="86" t="s">
        <v>274</v>
      </c>
      <c r="R4" s="86"/>
      <c r="S4" s="86"/>
      <c r="T4" s="86" t="s">
        <v>328</v>
      </c>
      <c r="U4" s="89" t="s">
        <v>349</v>
      </c>
      <c r="V4" s="89" t="s">
        <v>349</v>
      </c>
      <c r="W4" s="88">
        <v>43772.41056712963</v>
      </c>
      <c r="X4" s="92">
        <v>43772</v>
      </c>
      <c r="Y4" s="94" t="s">
        <v>384</v>
      </c>
      <c r="Z4" s="89" t="s">
        <v>429</v>
      </c>
      <c r="AA4" s="86"/>
      <c r="AB4" s="86"/>
      <c r="AC4" s="94" t="s">
        <v>476</v>
      </c>
      <c r="AD4" s="86"/>
      <c r="AE4" s="86" t="b">
        <v>0</v>
      </c>
      <c r="AF4" s="86">
        <v>0</v>
      </c>
      <c r="AG4" s="94" t="s">
        <v>524</v>
      </c>
      <c r="AH4" s="86" t="b">
        <v>0</v>
      </c>
      <c r="AI4" s="86" t="s">
        <v>528</v>
      </c>
      <c r="AJ4" s="86"/>
      <c r="AK4" s="94" t="s">
        <v>524</v>
      </c>
      <c r="AL4" s="86" t="b">
        <v>0</v>
      </c>
      <c r="AM4" s="86">
        <v>0</v>
      </c>
      <c r="AN4" s="94" t="s">
        <v>524</v>
      </c>
      <c r="AO4" s="86" t="s">
        <v>534</v>
      </c>
      <c r="AP4" s="86" t="b">
        <v>0</v>
      </c>
      <c r="AQ4" s="94" t="s">
        <v>476</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24</v>
      </c>
      <c r="BM4" s="52">
        <v>100</v>
      </c>
      <c r="BN4" s="51">
        <v>24</v>
      </c>
    </row>
    <row r="5" spans="1:66" ht="15">
      <c r="A5" s="84" t="s">
        <v>216</v>
      </c>
      <c r="B5" s="84" t="s">
        <v>216</v>
      </c>
      <c r="C5" s="53" t="s">
        <v>1549</v>
      </c>
      <c r="D5" s="54">
        <v>3</v>
      </c>
      <c r="E5" s="65" t="s">
        <v>132</v>
      </c>
      <c r="F5" s="55">
        <v>32</v>
      </c>
      <c r="G5" s="53"/>
      <c r="H5" s="57"/>
      <c r="I5" s="56"/>
      <c r="J5" s="56"/>
      <c r="K5" s="36" t="s">
        <v>65</v>
      </c>
      <c r="L5" s="83">
        <v>5</v>
      </c>
      <c r="M5" s="83"/>
      <c r="N5" s="63"/>
      <c r="O5" s="86" t="s">
        <v>176</v>
      </c>
      <c r="P5" s="88">
        <v>43772.458333333336</v>
      </c>
      <c r="Q5" s="86" t="s">
        <v>275</v>
      </c>
      <c r="R5" s="89" t="s">
        <v>311</v>
      </c>
      <c r="S5" s="86" t="s">
        <v>322</v>
      </c>
      <c r="T5" s="86" t="s">
        <v>329</v>
      </c>
      <c r="U5" s="89" t="s">
        <v>350</v>
      </c>
      <c r="V5" s="89" t="s">
        <v>350</v>
      </c>
      <c r="W5" s="88">
        <v>43772.458333333336</v>
      </c>
      <c r="X5" s="92">
        <v>43772</v>
      </c>
      <c r="Y5" s="94" t="s">
        <v>385</v>
      </c>
      <c r="Z5" s="89" t="s">
        <v>430</v>
      </c>
      <c r="AA5" s="86"/>
      <c r="AB5" s="86"/>
      <c r="AC5" s="94" t="s">
        <v>477</v>
      </c>
      <c r="AD5" s="86"/>
      <c r="AE5" s="86" t="b">
        <v>0</v>
      </c>
      <c r="AF5" s="86">
        <v>0</v>
      </c>
      <c r="AG5" s="94" t="s">
        <v>524</v>
      </c>
      <c r="AH5" s="86" t="b">
        <v>0</v>
      </c>
      <c r="AI5" s="86" t="s">
        <v>529</v>
      </c>
      <c r="AJ5" s="86"/>
      <c r="AK5" s="94" t="s">
        <v>524</v>
      </c>
      <c r="AL5" s="86" t="b">
        <v>0</v>
      </c>
      <c r="AM5" s="86">
        <v>1</v>
      </c>
      <c r="AN5" s="94" t="s">
        <v>524</v>
      </c>
      <c r="AO5" s="86" t="s">
        <v>535</v>
      </c>
      <c r="AP5" s="86" t="b">
        <v>0</v>
      </c>
      <c r="AQ5" s="94" t="s">
        <v>477</v>
      </c>
      <c r="AR5" s="86" t="s">
        <v>176</v>
      </c>
      <c r="AS5" s="86">
        <v>0</v>
      </c>
      <c r="AT5" s="86">
        <v>0</v>
      </c>
      <c r="AU5" s="86"/>
      <c r="AV5" s="86"/>
      <c r="AW5" s="86"/>
      <c r="AX5" s="86"/>
      <c r="AY5" s="86"/>
      <c r="AZ5" s="86"/>
      <c r="BA5" s="86"/>
      <c r="BB5" s="86"/>
      <c r="BC5">
        <v>1</v>
      </c>
      <c r="BD5" s="85" t="str">
        <f>REPLACE(INDEX(GroupVertices[Group],MATCH(Edges[[#This Row],[Vertex 1]],GroupVertices[Vertex],0)),1,1,"")</f>
        <v>9</v>
      </c>
      <c r="BE5" s="85" t="str">
        <f>REPLACE(INDEX(GroupVertices[Group],MATCH(Edges[[#This Row],[Vertex 2]],GroupVertices[Vertex],0)),1,1,"")</f>
        <v>9</v>
      </c>
      <c r="BF5" s="51">
        <v>0</v>
      </c>
      <c r="BG5" s="52">
        <v>0</v>
      </c>
      <c r="BH5" s="51">
        <v>0</v>
      </c>
      <c r="BI5" s="52">
        <v>0</v>
      </c>
      <c r="BJ5" s="51">
        <v>0</v>
      </c>
      <c r="BK5" s="52">
        <v>0</v>
      </c>
      <c r="BL5" s="51">
        <v>25</v>
      </c>
      <c r="BM5" s="52">
        <v>100</v>
      </c>
      <c r="BN5" s="51">
        <v>25</v>
      </c>
    </row>
    <row r="6" spans="1:66" ht="15">
      <c r="A6" s="84" t="s">
        <v>217</v>
      </c>
      <c r="B6" s="84" t="s">
        <v>216</v>
      </c>
      <c r="C6" s="53" t="s">
        <v>1549</v>
      </c>
      <c r="D6" s="54">
        <v>3</v>
      </c>
      <c r="E6" s="65" t="s">
        <v>132</v>
      </c>
      <c r="F6" s="55">
        <v>32</v>
      </c>
      <c r="G6" s="53"/>
      <c r="H6" s="57"/>
      <c r="I6" s="56"/>
      <c r="J6" s="56"/>
      <c r="K6" s="36" t="s">
        <v>65</v>
      </c>
      <c r="L6" s="83">
        <v>6</v>
      </c>
      <c r="M6" s="83"/>
      <c r="N6" s="63"/>
      <c r="O6" s="86" t="s">
        <v>270</v>
      </c>
      <c r="P6" s="88">
        <v>43772.46105324074</v>
      </c>
      <c r="Q6" s="86" t="s">
        <v>275</v>
      </c>
      <c r="R6" s="86"/>
      <c r="S6" s="86"/>
      <c r="T6" s="86"/>
      <c r="U6" s="86"/>
      <c r="V6" s="89" t="s">
        <v>364</v>
      </c>
      <c r="W6" s="88">
        <v>43772.46105324074</v>
      </c>
      <c r="X6" s="92">
        <v>43772</v>
      </c>
      <c r="Y6" s="94" t="s">
        <v>386</v>
      </c>
      <c r="Z6" s="89" t="s">
        <v>431</v>
      </c>
      <c r="AA6" s="86"/>
      <c r="AB6" s="86"/>
      <c r="AC6" s="94" t="s">
        <v>478</v>
      </c>
      <c r="AD6" s="86"/>
      <c r="AE6" s="86" t="b">
        <v>0</v>
      </c>
      <c r="AF6" s="86">
        <v>0</v>
      </c>
      <c r="AG6" s="94" t="s">
        <v>524</v>
      </c>
      <c r="AH6" s="86" t="b">
        <v>0</v>
      </c>
      <c r="AI6" s="86" t="s">
        <v>529</v>
      </c>
      <c r="AJ6" s="86"/>
      <c r="AK6" s="94" t="s">
        <v>524</v>
      </c>
      <c r="AL6" s="86" t="b">
        <v>0</v>
      </c>
      <c r="AM6" s="86">
        <v>1</v>
      </c>
      <c r="AN6" s="94" t="s">
        <v>477</v>
      </c>
      <c r="AO6" s="86" t="s">
        <v>536</v>
      </c>
      <c r="AP6" s="86" t="b">
        <v>0</v>
      </c>
      <c r="AQ6" s="94" t="s">
        <v>477</v>
      </c>
      <c r="AR6" s="86" t="s">
        <v>176</v>
      </c>
      <c r="AS6" s="86">
        <v>0</v>
      </c>
      <c r="AT6" s="86">
        <v>0</v>
      </c>
      <c r="AU6" s="86"/>
      <c r="AV6" s="86"/>
      <c r="AW6" s="86"/>
      <c r="AX6" s="86"/>
      <c r="AY6" s="86"/>
      <c r="AZ6" s="86"/>
      <c r="BA6" s="86"/>
      <c r="BB6" s="86"/>
      <c r="BC6">
        <v>1</v>
      </c>
      <c r="BD6" s="85" t="str">
        <f>REPLACE(INDEX(GroupVertices[Group],MATCH(Edges[[#This Row],[Vertex 1]],GroupVertices[Vertex],0)),1,1,"")</f>
        <v>9</v>
      </c>
      <c r="BE6" s="85" t="str">
        <f>REPLACE(INDEX(GroupVertices[Group],MATCH(Edges[[#This Row],[Vertex 2]],GroupVertices[Vertex],0)),1,1,"")</f>
        <v>9</v>
      </c>
      <c r="BF6" s="51">
        <v>0</v>
      </c>
      <c r="BG6" s="52">
        <v>0</v>
      </c>
      <c r="BH6" s="51">
        <v>0</v>
      </c>
      <c r="BI6" s="52">
        <v>0</v>
      </c>
      <c r="BJ6" s="51">
        <v>0</v>
      </c>
      <c r="BK6" s="52">
        <v>0</v>
      </c>
      <c r="BL6" s="51">
        <v>25</v>
      </c>
      <c r="BM6" s="52">
        <v>100</v>
      </c>
      <c r="BN6" s="51">
        <v>25</v>
      </c>
    </row>
    <row r="7" spans="1:66" ht="15">
      <c r="A7" s="84" t="s">
        <v>218</v>
      </c>
      <c r="B7" s="84" t="s">
        <v>218</v>
      </c>
      <c r="C7" s="53" t="s">
        <v>1549</v>
      </c>
      <c r="D7" s="54">
        <v>3</v>
      </c>
      <c r="E7" s="65" t="s">
        <v>132</v>
      </c>
      <c r="F7" s="55">
        <v>32</v>
      </c>
      <c r="G7" s="53"/>
      <c r="H7" s="57"/>
      <c r="I7" s="56"/>
      <c r="J7" s="56"/>
      <c r="K7" s="36" t="s">
        <v>65</v>
      </c>
      <c r="L7" s="83">
        <v>7</v>
      </c>
      <c r="M7" s="83"/>
      <c r="N7" s="63"/>
      <c r="O7" s="86" t="s">
        <v>176</v>
      </c>
      <c r="P7" s="88">
        <v>43773.61347222222</v>
      </c>
      <c r="Q7" s="86" t="s">
        <v>276</v>
      </c>
      <c r="R7" s="86"/>
      <c r="S7" s="86"/>
      <c r="T7" s="86" t="s">
        <v>330</v>
      </c>
      <c r="U7" s="89" t="s">
        <v>351</v>
      </c>
      <c r="V7" s="89" t="s">
        <v>351</v>
      </c>
      <c r="W7" s="88">
        <v>43773.61347222222</v>
      </c>
      <c r="X7" s="92">
        <v>43773</v>
      </c>
      <c r="Y7" s="94" t="s">
        <v>387</v>
      </c>
      <c r="Z7" s="89" t="s">
        <v>432</v>
      </c>
      <c r="AA7" s="86"/>
      <c r="AB7" s="86"/>
      <c r="AC7" s="94" t="s">
        <v>479</v>
      </c>
      <c r="AD7" s="86"/>
      <c r="AE7" s="86" t="b">
        <v>0</v>
      </c>
      <c r="AF7" s="86">
        <v>1</v>
      </c>
      <c r="AG7" s="94" t="s">
        <v>524</v>
      </c>
      <c r="AH7" s="86" t="b">
        <v>0</v>
      </c>
      <c r="AI7" s="86" t="s">
        <v>529</v>
      </c>
      <c r="AJ7" s="86"/>
      <c r="AK7" s="94" t="s">
        <v>524</v>
      </c>
      <c r="AL7" s="86" t="b">
        <v>0</v>
      </c>
      <c r="AM7" s="86">
        <v>0</v>
      </c>
      <c r="AN7" s="94" t="s">
        <v>524</v>
      </c>
      <c r="AO7" s="86" t="s">
        <v>536</v>
      </c>
      <c r="AP7" s="86" t="b">
        <v>0</v>
      </c>
      <c r="AQ7" s="94" t="s">
        <v>479</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16</v>
      </c>
      <c r="BM7" s="52">
        <v>100</v>
      </c>
      <c r="BN7" s="51">
        <v>16</v>
      </c>
    </row>
    <row r="8" spans="1:66" ht="15">
      <c r="A8" s="84" t="s">
        <v>219</v>
      </c>
      <c r="B8" s="84" t="s">
        <v>244</v>
      </c>
      <c r="C8" s="53" t="s">
        <v>1549</v>
      </c>
      <c r="D8" s="54">
        <v>3</v>
      </c>
      <c r="E8" s="65" t="s">
        <v>132</v>
      </c>
      <c r="F8" s="55">
        <v>32</v>
      </c>
      <c r="G8" s="53"/>
      <c r="H8" s="57"/>
      <c r="I8" s="56"/>
      <c r="J8" s="56"/>
      <c r="K8" s="36" t="s">
        <v>65</v>
      </c>
      <c r="L8" s="83">
        <v>8</v>
      </c>
      <c r="M8" s="83"/>
      <c r="N8" s="63"/>
      <c r="O8" s="86" t="s">
        <v>271</v>
      </c>
      <c r="P8" s="88">
        <v>43773.819131944445</v>
      </c>
      <c r="Q8" s="86" t="s">
        <v>277</v>
      </c>
      <c r="R8" s="86"/>
      <c r="S8" s="86"/>
      <c r="T8" s="86" t="s">
        <v>331</v>
      </c>
      <c r="U8" s="89" t="s">
        <v>352</v>
      </c>
      <c r="V8" s="89" t="s">
        <v>352</v>
      </c>
      <c r="W8" s="88">
        <v>43773.819131944445</v>
      </c>
      <c r="X8" s="92">
        <v>43773</v>
      </c>
      <c r="Y8" s="94" t="s">
        <v>388</v>
      </c>
      <c r="Z8" s="89" t="s">
        <v>433</v>
      </c>
      <c r="AA8" s="86"/>
      <c r="AB8" s="86"/>
      <c r="AC8" s="94" t="s">
        <v>480</v>
      </c>
      <c r="AD8" s="86"/>
      <c r="AE8" s="86" t="b">
        <v>0</v>
      </c>
      <c r="AF8" s="86">
        <v>13</v>
      </c>
      <c r="AG8" s="94" t="s">
        <v>524</v>
      </c>
      <c r="AH8" s="86" t="b">
        <v>0</v>
      </c>
      <c r="AI8" s="86" t="s">
        <v>530</v>
      </c>
      <c r="AJ8" s="86"/>
      <c r="AK8" s="94" t="s">
        <v>524</v>
      </c>
      <c r="AL8" s="86" t="b">
        <v>0</v>
      </c>
      <c r="AM8" s="86">
        <v>0</v>
      </c>
      <c r="AN8" s="94" t="s">
        <v>524</v>
      </c>
      <c r="AO8" s="86" t="s">
        <v>536</v>
      </c>
      <c r="AP8" s="86" t="b">
        <v>0</v>
      </c>
      <c r="AQ8" s="94" t="s">
        <v>480</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c r="BG8" s="52"/>
      <c r="BH8" s="51"/>
      <c r="BI8" s="52"/>
      <c r="BJ8" s="51"/>
      <c r="BK8" s="52"/>
      <c r="BL8" s="51"/>
      <c r="BM8" s="52"/>
      <c r="BN8" s="51"/>
    </row>
    <row r="9" spans="1:66" ht="15">
      <c r="A9" s="84" t="s">
        <v>219</v>
      </c>
      <c r="B9" s="84" t="s">
        <v>245</v>
      </c>
      <c r="C9" s="53" t="s">
        <v>1549</v>
      </c>
      <c r="D9" s="54">
        <v>3</v>
      </c>
      <c r="E9" s="65" t="s">
        <v>132</v>
      </c>
      <c r="F9" s="55">
        <v>32</v>
      </c>
      <c r="G9" s="53"/>
      <c r="H9" s="57"/>
      <c r="I9" s="56"/>
      <c r="J9" s="56"/>
      <c r="K9" s="36" t="s">
        <v>65</v>
      </c>
      <c r="L9" s="83">
        <v>9</v>
      </c>
      <c r="M9" s="83"/>
      <c r="N9" s="63"/>
      <c r="O9" s="86" t="s">
        <v>271</v>
      </c>
      <c r="P9" s="88">
        <v>43773.819131944445</v>
      </c>
      <c r="Q9" s="86" t="s">
        <v>277</v>
      </c>
      <c r="R9" s="86"/>
      <c r="S9" s="86"/>
      <c r="T9" s="86" t="s">
        <v>331</v>
      </c>
      <c r="U9" s="89" t="s">
        <v>352</v>
      </c>
      <c r="V9" s="89" t="s">
        <v>352</v>
      </c>
      <c r="W9" s="88">
        <v>43773.819131944445</v>
      </c>
      <c r="X9" s="92">
        <v>43773</v>
      </c>
      <c r="Y9" s="94" t="s">
        <v>388</v>
      </c>
      <c r="Z9" s="89" t="s">
        <v>433</v>
      </c>
      <c r="AA9" s="86"/>
      <c r="AB9" s="86"/>
      <c r="AC9" s="94" t="s">
        <v>480</v>
      </c>
      <c r="AD9" s="86"/>
      <c r="AE9" s="86" t="b">
        <v>0</v>
      </c>
      <c r="AF9" s="86">
        <v>13</v>
      </c>
      <c r="AG9" s="94" t="s">
        <v>524</v>
      </c>
      <c r="AH9" s="86" t="b">
        <v>0</v>
      </c>
      <c r="AI9" s="86" t="s">
        <v>530</v>
      </c>
      <c r="AJ9" s="86"/>
      <c r="AK9" s="94" t="s">
        <v>524</v>
      </c>
      <c r="AL9" s="86" t="b">
        <v>0</v>
      </c>
      <c r="AM9" s="86">
        <v>0</v>
      </c>
      <c r="AN9" s="94" t="s">
        <v>524</v>
      </c>
      <c r="AO9" s="86" t="s">
        <v>536</v>
      </c>
      <c r="AP9" s="86" t="b">
        <v>0</v>
      </c>
      <c r="AQ9" s="94" t="s">
        <v>480</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c r="BG9" s="52"/>
      <c r="BH9" s="51"/>
      <c r="BI9" s="52"/>
      <c r="BJ9" s="51"/>
      <c r="BK9" s="52"/>
      <c r="BL9" s="51"/>
      <c r="BM9" s="52"/>
      <c r="BN9" s="51"/>
    </row>
    <row r="10" spans="1:66" ht="15">
      <c r="A10" s="84" t="s">
        <v>219</v>
      </c>
      <c r="B10" s="84" t="s">
        <v>246</v>
      </c>
      <c r="C10" s="53" t="s">
        <v>1549</v>
      </c>
      <c r="D10" s="54">
        <v>3</v>
      </c>
      <c r="E10" s="65" t="s">
        <v>132</v>
      </c>
      <c r="F10" s="55">
        <v>32</v>
      </c>
      <c r="G10" s="53"/>
      <c r="H10" s="57"/>
      <c r="I10" s="56"/>
      <c r="J10" s="56"/>
      <c r="K10" s="36" t="s">
        <v>65</v>
      </c>
      <c r="L10" s="83">
        <v>10</v>
      </c>
      <c r="M10" s="83"/>
      <c r="N10" s="63"/>
      <c r="O10" s="86" t="s">
        <v>271</v>
      </c>
      <c r="P10" s="88">
        <v>43773.819131944445</v>
      </c>
      <c r="Q10" s="86" t="s">
        <v>277</v>
      </c>
      <c r="R10" s="86"/>
      <c r="S10" s="86"/>
      <c r="T10" s="86" t="s">
        <v>331</v>
      </c>
      <c r="U10" s="89" t="s">
        <v>352</v>
      </c>
      <c r="V10" s="89" t="s">
        <v>352</v>
      </c>
      <c r="W10" s="88">
        <v>43773.819131944445</v>
      </c>
      <c r="X10" s="92">
        <v>43773</v>
      </c>
      <c r="Y10" s="94" t="s">
        <v>388</v>
      </c>
      <c r="Z10" s="89" t="s">
        <v>433</v>
      </c>
      <c r="AA10" s="86"/>
      <c r="AB10" s="86"/>
      <c r="AC10" s="94" t="s">
        <v>480</v>
      </c>
      <c r="AD10" s="86"/>
      <c r="AE10" s="86" t="b">
        <v>0</v>
      </c>
      <c r="AF10" s="86">
        <v>13</v>
      </c>
      <c r="AG10" s="94" t="s">
        <v>524</v>
      </c>
      <c r="AH10" s="86" t="b">
        <v>0</v>
      </c>
      <c r="AI10" s="86" t="s">
        <v>530</v>
      </c>
      <c r="AJ10" s="86"/>
      <c r="AK10" s="94" t="s">
        <v>524</v>
      </c>
      <c r="AL10" s="86" t="b">
        <v>0</v>
      </c>
      <c r="AM10" s="86">
        <v>0</v>
      </c>
      <c r="AN10" s="94" t="s">
        <v>524</v>
      </c>
      <c r="AO10" s="86" t="s">
        <v>536</v>
      </c>
      <c r="AP10" s="86" t="b">
        <v>0</v>
      </c>
      <c r="AQ10" s="94" t="s">
        <v>480</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c r="BG10" s="52"/>
      <c r="BH10" s="51"/>
      <c r="BI10" s="52"/>
      <c r="BJ10" s="51"/>
      <c r="BK10" s="52"/>
      <c r="BL10" s="51"/>
      <c r="BM10" s="52"/>
      <c r="BN10" s="51"/>
    </row>
    <row r="11" spans="1:66" ht="15">
      <c r="A11" s="84" t="s">
        <v>219</v>
      </c>
      <c r="B11" s="84" t="s">
        <v>247</v>
      </c>
      <c r="C11" s="53" t="s">
        <v>1549</v>
      </c>
      <c r="D11" s="54">
        <v>3</v>
      </c>
      <c r="E11" s="65" t="s">
        <v>132</v>
      </c>
      <c r="F11" s="55">
        <v>32</v>
      </c>
      <c r="G11" s="53"/>
      <c r="H11" s="57"/>
      <c r="I11" s="56"/>
      <c r="J11" s="56"/>
      <c r="K11" s="36" t="s">
        <v>65</v>
      </c>
      <c r="L11" s="83">
        <v>11</v>
      </c>
      <c r="M11" s="83"/>
      <c r="N11" s="63"/>
      <c r="O11" s="86" t="s">
        <v>271</v>
      </c>
      <c r="P11" s="88">
        <v>43773.819131944445</v>
      </c>
      <c r="Q11" s="86" t="s">
        <v>277</v>
      </c>
      <c r="R11" s="86"/>
      <c r="S11" s="86"/>
      <c r="T11" s="86" t="s">
        <v>331</v>
      </c>
      <c r="U11" s="89" t="s">
        <v>352</v>
      </c>
      <c r="V11" s="89" t="s">
        <v>352</v>
      </c>
      <c r="W11" s="88">
        <v>43773.819131944445</v>
      </c>
      <c r="X11" s="92">
        <v>43773</v>
      </c>
      <c r="Y11" s="94" t="s">
        <v>388</v>
      </c>
      <c r="Z11" s="89" t="s">
        <v>433</v>
      </c>
      <c r="AA11" s="86"/>
      <c r="AB11" s="86"/>
      <c r="AC11" s="94" t="s">
        <v>480</v>
      </c>
      <c r="AD11" s="86"/>
      <c r="AE11" s="86" t="b">
        <v>0</v>
      </c>
      <c r="AF11" s="86">
        <v>13</v>
      </c>
      <c r="AG11" s="94" t="s">
        <v>524</v>
      </c>
      <c r="AH11" s="86" t="b">
        <v>0</v>
      </c>
      <c r="AI11" s="86" t="s">
        <v>530</v>
      </c>
      <c r="AJ11" s="86"/>
      <c r="AK11" s="94" t="s">
        <v>524</v>
      </c>
      <c r="AL11" s="86" t="b">
        <v>0</v>
      </c>
      <c r="AM11" s="86">
        <v>0</v>
      </c>
      <c r="AN11" s="94" t="s">
        <v>524</v>
      </c>
      <c r="AO11" s="86" t="s">
        <v>536</v>
      </c>
      <c r="AP11" s="86" t="b">
        <v>0</v>
      </c>
      <c r="AQ11" s="94" t="s">
        <v>480</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c r="BG11" s="52"/>
      <c r="BH11" s="51"/>
      <c r="BI11" s="52"/>
      <c r="BJ11" s="51"/>
      <c r="BK11" s="52"/>
      <c r="BL11" s="51"/>
      <c r="BM11" s="52"/>
      <c r="BN11" s="51"/>
    </row>
    <row r="12" spans="1:66" ht="15">
      <c r="A12" s="84" t="s">
        <v>219</v>
      </c>
      <c r="B12" s="84" t="s">
        <v>248</v>
      </c>
      <c r="C12" s="53" t="s">
        <v>1549</v>
      </c>
      <c r="D12" s="54">
        <v>3</v>
      </c>
      <c r="E12" s="65" t="s">
        <v>132</v>
      </c>
      <c r="F12" s="55">
        <v>32</v>
      </c>
      <c r="G12" s="53"/>
      <c r="H12" s="57"/>
      <c r="I12" s="56"/>
      <c r="J12" s="56"/>
      <c r="K12" s="36" t="s">
        <v>65</v>
      </c>
      <c r="L12" s="83">
        <v>12</v>
      </c>
      <c r="M12" s="83"/>
      <c r="N12" s="63"/>
      <c r="O12" s="86" t="s">
        <v>271</v>
      </c>
      <c r="P12" s="88">
        <v>43773.819131944445</v>
      </c>
      <c r="Q12" s="86" t="s">
        <v>277</v>
      </c>
      <c r="R12" s="86"/>
      <c r="S12" s="86"/>
      <c r="T12" s="86" t="s">
        <v>331</v>
      </c>
      <c r="U12" s="89" t="s">
        <v>352</v>
      </c>
      <c r="V12" s="89" t="s">
        <v>352</v>
      </c>
      <c r="W12" s="88">
        <v>43773.819131944445</v>
      </c>
      <c r="X12" s="92">
        <v>43773</v>
      </c>
      <c r="Y12" s="94" t="s">
        <v>388</v>
      </c>
      <c r="Z12" s="89" t="s">
        <v>433</v>
      </c>
      <c r="AA12" s="86"/>
      <c r="AB12" s="86"/>
      <c r="AC12" s="94" t="s">
        <v>480</v>
      </c>
      <c r="AD12" s="86"/>
      <c r="AE12" s="86" t="b">
        <v>0</v>
      </c>
      <c r="AF12" s="86">
        <v>13</v>
      </c>
      <c r="AG12" s="94" t="s">
        <v>524</v>
      </c>
      <c r="AH12" s="86" t="b">
        <v>0</v>
      </c>
      <c r="AI12" s="86" t="s">
        <v>530</v>
      </c>
      <c r="AJ12" s="86"/>
      <c r="AK12" s="94" t="s">
        <v>524</v>
      </c>
      <c r="AL12" s="86" t="b">
        <v>0</v>
      </c>
      <c r="AM12" s="86">
        <v>0</v>
      </c>
      <c r="AN12" s="94" t="s">
        <v>524</v>
      </c>
      <c r="AO12" s="86" t="s">
        <v>536</v>
      </c>
      <c r="AP12" s="86" t="b">
        <v>0</v>
      </c>
      <c r="AQ12" s="94" t="s">
        <v>480</v>
      </c>
      <c r="AR12" s="86" t="s">
        <v>176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v>0</v>
      </c>
      <c r="BG12" s="52">
        <v>0</v>
      </c>
      <c r="BH12" s="51">
        <v>0</v>
      </c>
      <c r="BI12" s="52">
        <v>0</v>
      </c>
      <c r="BJ12" s="51">
        <v>0</v>
      </c>
      <c r="BK12" s="52">
        <v>0</v>
      </c>
      <c r="BL12" s="51">
        <v>33</v>
      </c>
      <c r="BM12" s="52">
        <v>100</v>
      </c>
      <c r="BN12" s="51">
        <v>33</v>
      </c>
    </row>
    <row r="13" spans="1:66" ht="15">
      <c r="A13" s="84" t="s">
        <v>220</v>
      </c>
      <c r="B13" s="84" t="s">
        <v>227</v>
      </c>
      <c r="C13" s="53" t="s">
        <v>1549</v>
      </c>
      <c r="D13" s="54">
        <v>3</v>
      </c>
      <c r="E13" s="65" t="s">
        <v>132</v>
      </c>
      <c r="F13" s="55">
        <v>32</v>
      </c>
      <c r="G13" s="53"/>
      <c r="H13" s="57"/>
      <c r="I13" s="56"/>
      <c r="J13" s="56"/>
      <c r="K13" s="36" t="s">
        <v>65</v>
      </c>
      <c r="L13" s="83">
        <v>13</v>
      </c>
      <c r="M13" s="83"/>
      <c r="N13" s="63"/>
      <c r="O13" s="86" t="s">
        <v>270</v>
      </c>
      <c r="P13" s="88">
        <v>43775.32498842593</v>
      </c>
      <c r="Q13" s="86" t="s">
        <v>278</v>
      </c>
      <c r="R13" s="86"/>
      <c r="S13" s="86"/>
      <c r="T13" s="86" t="s">
        <v>332</v>
      </c>
      <c r="U13" s="86"/>
      <c r="V13" s="89" t="s">
        <v>365</v>
      </c>
      <c r="W13" s="88">
        <v>43775.32498842593</v>
      </c>
      <c r="X13" s="92">
        <v>43775</v>
      </c>
      <c r="Y13" s="94" t="s">
        <v>389</v>
      </c>
      <c r="Z13" s="89" t="s">
        <v>434</v>
      </c>
      <c r="AA13" s="86"/>
      <c r="AB13" s="86"/>
      <c r="AC13" s="94" t="s">
        <v>481</v>
      </c>
      <c r="AD13" s="86"/>
      <c r="AE13" s="86" t="b">
        <v>0</v>
      </c>
      <c r="AF13" s="86">
        <v>0</v>
      </c>
      <c r="AG13" s="94" t="s">
        <v>524</v>
      </c>
      <c r="AH13" s="86" t="b">
        <v>0</v>
      </c>
      <c r="AI13" s="86" t="s">
        <v>530</v>
      </c>
      <c r="AJ13" s="86"/>
      <c r="AK13" s="94" t="s">
        <v>524</v>
      </c>
      <c r="AL13" s="86" t="b">
        <v>0</v>
      </c>
      <c r="AM13" s="86">
        <v>4</v>
      </c>
      <c r="AN13" s="94" t="s">
        <v>488</v>
      </c>
      <c r="AO13" s="86" t="s">
        <v>536</v>
      </c>
      <c r="AP13" s="86" t="b">
        <v>0</v>
      </c>
      <c r="AQ13" s="94" t="s">
        <v>488</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35</v>
      </c>
      <c r="BM13" s="52">
        <v>100</v>
      </c>
      <c r="BN13" s="51">
        <v>35</v>
      </c>
    </row>
    <row r="14" spans="1:66" ht="15">
      <c r="A14" s="84" t="s">
        <v>221</v>
      </c>
      <c r="B14" s="84" t="s">
        <v>227</v>
      </c>
      <c r="C14" s="53" t="s">
        <v>1549</v>
      </c>
      <c r="D14" s="54">
        <v>3</v>
      </c>
      <c r="E14" s="65" t="s">
        <v>132</v>
      </c>
      <c r="F14" s="55">
        <v>32</v>
      </c>
      <c r="G14" s="53"/>
      <c r="H14" s="57"/>
      <c r="I14" s="56"/>
      <c r="J14" s="56"/>
      <c r="K14" s="36" t="s">
        <v>65</v>
      </c>
      <c r="L14" s="83">
        <v>14</v>
      </c>
      <c r="M14" s="83"/>
      <c r="N14" s="63"/>
      <c r="O14" s="86" t="s">
        <v>270</v>
      </c>
      <c r="P14" s="88">
        <v>43775.38853009259</v>
      </c>
      <c r="Q14" s="86" t="s">
        <v>278</v>
      </c>
      <c r="R14" s="86"/>
      <c r="S14" s="86"/>
      <c r="T14" s="86" t="s">
        <v>332</v>
      </c>
      <c r="U14" s="86"/>
      <c r="V14" s="89" t="s">
        <v>366</v>
      </c>
      <c r="W14" s="88">
        <v>43775.38853009259</v>
      </c>
      <c r="X14" s="92">
        <v>43775</v>
      </c>
      <c r="Y14" s="94" t="s">
        <v>390</v>
      </c>
      <c r="Z14" s="89" t="s">
        <v>435</v>
      </c>
      <c r="AA14" s="86"/>
      <c r="AB14" s="86"/>
      <c r="AC14" s="94" t="s">
        <v>482</v>
      </c>
      <c r="AD14" s="86"/>
      <c r="AE14" s="86" t="b">
        <v>0</v>
      </c>
      <c r="AF14" s="86">
        <v>0</v>
      </c>
      <c r="AG14" s="94" t="s">
        <v>524</v>
      </c>
      <c r="AH14" s="86" t="b">
        <v>0</v>
      </c>
      <c r="AI14" s="86" t="s">
        <v>530</v>
      </c>
      <c r="AJ14" s="86"/>
      <c r="AK14" s="94" t="s">
        <v>524</v>
      </c>
      <c r="AL14" s="86" t="b">
        <v>0</v>
      </c>
      <c r="AM14" s="86">
        <v>4</v>
      </c>
      <c r="AN14" s="94" t="s">
        <v>488</v>
      </c>
      <c r="AO14" s="86" t="s">
        <v>536</v>
      </c>
      <c r="AP14" s="86" t="b">
        <v>0</v>
      </c>
      <c r="AQ14" s="94" t="s">
        <v>488</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35</v>
      </c>
      <c r="BM14" s="52">
        <v>100</v>
      </c>
      <c r="BN14" s="51">
        <v>35</v>
      </c>
    </row>
    <row r="15" spans="1:66" ht="15">
      <c r="A15" s="84" t="s">
        <v>222</v>
      </c>
      <c r="B15" s="84" t="s">
        <v>227</v>
      </c>
      <c r="C15" s="53" t="s">
        <v>1549</v>
      </c>
      <c r="D15" s="54">
        <v>3</v>
      </c>
      <c r="E15" s="65" t="s">
        <v>132</v>
      </c>
      <c r="F15" s="55">
        <v>32</v>
      </c>
      <c r="G15" s="53"/>
      <c r="H15" s="57"/>
      <c r="I15" s="56"/>
      <c r="J15" s="56"/>
      <c r="K15" s="36" t="s">
        <v>65</v>
      </c>
      <c r="L15" s="83">
        <v>15</v>
      </c>
      <c r="M15" s="83"/>
      <c r="N15" s="63"/>
      <c r="O15" s="86" t="s">
        <v>270</v>
      </c>
      <c r="P15" s="88">
        <v>43775.434166666666</v>
      </c>
      <c r="Q15" s="86" t="s">
        <v>278</v>
      </c>
      <c r="R15" s="86"/>
      <c r="S15" s="86"/>
      <c r="T15" s="86" t="s">
        <v>332</v>
      </c>
      <c r="U15" s="86"/>
      <c r="V15" s="89" t="s">
        <v>367</v>
      </c>
      <c r="W15" s="88">
        <v>43775.434166666666</v>
      </c>
      <c r="X15" s="92">
        <v>43775</v>
      </c>
      <c r="Y15" s="94" t="s">
        <v>391</v>
      </c>
      <c r="Z15" s="89" t="s">
        <v>436</v>
      </c>
      <c r="AA15" s="86"/>
      <c r="AB15" s="86"/>
      <c r="AC15" s="94" t="s">
        <v>483</v>
      </c>
      <c r="AD15" s="86"/>
      <c r="AE15" s="86" t="b">
        <v>0</v>
      </c>
      <c r="AF15" s="86">
        <v>0</v>
      </c>
      <c r="AG15" s="94" t="s">
        <v>524</v>
      </c>
      <c r="AH15" s="86" t="b">
        <v>0</v>
      </c>
      <c r="AI15" s="86" t="s">
        <v>530</v>
      </c>
      <c r="AJ15" s="86"/>
      <c r="AK15" s="94" t="s">
        <v>524</v>
      </c>
      <c r="AL15" s="86" t="b">
        <v>0</v>
      </c>
      <c r="AM15" s="86">
        <v>4</v>
      </c>
      <c r="AN15" s="94" t="s">
        <v>488</v>
      </c>
      <c r="AO15" s="86" t="s">
        <v>536</v>
      </c>
      <c r="AP15" s="86" t="b">
        <v>0</v>
      </c>
      <c r="AQ15" s="94" t="s">
        <v>488</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0</v>
      </c>
      <c r="BI15" s="52">
        <v>0</v>
      </c>
      <c r="BJ15" s="51">
        <v>0</v>
      </c>
      <c r="BK15" s="52">
        <v>0</v>
      </c>
      <c r="BL15" s="51">
        <v>35</v>
      </c>
      <c r="BM15" s="52">
        <v>100</v>
      </c>
      <c r="BN15" s="51">
        <v>35</v>
      </c>
    </row>
    <row r="16" spans="1:66" ht="15">
      <c r="A16" s="84" t="s">
        <v>223</v>
      </c>
      <c r="B16" s="84" t="s">
        <v>223</v>
      </c>
      <c r="C16" s="53" t="s">
        <v>1549</v>
      </c>
      <c r="D16" s="54">
        <v>3</v>
      </c>
      <c r="E16" s="65" t="s">
        <v>132</v>
      </c>
      <c r="F16" s="55">
        <v>32</v>
      </c>
      <c r="G16" s="53"/>
      <c r="H16" s="57"/>
      <c r="I16" s="56"/>
      <c r="J16" s="56"/>
      <c r="K16" s="36" t="s">
        <v>65</v>
      </c>
      <c r="L16" s="83">
        <v>16</v>
      </c>
      <c r="M16" s="83"/>
      <c r="N16" s="63"/>
      <c r="O16" s="86" t="s">
        <v>176</v>
      </c>
      <c r="P16" s="88">
        <v>43775.689722222225</v>
      </c>
      <c r="Q16" s="86" t="s">
        <v>279</v>
      </c>
      <c r="R16" s="86"/>
      <c r="S16" s="86"/>
      <c r="T16" s="86" t="s">
        <v>333</v>
      </c>
      <c r="U16" s="89" t="s">
        <v>353</v>
      </c>
      <c r="V16" s="89" t="s">
        <v>353</v>
      </c>
      <c r="W16" s="88">
        <v>43775.689722222225</v>
      </c>
      <c r="X16" s="92">
        <v>43775</v>
      </c>
      <c r="Y16" s="94" t="s">
        <v>392</v>
      </c>
      <c r="Z16" s="89" t="s">
        <v>437</v>
      </c>
      <c r="AA16" s="86"/>
      <c r="AB16" s="86"/>
      <c r="AC16" s="94" t="s">
        <v>484</v>
      </c>
      <c r="AD16" s="86"/>
      <c r="AE16" s="86" t="b">
        <v>0</v>
      </c>
      <c r="AF16" s="86">
        <v>0</v>
      </c>
      <c r="AG16" s="94" t="s">
        <v>524</v>
      </c>
      <c r="AH16" s="86" t="b">
        <v>0</v>
      </c>
      <c r="AI16" s="86" t="s">
        <v>529</v>
      </c>
      <c r="AJ16" s="86"/>
      <c r="AK16" s="94" t="s">
        <v>524</v>
      </c>
      <c r="AL16" s="86" t="b">
        <v>0</v>
      </c>
      <c r="AM16" s="86">
        <v>0</v>
      </c>
      <c r="AN16" s="94" t="s">
        <v>524</v>
      </c>
      <c r="AO16" s="86" t="s">
        <v>534</v>
      </c>
      <c r="AP16" s="86" t="b">
        <v>0</v>
      </c>
      <c r="AQ16" s="94" t="s">
        <v>484</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39</v>
      </c>
      <c r="BM16" s="52">
        <v>100</v>
      </c>
      <c r="BN16" s="51">
        <v>39</v>
      </c>
    </row>
    <row r="17" spans="1:66" ht="15">
      <c r="A17" s="84" t="s">
        <v>224</v>
      </c>
      <c r="B17" s="84" t="s">
        <v>238</v>
      </c>
      <c r="C17" s="53" t="s">
        <v>1549</v>
      </c>
      <c r="D17" s="54">
        <v>3</v>
      </c>
      <c r="E17" s="65" t="s">
        <v>132</v>
      </c>
      <c r="F17" s="55">
        <v>32</v>
      </c>
      <c r="G17" s="53"/>
      <c r="H17" s="57"/>
      <c r="I17" s="56"/>
      <c r="J17" s="56"/>
      <c r="K17" s="36" t="s">
        <v>65</v>
      </c>
      <c r="L17" s="83">
        <v>17</v>
      </c>
      <c r="M17" s="83"/>
      <c r="N17" s="63"/>
      <c r="O17" s="86" t="s">
        <v>270</v>
      </c>
      <c r="P17" s="88">
        <v>43776.389236111114</v>
      </c>
      <c r="Q17" s="86" t="s">
        <v>280</v>
      </c>
      <c r="R17" s="86"/>
      <c r="S17" s="86"/>
      <c r="T17" s="86" t="s">
        <v>334</v>
      </c>
      <c r="U17" s="86"/>
      <c r="V17" s="89" t="s">
        <v>368</v>
      </c>
      <c r="W17" s="88">
        <v>43776.389236111114</v>
      </c>
      <c r="X17" s="92">
        <v>43776</v>
      </c>
      <c r="Y17" s="94" t="s">
        <v>393</v>
      </c>
      <c r="Z17" s="89" t="s">
        <v>438</v>
      </c>
      <c r="AA17" s="86"/>
      <c r="AB17" s="86"/>
      <c r="AC17" s="94" t="s">
        <v>485</v>
      </c>
      <c r="AD17" s="86"/>
      <c r="AE17" s="86" t="b">
        <v>0</v>
      </c>
      <c r="AF17" s="86">
        <v>0</v>
      </c>
      <c r="AG17" s="94" t="s">
        <v>524</v>
      </c>
      <c r="AH17" s="86" t="b">
        <v>0</v>
      </c>
      <c r="AI17" s="86" t="s">
        <v>528</v>
      </c>
      <c r="AJ17" s="86"/>
      <c r="AK17" s="94" t="s">
        <v>524</v>
      </c>
      <c r="AL17" s="86" t="b">
        <v>0</v>
      </c>
      <c r="AM17" s="86">
        <v>2</v>
      </c>
      <c r="AN17" s="94" t="s">
        <v>506</v>
      </c>
      <c r="AO17" s="86" t="s">
        <v>534</v>
      </c>
      <c r="AP17" s="86" t="b">
        <v>0</v>
      </c>
      <c r="AQ17" s="94" t="s">
        <v>506</v>
      </c>
      <c r="AR17" s="86" t="s">
        <v>176</v>
      </c>
      <c r="AS17" s="86">
        <v>0</v>
      </c>
      <c r="AT17" s="86">
        <v>0</v>
      </c>
      <c r="AU17" s="86"/>
      <c r="AV17" s="86"/>
      <c r="AW17" s="86"/>
      <c r="AX17" s="86"/>
      <c r="AY17" s="86"/>
      <c r="AZ17" s="86"/>
      <c r="BA17" s="86"/>
      <c r="BB17" s="86"/>
      <c r="BC17">
        <v>1</v>
      </c>
      <c r="BD17" s="85" t="str">
        <f>REPLACE(INDEX(GroupVertices[Group],MATCH(Edges[[#This Row],[Vertex 1]],GroupVertices[Vertex],0)),1,1,"")</f>
        <v>7</v>
      </c>
      <c r="BE17" s="85" t="str">
        <f>REPLACE(INDEX(GroupVertices[Group],MATCH(Edges[[#This Row],[Vertex 2]],GroupVertices[Vertex],0)),1,1,"")</f>
        <v>7</v>
      </c>
      <c r="BF17" s="51">
        <v>0</v>
      </c>
      <c r="BG17" s="52">
        <v>0</v>
      </c>
      <c r="BH17" s="51">
        <v>0</v>
      </c>
      <c r="BI17" s="52">
        <v>0</v>
      </c>
      <c r="BJ17" s="51">
        <v>0</v>
      </c>
      <c r="BK17" s="52">
        <v>0</v>
      </c>
      <c r="BL17" s="51">
        <v>29</v>
      </c>
      <c r="BM17" s="52">
        <v>100</v>
      </c>
      <c r="BN17" s="51">
        <v>29</v>
      </c>
    </row>
    <row r="18" spans="1:66" ht="15">
      <c r="A18" s="84" t="s">
        <v>225</v>
      </c>
      <c r="B18" s="84" t="s">
        <v>238</v>
      </c>
      <c r="C18" s="53" t="s">
        <v>1549</v>
      </c>
      <c r="D18" s="54">
        <v>3</v>
      </c>
      <c r="E18" s="65" t="s">
        <v>132</v>
      </c>
      <c r="F18" s="55">
        <v>32</v>
      </c>
      <c r="G18" s="53"/>
      <c r="H18" s="57"/>
      <c r="I18" s="56"/>
      <c r="J18" s="56"/>
      <c r="K18" s="36" t="s">
        <v>65</v>
      </c>
      <c r="L18" s="83">
        <v>18</v>
      </c>
      <c r="M18" s="83"/>
      <c r="N18" s="63"/>
      <c r="O18" s="86" t="s">
        <v>270</v>
      </c>
      <c r="P18" s="88">
        <v>43776.390335648146</v>
      </c>
      <c r="Q18" s="86" t="s">
        <v>280</v>
      </c>
      <c r="R18" s="86"/>
      <c r="S18" s="86"/>
      <c r="T18" s="86" t="s">
        <v>334</v>
      </c>
      <c r="U18" s="86"/>
      <c r="V18" s="89" t="s">
        <v>369</v>
      </c>
      <c r="W18" s="88">
        <v>43776.390335648146</v>
      </c>
      <c r="X18" s="92">
        <v>43776</v>
      </c>
      <c r="Y18" s="94" t="s">
        <v>394</v>
      </c>
      <c r="Z18" s="89" t="s">
        <v>439</v>
      </c>
      <c r="AA18" s="86"/>
      <c r="AB18" s="86"/>
      <c r="AC18" s="94" t="s">
        <v>486</v>
      </c>
      <c r="AD18" s="86"/>
      <c r="AE18" s="86" t="b">
        <v>0</v>
      </c>
      <c r="AF18" s="86">
        <v>0</v>
      </c>
      <c r="AG18" s="94" t="s">
        <v>524</v>
      </c>
      <c r="AH18" s="86" t="b">
        <v>0</v>
      </c>
      <c r="AI18" s="86" t="s">
        <v>528</v>
      </c>
      <c r="AJ18" s="86"/>
      <c r="AK18" s="94" t="s">
        <v>524</v>
      </c>
      <c r="AL18" s="86" t="b">
        <v>0</v>
      </c>
      <c r="AM18" s="86">
        <v>2</v>
      </c>
      <c r="AN18" s="94" t="s">
        <v>506</v>
      </c>
      <c r="AO18" s="86" t="s">
        <v>534</v>
      </c>
      <c r="AP18" s="86" t="b">
        <v>0</v>
      </c>
      <c r="AQ18" s="94" t="s">
        <v>506</v>
      </c>
      <c r="AR18" s="86" t="s">
        <v>176</v>
      </c>
      <c r="AS18" s="86">
        <v>0</v>
      </c>
      <c r="AT18" s="86">
        <v>0</v>
      </c>
      <c r="AU18" s="86"/>
      <c r="AV18" s="86"/>
      <c r="AW18" s="86"/>
      <c r="AX18" s="86"/>
      <c r="AY18" s="86"/>
      <c r="AZ18" s="86"/>
      <c r="BA18" s="86"/>
      <c r="BB18" s="86"/>
      <c r="BC18">
        <v>1</v>
      </c>
      <c r="BD18" s="85" t="str">
        <f>REPLACE(INDEX(GroupVertices[Group],MATCH(Edges[[#This Row],[Vertex 1]],GroupVertices[Vertex],0)),1,1,"")</f>
        <v>7</v>
      </c>
      <c r="BE18" s="85" t="str">
        <f>REPLACE(INDEX(GroupVertices[Group],MATCH(Edges[[#This Row],[Vertex 2]],GroupVertices[Vertex],0)),1,1,"")</f>
        <v>7</v>
      </c>
      <c r="BF18" s="51">
        <v>0</v>
      </c>
      <c r="BG18" s="52">
        <v>0</v>
      </c>
      <c r="BH18" s="51">
        <v>0</v>
      </c>
      <c r="BI18" s="52">
        <v>0</v>
      </c>
      <c r="BJ18" s="51">
        <v>0</v>
      </c>
      <c r="BK18" s="52">
        <v>0</v>
      </c>
      <c r="BL18" s="51">
        <v>29</v>
      </c>
      <c r="BM18" s="52">
        <v>100</v>
      </c>
      <c r="BN18" s="51">
        <v>29</v>
      </c>
    </row>
    <row r="19" spans="1:66" ht="15">
      <c r="A19" s="84" t="s">
        <v>226</v>
      </c>
      <c r="B19" s="84" t="s">
        <v>226</v>
      </c>
      <c r="C19" s="53" t="s">
        <v>1549</v>
      </c>
      <c r="D19" s="54">
        <v>3</v>
      </c>
      <c r="E19" s="65" t="s">
        <v>132</v>
      </c>
      <c r="F19" s="55">
        <v>32</v>
      </c>
      <c r="G19" s="53"/>
      <c r="H19" s="57"/>
      <c r="I19" s="56"/>
      <c r="J19" s="56"/>
      <c r="K19" s="36" t="s">
        <v>65</v>
      </c>
      <c r="L19" s="83">
        <v>19</v>
      </c>
      <c r="M19" s="83"/>
      <c r="N19" s="63"/>
      <c r="O19" s="86" t="s">
        <v>176</v>
      </c>
      <c r="P19" s="88">
        <v>43776.50434027778</v>
      </c>
      <c r="Q19" s="86" t="s">
        <v>281</v>
      </c>
      <c r="R19" s="86" t="s">
        <v>312</v>
      </c>
      <c r="S19" s="86" t="s">
        <v>323</v>
      </c>
      <c r="T19" s="86" t="s">
        <v>335</v>
      </c>
      <c r="U19" s="86"/>
      <c r="V19" s="89" t="s">
        <v>370</v>
      </c>
      <c r="W19" s="88">
        <v>43776.50434027778</v>
      </c>
      <c r="X19" s="92">
        <v>43776</v>
      </c>
      <c r="Y19" s="94" t="s">
        <v>395</v>
      </c>
      <c r="Z19" s="89" t="s">
        <v>440</v>
      </c>
      <c r="AA19" s="86"/>
      <c r="AB19" s="86"/>
      <c r="AC19" s="94" t="s">
        <v>487</v>
      </c>
      <c r="AD19" s="86"/>
      <c r="AE19" s="86" t="b">
        <v>0</v>
      </c>
      <c r="AF19" s="86">
        <v>0</v>
      </c>
      <c r="AG19" s="94" t="s">
        <v>524</v>
      </c>
      <c r="AH19" s="86" t="b">
        <v>0</v>
      </c>
      <c r="AI19" s="86" t="s">
        <v>529</v>
      </c>
      <c r="AJ19" s="86"/>
      <c r="AK19" s="94" t="s">
        <v>524</v>
      </c>
      <c r="AL19" s="86" t="b">
        <v>0</v>
      </c>
      <c r="AM19" s="86">
        <v>0</v>
      </c>
      <c r="AN19" s="94" t="s">
        <v>524</v>
      </c>
      <c r="AO19" s="86" t="s">
        <v>537</v>
      </c>
      <c r="AP19" s="86" t="b">
        <v>0</v>
      </c>
      <c r="AQ19" s="94" t="s">
        <v>487</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23</v>
      </c>
      <c r="BM19" s="52">
        <v>100</v>
      </c>
      <c r="BN19" s="51">
        <v>23</v>
      </c>
    </row>
    <row r="20" spans="1:66" ht="15">
      <c r="A20" s="84" t="s">
        <v>227</v>
      </c>
      <c r="B20" s="84" t="s">
        <v>227</v>
      </c>
      <c r="C20" s="53" t="s">
        <v>1549</v>
      </c>
      <c r="D20" s="54">
        <v>3</v>
      </c>
      <c r="E20" s="65" t="s">
        <v>132</v>
      </c>
      <c r="F20" s="55">
        <v>32</v>
      </c>
      <c r="G20" s="53"/>
      <c r="H20" s="57"/>
      <c r="I20" s="56"/>
      <c r="J20" s="56"/>
      <c r="K20" s="36" t="s">
        <v>65</v>
      </c>
      <c r="L20" s="83">
        <v>20</v>
      </c>
      <c r="M20" s="83"/>
      <c r="N20" s="63"/>
      <c r="O20" s="86" t="s">
        <v>176</v>
      </c>
      <c r="P20" s="88">
        <v>43775.32059027778</v>
      </c>
      <c r="Q20" s="86" t="s">
        <v>278</v>
      </c>
      <c r="R20" s="86"/>
      <c r="S20" s="86"/>
      <c r="T20" s="86" t="s">
        <v>332</v>
      </c>
      <c r="U20" s="89" t="s">
        <v>354</v>
      </c>
      <c r="V20" s="89" t="s">
        <v>354</v>
      </c>
      <c r="W20" s="88">
        <v>43775.32059027778</v>
      </c>
      <c r="X20" s="92">
        <v>43775</v>
      </c>
      <c r="Y20" s="94" t="s">
        <v>396</v>
      </c>
      <c r="Z20" s="89" t="s">
        <v>441</v>
      </c>
      <c r="AA20" s="86"/>
      <c r="AB20" s="86"/>
      <c r="AC20" s="94" t="s">
        <v>488</v>
      </c>
      <c r="AD20" s="86"/>
      <c r="AE20" s="86" t="b">
        <v>0</v>
      </c>
      <c r="AF20" s="86">
        <v>1</v>
      </c>
      <c r="AG20" s="94" t="s">
        <v>524</v>
      </c>
      <c r="AH20" s="86" t="b">
        <v>0</v>
      </c>
      <c r="AI20" s="86" t="s">
        <v>530</v>
      </c>
      <c r="AJ20" s="86"/>
      <c r="AK20" s="94" t="s">
        <v>524</v>
      </c>
      <c r="AL20" s="86" t="b">
        <v>0</v>
      </c>
      <c r="AM20" s="86">
        <v>4</v>
      </c>
      <c r="AN20" s="94" t="s">
        <v>524</v>
      </c>
      <c r="AO20" s="86" t="s">
        <v>534</v>
      </c>
      <c r="AP20" s="86" t="b">
        <v>0</v>
      </c>
      <c r="AQ20" s="94" t="s">
        <v>488</v>
      </c>
      <c r="AR20" s="86" t="s">
        <v>176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v>0</v>
      </c>
      <c r="BG20" s="52">
        <v>0</v>
      </c>
      <c r="BH20" s="51">
        <v>0</v>
      </c>
      <c r="BI20" s="52">
        <v>0</v>
      </c>
      <c r="BJ20" s="51">
        <v>0</v>
      </c>
      <c r="BK20" s="52">
        <v>0</v>
      </c>
      <c r="BL20" s="51">
        <v>35</v>
      </c>
      <c r="BM20" s="52">
        <v>100</v>
      </c>
      <c r="BN20" s="51">
        <v>35</v>
      </c>
    </row>
    <row r="21" spans="1:66" ht="15">
      <c r="A21" s="84" t="s">
        <v>228</v>
      </c>
      <c r="B21" s="84" t="s">
        <v>227</v>
      </c>
      <c r="C21" s="53" t="s">
        <v>1549</v>
      </c>
      <c r="D21" s="54">
        <v>3</v>
      </c>
      <c r="E21" s="65" t="s">
        <v>132</v>
      </c>
      <c r="F21" s="55">
        <v>32</v>
      </c>
      <c r="G21" s="53"/>
      <c r="H21" s="57"/>
      <c r="I21" s="56"/>
      <c r="J21" s="56"/>
      <c r="K21" s="36" t="s">
        <v>65</v>
      </c>
      <c r="L21" s="83">
        <v>21</v>
      </c>
      <c r="M21" s="83"/>
      <c r="N21" s="63"/>
      <c r="O21" s="86" t="s">
        <v>270</v>
      </c>
      <c r="P21" s="88">
        <v>43775.53292824074</v>
      </c>
      <c r="Q21" s="86" t="s">
        <v>278</v>
      </c>
      <c r="R21" s="86"/>
      <c r="S21" s="86"/>
      <c r="T21" s="86" t="s">
        <v>332</v>
      </c>
      <c r="U21" s="86"/>
      <c r="V21" s="89" t="s">
        <v>371</v>
      </c>
      <c r="W21" s="88">
        <v>43775.53292824074</v>
      </c>
      <c r="X21" s="92">
        <v>43775</v>
      </c>
      <c r="Y21" s="94" t="s">
        <v>397</v>
      </c>
      <c r="Z21" s="89" t="s">
        <v>442</v>
      </c>
      <c r="AA21" s="86"/>
      <c r="AB21" s="86"/>
      <c r="AC21" s="94" t="s">
        <v>489</v>
      </c>
      <c r="AD21" s="86"/>
      <c r="AE21" s="86" t="b">
        <v>0</v>
      </c>
      <c r="AF21" s="86">
        <v>0</v>
      </c>
      <c r="AG21" s="94" t="s">
        <v>524</v>
      </c>
      <c r="AH21" s="86" t="b">
        <v>0</v>
      </c>
      <c r="AI21" s="86" t="s">
        <v>530</v>
      </c>
      <c r="AJ21" s="86"/>
      <c r="AK21" s="94" t="s">
        <v>524</v>
      </c>
      <c r="AL21" s="86" t="b">
        <v>0</v>
      </c>
      <c r="AM21" s="86">
        <v>4</v>
      </c>
      <c r="AN21" s="94" t="s">
        <v>488</v>
      </c>
      <c r="AO21" s="86" t="s">
        <v>534</v>
      </c>
      <c r="AP21" s="86" t="b">
        <v>0</v>
      </c>
      <c r="AQ21" s="94" t="s">
        <v>488</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v>0</v>
      </c>
      <c r="BG21" s="52">
        <v>0</v>
      </c>
      <c r="BH21" s="51">
        <v>0</v>
      </c>
      <c r="BI21" s="52">
        <v>0</v>
      </c>
      <c r="BJ21" s="51">
        <v>0</v>
      </c>
      <c r="BK21" s="52">
        <v>0</v>
      </c>
      <c r="BL21" s="51">
        <v>35</v>
      </c>
      <c r="BM21" s="52">
        <v>100</v>
      </c>
      <c r="BN21" s="51">
        <v>35</v>
      </c>
    </row>
    <row r="22" spans="1:66" ht="15">
      <c r="A22" s="84" t="s">
        <v>228</v>
      </c>
      <c r="B22" s="84" t="s">
        <v>249</v>
      </c>
      <c r="C22" s="53" t="s">
        <v>1549</v>
      </c>
      <c r="D22" s="54">
        <v>3</v>
      </c>
      <c r="E22" s="65" t="s">
        <v>132</v>
      </c>
      <c r="F22" s="55">
        <v>32</v>
      </c>
      <c r="G22" s="53"/>
      <c r="H22" s="57"/>
      <c r="I22" s="56"/>
      <c r="J22" s="56"/>
      <c r="K22" s="36" t="s">
        <v>65</v>
      </c>
      <c r="L22" s="83">
        <v>22</v>
      </c>
      <c r="M22" s="83"/>
      <c r="N22" s="63"/>
      <c r="O22" s="86" t="s">
        <v>272</v>
      </c>
      <c r="P22" s="88">
        <v>43776.740798611114</v>
      </c>
      <c r="Q22" s="86" t="s">
        <v>282</v>
      </c>
      <c r="R22" s="86"/>
      <c r="S22" s="86"/>
      <c r="T22" s="86" t="s">
        <v>336</v>
      </c>
      <c r="U22" s="86"/>
      <c r="V22" s="89" t="s">
        <v>371</v>
      </c>
      <c r="W22" s="88">
        <v>43776.740798611114</v>
      </c>
      <c r="X22" s="92">
        <v>43776</v>
      </c>
      <c r="Y22" s="94" t="s">
        <v>398</v>
      </c>
      <c r="Z22" s="89" t="s">
        <v>443</v>
      </c>
      <c r="AA22" s="86"/>
      <c r="AB22" s="86"/>
      <c r="AC22" s="94" t="s">
        <v>490</v>
      </c>
      <c r="AD22" s="94" t="s">
        <v>522</v>
      </c>
      <c r="AE22" s="86" t="b">
        <v>0</v>
      </c>
      <c r="AF22" s="86">
        <v>1</v>
      </c>
      <c r="AG22" s="94" t="s">
        <v>525</v>
      </c>
      <c r="AH22" s="86" t="b">
        <v>0</v>
      </c>
      <c r="AI22" s="86" t="s">
        <v>530</v>
      </c>
      <c r="AJ22" s="86"/>
      <c r="AK22" s="94" t="s">
        <v>524</v>
      </c>
      <c r="AL22" s="86" t="b">
        <v>0</v>
      </c>
      <c r="AM22" s="86">
        <v>0</v>
      </c>
      <c r="AN22" s="94" t="s">
        <v>524</v>
      </c>
      <c r="AO22" s="86" t="s">
        <v>534</v>
      </c>
      <c r="AP22" s="86" t="b">
        <v>0</v>
      </c>
      <c r="AQ22" s="94" t="s">
        <v>522</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1</v>
      </c>
      <c r="BG22" s="52">
        <v>5.2631578947368425</v>
      </c>
      <c r="BH22" s="51">
        <v>0</v>
      </c>
      <c r="BI22" s="52">
        <v>0</v>
      </c>
      <c r="BJ22" s="51">
        <v>0</v>
      </c>
      <c r="BK22" s="52">
        <v>0</v>
      </c>
      <c r="BL22" s="51">
        <v>18</v>
      </c>
      <c r="BM22" s="52">
        <v>94.73684210526316</v>
      </c>
      <c r="BN22" s="51">
        <v>19</v>
      </c>
    </row>
    <row r="23" spans="1:66" ht="15">
      <c r="A23" s="84" t="s">
        <v>229</v>
      </c>
      <c r="B23" s="84" t="s">
        <v>250</v>
      </c>
      <c r="C23" s="53" t="s">
        <v>1549</v>
      </c>
      <c r="D23" s="54">
        <v>3</v>
      </c>
      <c r="E23" s="65" t="s">
        <v>132</v>
      </c>
      <c r="F23" s="55">
        <v>32</v>
      </c>
      <c r="G23" s="53"/>
      <c r="H23" s="57"/>
      <c r="I23" s="56"/>
      <c r="J23" s="56"/>
      <c r="K23" s="36" t="s">
        <v>65</v>
      </c>
      <c r="L23" s="83">
        <v>23</v>
      </c>
      <c r="M23" s="83"/>
      <c r="N23" s="63"/>
      <c r="O23" s="86" t="s">
        <v>271</v>
      </c>
      <c r="P23" s="88">
        <v>43753.3656712963</v>
      </c>
      <c r="Q23" s="86" t="s">
        <v>283</v>
      </c>
      <c r="R23" s="86"/>
      <c r="S23" s="86"/>
      <c r="T23" s="86" t="s">
        <v>336</v>
      </c>
      <c r="U23" s="89" t="s">
        <v>355</v>
      </c>
      <c r="V23" s="89" t="s">
        <v>355</v>
      </c>
      <c r="W23" s="88">
        <v>43753.3656712963</v>
      </c>
      <c r="X23" s="92">
        <v>43753</v>
      </c>
      <c r="Y23" s="94" t="s">
        <v>399</v>
      </c>
      <c r="Z23" s="89" t="s">
        <v>444</v>
      </c>
      <c r="AA23" s="86"/>
      <c r="AB23" s="86"/>
      <c r="AC23" s="94" t="s">
        <v>491</v>
      </c>
      <c r="AD23" s="86"/>
      <c r="AE23" s="86" t="b">
        <v>0</v>
      </c>
      <c r="AF23" s="86">
        <v>93</v>
      </c>
      <c r="AG23" s="94" t="s">
        <v>524</v>
      </c>
      <c r="AH23" s="86" t="b">
        <v>0</v>
      </c>
      <c r="AI23" s="86" t="s">
        <v>530</v>
      </c>
      <c r="AJ23" s="86"/>
      <c r="AK23" s="94" t="s">
        <v>524</v>
      </c>
      <c r="AL23" s="86" t="b">
        <v>0</v>
      </c>
      <c r="AM23" s="86">
        <v>36</v>
      </c>
      <c r="AN23" s="94" t="s">
        <v>524</v>
      </c>
      <c r="AO23" s="86" t="s">
        <v>534</v>
      </c>
      <c r="AP23" s="86" t="b">
        <v>0</v>
      </c>
      <c r="AQ23" s="94" t="s">
        <v>491</v>
      </c>
      <c r="AR23" s="86" t="s">
        <v>270</v>
      </c>
      <c r="AS23" s="86">
        <v>0</v>
      </c>
      <c r="AT23" s="86">
        <v>0</v>
      </c>
      <c r="AU23" s="86"/>
      <c r="AV23" s="86"/>
      <c r="AW23" s="86"/>
      <c r="AX23" s="86"/>
      <c r="AY23" s="86"/>
      <c r="AZ23" s="86"/>
      <c r="BA23" s="86"/>
      <c r="BB23" s="86"/>
      <c r="BC23">
        <v>1</v>
      </c>
      <c r="BD23" s="85" t="str">
        <f>REPLACE(INDEX(GroupVertices[Group],MATCH(Edges[[#This Row],[Vertex 1]],GroupVertices[Vertex],0)),1,1,"")</f>
        <v>5</v>
      </c>
      <c r="BE23" s="85" t="str">
        <f>REPLACE(INDEX(GroupVertices[Group],MATCH(Edges[[#This Row],[Vertex 2]],GroupVertices[Vertex],0)),1,1,"")</f>
        <v>5</v>
      </c>
      <c r="BF23" s="51"/>
      <c r="BG23" s="52"/>
      <c r="BH23" s="51"/>
      <c r="BI23" s="52"/>
      <c r="BJ23" s="51"/>
      <c r="BK23" s="52"/>
      <c r="BL23" s="51"/>
      <c r="BM23" s="52"/>
      <c r="BN23" s="51"/>
    </row>
    <row r="24" spans="1:66" ht="15">
      <c r="A24" s="84" t="s">
        <v>229</v>
      </c>
      <c r="B24" s="84" t="s">
        <v>251</v>
      </c>
      <c r="C24" s="53" t="s">
        <v>1549</v>
      </c>
      <c r="D24" s="54">
        <v>3</v>
      </c>
      <c r="E24" s="65" t="s">
        <v>132</v>
      </c>
      <c r="F24" s="55">
        <v>32</v>
      </c>
      <c r="G24" s="53"/>
      <c r="H24" s="57"/>
      <c r="I24" s="56"/>
      <c r="J24" s="56"/>
      <c r="K24" s="36" t="s">
        <v>65</v>
      </c>
      <c r="L24" s="83">
        <v>24</v>
      </c>
      <c r="M24" s="83"/>
      <c r="N24" s="63"/>
      <c r="O24" s="86" t="s">
        <v>271</v>
      </c>
      <c r="P24" s="88">
        <v>43753.3656712963</v>
      </c>
      <c r="Q24" s="86" t="s">
        <v>283</v>
      </c>
      <c r="R24" s="86"/>
      <c r="S24" s="86"/>
      <c r="T24" s="86" t="s">
        <v>336</v>
      </c>
      <c r="U24" s="89" t="s">
        <v>355</v>
      </c>
      <c r="V24" s="89" t="s">
        <v>355</v>
      </c>
      <c r="W24" s="88">
        <v>43753.3656712963</v>
      </c>
      <c r="X24" s="92">
        <v>43753</v>
      </c>
      <c r="Y24" s="94" t="s">
        <v>399</v>
      </c>
      <c r="Z24" s="89" t="s">
        <v>444</v>
      </c>
      <c r="AA24" s="86"/>
      <c r="AB24" s="86"/>
      <c r="AC24" s="94" t="s">
        <v>491</v>
      </c>
      <c r="AD24" s="86"/>
      <c r="AE24" s="86" t="b">
        <v>0</v>
      </c>
      <c r="AF24" s="86">
        <v>93</v>
      </c>
      <c r="AG24" s="94" t="s">
        <v>524</v>
      </c>
      <c r="AH24" s="86" t="b">
        <v>0</v>
      </c>
      <c r="AI24" s="86" t="s">
        <v>530</v>
      </c>
      <c r="AJ24" s="86"/>
      <c r="AK24" s="94" t="s">
        <v>524</v>
      </c>
      <c r="AL24" s="86" t="b">
        <v>0</v>
      </c>
      <c r="AM24" s="86">
        <v>36</v>
      </c>
      <c r="AN24" s="94" t="s">
        <v>524</v>
      </c>
      <c r="AO24" s="86" t="s">
        <v>534</v>
      </c>
      <c r="AP24" s="86" t="b">
        <v>0</v>
      </c>
      <c r="AQ24" s="94" t="s">
        <v>491</v>
      </c>
      <c r="AR24" s="86" t="s">
        <v>270</v>
      </c>
      <c r="AS24" s="86">
        <v>0</v>
      </c>
      <c r="AT24" s="86">
        <v>0</v>
      </c>
      <c r="AU24" s="86"/>
      <c r="AV24" s="86"/>
      <c r="AW24" s="86"/>
      <c r="AX24" s="86"/>
      <c r="AY24" s="86"/>
      <c r="AZ24" s="86"/>
      <c r="BA24" s="86"/>
      <c r="BB24" s="86"/>
      <c r="BC24">
        <v>1</v>
      </c>
      <c r="BD24" s="85" t="str">
        <f>REPLACE(INDEX(GroupVertices[Group],MATCH(Edges[[#This Row],[Vertex 1]],GroupVertices[Vertex],0)),1,1,"")</f>
        <v>5</v>
      </c>
      <c r="BE24" s="85" t="str">
        <f>REPLACE(INDEX(GroupVertices[Group],MATCH(Edges[[#This Row],[Vertex 2]],GroupVertices[Vertex],0)),1,1,"")</f>
        <v>5</v>
      </c>
      <c r="BF24" s="51">
        <v>0</v>
      </c>
      <c r="BG24" s="52">
        <v>0</v>
      </c>
      <c r="BH24" s="51">
        <v>0</v>
      </c>
      <c r="BI24" s="52">
        <v>0</v>
      </c>
      <c r="BJ24" s="51">
        <v>0</v>
      </c>
      <c r="BK24" s="52">
        <v>0</v>
      </c>
      <c r="BL24" s="51">
        <v>21</v>
      </c>
      <c r="BM24" s="52">
        <v>100</v>
      </c>
      <c r="BN24" s="51">
        <v>21</v>
      </c>
    </row>
    <row r="25" spans="1:66" ht="15">
      <c r="A25" s="84" t="s">
        <v>230</v>
      </c>
      <c r="B25" s="84" t="s">
        <v>229</v>
      </c>
      <c r="C25" s="53" t="s">
        <v>1549</v>
      </c>
      <c r="D25" s="54">
        <v>3</v>
      </c>
      <c r="E25" s="65" t="s">
        <v>132</v>
      </c>
      <c r="F25" s="55">
        <v>32</v>
      </c>
      <c r="G25" s="53"/>
      <c r="H25" s="57"/>
      <c r="I25" s="56"/>
      <c r="J25" s="56"/>
      <c r="K25" s="36" t="s">
        <v>65</v>
      </c>
      <c r="L25" s="83">
        <v>25</v>
      </c>
      <c r="M25" s="83"/>
      <c r="N25" s="63"/>
      <c r="O25" s="86" t="s">
        <v>270</v>
      </c>
      <c r="P25" s="88">
        <v>43776.91748842593</v>
      </c>
      <c r="Q25" s="86" t="s">
        <v>283</v>
      </c>
      <c r="R25" s="86"/>
      <c r="S25" s="86"/>
      <c r="T25" s="86" t="s">
        <v>336</v>
      </c>
      <c r="U25" s="86"/>
      <c r="V25" s="89" t="s">
        <v>372</v>
      </c>
      <c r="W25" s="88">
        <v>43776.91748842593</v>
      </c>
      <c r="X25" s="92">
        <v>43776</v>
      </c>
      <c r="Y25" s="94" t="s">
        <v>400</v>
      </c>
      <c r="Z25" s="89" t="s">
        <v>445</v>
      </c>
      <c r="AA25" s="86"/>
      <c r="AB25" s="86"/>
      <c r="AC25" s="94" t="s">
        <v>492</v>
      </c>
      <c r="AD25" s="86"/>
      <c r="AE25" s="86" t="b">
        <v>0</v>
      </c>
      <c r="AF25" s="86">
        <v>0</v>
      </c>
      <c r="AG25" s="94" t="s">
        <v>524</v>
      </c>
      <c r="AH25" s="86" t="b">
        <v>0</v>
      </c>
      <c r="AI25" s="86" t="s">
        <v>530</v>
      </c>
      <c r="AJ25" s="86"/>
      <c r="AK25" s="94" t="s">
        <v>524</v>
      </c>
      <c r="AL25" s="86" t="b">
        <v>0</v>
      </c>
      <c r="AM25" s="86">
        <v>36</v>
      </c>
      <c r="AN25" s="94" t="s">
        <v>491</v>
      </c>
      <c r="AO25" s="86" t="s">
        <v>534</v>
      </c>
      <c r="AP25" s="86" t="b">
        <v>0</v>
      </c>
      <c r="AQ25" s="94" t="s">
        <v>491</v>
      </c>
      <c r="AR25" s="86" t="s">
        <v>176</v>
      </c>
      <c r="AS25" s="86">
        <v>0</v>
      </c>
      <c r="AT25" s="86">
        <v>0</v>
      </c>
      <c r="AU25" s="86"/>
      <c r="AV25" s="86"/>
      <c r="AW25" s="86"/>
      <c r="AX25" s="86"/>
      <c r="AY25" s="86"/>
      <c r="AZ25" s="86"/>
      <c r="BA25" s="86"/>
      <c r="BB25" s="86"/>
      <c r="BC25">
        <v>1</v>
      </c>
      <c r="BD25" s="85" t="str">
        <f>REPLACE(INDEX(GroupVertices[Group],MATCH(Edges[[#This Row],[Vertex 1]],GroupVertices[Vertex],0)),1,1,"")</f>
        <v>5</v>
      </c>
      <c r="BE25" s="85" t="str">
        <f>REPLACE(INDEX(GroupVertices[Group],MATCH(Edges[[#This Row],[Vertex 2]],GroupVertices[Vertex],0)),1,1,"")</f>
        <v>5</v>
      </c>
      <c r="BF25" s="51"/>
      <c r="BG25" s="52"/>
      <c r="BH25" s="51"/>
      <c r="BI25" s="52"/>
      <c r="BJ25" s="51"/>
      <c r="BK25" s="52"/>
      <c r="BL25" s="51"/>
      <c r="BM25" s="52"/>
      <c r="BN25" s="51"/>
    </row>
    <row r="26" spans="1:66" ht="15">
      <c r="A26" s="84" t="s">
        <v>230</v>
      </c>
      <c r="B26" s="84" t="s">
        <v>250</v>
      </c>
      <c r="C26" s="53" t="s">
        <v>1549</v>
      </c>
      <c r="D26" s="54">
        <v>3</v>
      </c>
      <c r="E26" s="65" t="s">
        <v>132</v>
      </c>
      <c r="F26" s="55">
        <v>32</v>
      </c>
      <c r="G26" s="53"/>
      <c r="H26" s="57"/>
      <c r="I26" s="56"/>
      <c r="J26" s="56"/>
      <c r="K26" s="36" t="s">
        <v>65</v>
      </c>
      <c r="L26" s="83">
        <v>26</v>
      </c>
      <c r="M26" s="83"/>
      <c r="N26" s="63"/>
      <c r="O26" s="86" t="s">
        <v>271</v>
      </c>
      <c r="P26" s="88">
        <v>43776.91748842593</v>
      </c>
      <c r="Q26" s="86" t="s">
        <v>283</v>
      </c>
      <c r="R26" s="86"/>
      <c r="S26" s="86"/>
      <c r="T26" s="86" t="s">
        <v>336</v>
      </c>
      <c r="U26" s="86"/>
      <c r="V26" s="89" t="s">
        <v>372</v>
      </c>
      <c r="W26" s="88">
        <v>43776.91748842593</v>
      </c>
      <c r="X26" s="92">
        <v>43776</v>
      </c>
      <c r="Y26" s="94" t="s">
        <v>400</v>
      </c>
      <c r="Z26" s="89" t="s">
        <v>445</v>
      </c>
      <c r="AA26" s="86"/>
      <c r="AB26" s="86"/>
      <c r="AC26" s="94" t="s">
        <v>492</v>
      </c>
      <c r="AD26" s="86"/>
      <c r="AE26" s="86" t="b">
        <v>0</v>
      </c>
      <c r="AF26" s="86">
        <v>0</v>
      </c>
      <c r="AG26" s="94" t="s">
        <v>524</v>
      </c>
      <c r="AH26" s="86" t="b">
        <v>0</v>
      </c>
      <c r="AI26" s="86" t="s">
        <v>530</v>
      </c>
      <c r="AJ26" s="86"/>
      <c r="AK26" s="94" t="s">
        <v>524</v>
      </c>
      <c r="AL26" s="86" t="b">
        <v>0</v>
      </c>
      <c r="AM26" s="86">
        <v>36</v>
      </c>
      <c r="AN26" s="94" t="s">
        <v>491</v>
      </c>
      <c r="AO26" s="86" t="s">
        <v>534</v>
      </c>
      <c r="AP26" s="86" t="b">
        <v>0</v>
      </c>
      <c r="AQ26" s="94" t="s">
        <v>491</v>
      </c>
      <c r="AR26" s="86" t="s">
        <v>176</v>
      </c>
      <c r="AS26" s="86">
        <v>0</v>
      </c>
      <c r="AT26" s="86">
        <v>0</v>
      </c>
      <c r="AU26" s="86"/>
      <c r="AV26" s="86"/>
      <c r="AW26" s="86"/>
      <c r="AX26" s="86"/>
      <c r="AY26" s="86"/>
      <c r="AZ26" s="86"/>
      <c r="BA26" s="86"/>
      <c r="BB26" s="86"/>
      <c r="BC26">
        <v>1</v>
      </c>
      <c r="BD26" s="85" t="str">
        <f>REPLACE(INDEX(GroupVertices[Group],MATCH(Edges[[#This Row],[Vertex 1]],GroupVertices[Vertex],0)),1,1,"")</f>
        <v>5</v>
      </c>
      <c r="BE26" s="85" t="str">
        <f>REPLACE(INDEX(GroupVertices[Group],MATCH(Edges[[#This Row],[Vertex 2]],GroupVertices[Vertex],0)),1,1,"")</f>
        <v>5</v>
      </c>
      <c r="BF26" s="51"/>
      <c r="BG26" s="52"/>
      <c r="BH26" s="51"/>
      <c r="BI26" s="52"/>
      <c r="BJ26" s="51"/>
      <c r="BK26" s="52"/>
      <c r="BL26" s="51"/>
      <c r="BM26" s="52"/>
      <c r="BN26" s="51"/>
    </row>
    <row r="27" spans="1:66" ht="15">
      <c r="A27" s="84" t="s">
        <v>230</v>
      </c>
      <c r="B27" s="84" t="s">
        <v>251</v>
      </c>
      <c r="C27" s="53" t="s">
        <v>1549</v>
      </c>
      <c r="D27" s="54">
        <v>3</v>
      </c>
      <c r="E27" s="65" t="s">
        <v>132</v>
      </c>
      <c r="F27" s="55">
        <v>32</v>
      </c>
      <c r="G27" s="53"/>
      <c r="H27" s="57"/>
      <c r="I27" s="56"/>
      <c r="J27" s="56"/>
      <c r="K27" s="36" t="s">
        <v>65</v>
      </c>
      <c r="L27" s="83">
        <v>27</v>
      </c>
      <c r="M27" s="83"/>
      <c r="N27" s="63"/>
      <c r="O27" s="86" t="s">
        <v>271</v>
      </c>
      <c r="P27" s="88">
        <v>43776.91748842593</v>
      </c>
      <c r="Q27" s="86" t="s">
        <v>283</v>
      </c>
      <c r="R27" s="86"/>
      <c r="S27" s="86"/>
      <c r="T27" s="86" t="s">
        <v>336</v>
      </c>
      <c r="U27" s="86"/>
      <c r="V27" s="89" t="s">
        <v>372</v>
      </c>
      <c r="W27" s="88">
        <v>43776.91748842593</v>
      </c>
      <c r="X27" s="92">
        <v>43776</v>
      </c>
      <c r="Y27" s="94" t="s">
        <v>400</v>
      </c>
      <c r="Z27" s="89" t="s">
        <v>445</v>
      </c>
      <c r="AA27" s="86"/>
      <c r="AB27" s="86"/>
      <c r="AC27" s="94" t="s">
        <v>492</v>
      </c>
      <c r="AD27" s="86"/>
      <c r="AE27" s="86" t="b">
        <v>0</v>
      </c>
      <c r="AF27" s="86">
        <v>0</v>
      </c>
      <c r="AG27" s="94" t="s">
        <v>524</v>
      </c>
      <c r="AH27" s="86" t="b">
        <v>0</v>
      </c>
      <c r="AI27" s="86" t="s">
        <v>530</v>
      </c>
      <c r="AJ27" s="86"/>
      <c r="AK27" s="94" t="s">
        <v>524</v>
      </c>
      <c r="AL27" s="86" t="b">
        <v>0</v>
      </c>
      <c r="AM27" s="86">
        <v>36</v>
      </c>
      <c r="AN27" s="94" t="s">
        <v>491</v>
      </c>
      <c r="AO27" s="86" t="s">
        <v>534</v>
      </c>
      <c r="AP27" s="86" t="b">
        <v>0</v>
      </c>
      <c r="AQ27" s="94" t="s">
        <v>491</v>
      </c>
      <c r="AR27" s="86" t="s">
        <v>176</v>
      </c>
      <c r="AS27" s="86">
        <v>0</v>
      </c>
      <c r="AT27" s="86">
        <v>0</v>
      </c>
      <c r="AU27" s="86"/>
      <c r="AV27" s="86"/>
      <c r="AW27" s="86"/>
      <c r="AX27" s="86"/>
      <c r="AY27" s="86"/>
      <c r="AZ27" s="86"/>
      <c r="BA27" s="86"/>
      <c r="BB27" s="86"/>
      <c r="BC27">
        <v>1</v>
      </c>
      <c r="BD27" s="85" t="str">
        <f>REPLACE(INDEX(GroupVertices[Group],MATCH(Edges[[#This Row],[Vertex 1]],GroupVertices[Vertex],0)),1,1,"")</f>
        <v>5</v>
      </c>
      <c r="BE27" s="85" t="str">
        <f>REPLACE(INDEX(GroupVertices[Group],MATCH(Edges[[#This Row],[Vertex 2]],GroupVertices[Vertex],0)),1,1,"")</f>
        <v>5</v>
      </c>
      <c r="BF27" s="51">
        <v>0</v>
      </c>
      <c r="BG27" s="52">
        <v>0</v>
      </c>
      <c r="BH27" s="51">
        <v>0</v>
      </c>
      <c r="BI27" s="52">
        <v>0</v>
      </c>
      <c r="BJ27" s="51">
        <v>0</v>
      </c>
      <c r="BK27" s="52">
        <v>0</v>
      </c>
      <c r="BL27" s="51">
        <v>21</v>
      </c>
      <c r="BM27" s="52">
        <v>100</v>
      </c>
      <c r="BN27" s="51">
        <v>21</v>
      </c>
    </row>
    <row r="28" spans="1:66" ht="15">
      <c r="A28" s="84" t="s">
        <v>231</v>
      </c>
      <c r="B28" s="84" t="s">
        <v>231</v>
      </c>
      <c r="C28" s="53" t="s">
        <v>1549</v>
      </c>
      <c r="D28" s="54">
        <v>3</v>
      </c>
      <c r="E28" s="65" t="s">
        <v>132</v>
      </c>
      <c r="F28" s="55">
        <v>32</v>
      </c>
      <c r="G28" s="53"/>
      <c r="H28" s="57"/>
      <c r="I28" s="56"/>
      <c r="J28" s="56"/>
      <c r="K28" s="36" t="s">
        <v>65</v>
      </c>
      <c r="L28" s="83">
        <v>28</v>
      </c>
      <c r="M28" s="83"/>
      <c r="N28" s="63"/>
      <c r="O28" s="86" t="s">
        <v>176</v>
      </c>
      <c r="P28" s="88">
        <v>43777.38523148148</v>
      </c>
      <c r="Q28" s="86" t="s">
        <v>284</v>
      </c>
      <c r="R28" s="86" t="s">
        <v>313</v>
      </c>
      <c r="S28" s="86" t="s">
        <v>324</v>
      </c>
      <c r="T28" s="86" t="s">
        <v>337</v>
      </c>
      <c r="U28" s="86"/>
      <c r="V28" s="89" t="s">
        <v>373</v>
      </c>
      <c r="W28" s="88">
        <v>43777.38523148148</v>
      </c>
      <c r="X28" s="92">
        <v>43777</v>
      </c>
      <c r="Y28" s="94" t="s">
        <v>401</v>
      </c>
      <c r="Z28" s="89" t="s">
        <v>446</v>
      </c>
      <c r="AA28" s="86"/>
      <c r="AB28" s="86"/>
      <c r="AC28" s="94" t="s">
        <v>493</v>
      </c>
      <c r="AD28" s="86"/>
      <c r="AE28" s="86" t="b">
        <v>0</v>
      </c>
      <c r="AF28" s="86">
        <v>0</v>
      </c>
      <c r="AG28" s="94" t="s">
        <v>524</v>
      </c>
      <c r="AH28" s="86" t="b">
        <v>0</v>
      </c>
      <c r="AI28" s="86" t="s">
        <v>531</v>
      </c>
      <c r="AJ28" s="86"/>
      <c r="AK28" s="94" t="s">
        <v>524</v>
      </c>
      <c r="AL28" s="86" t="b">
        <v>0</v>
      </c>
      <c r="AM28" s="86">
        <v>0</v>
      </c>
      <c r="AN28" s="94" t="s">
        <v>524</v>
      </c>
      <c r="AO28" s="86" t="s">
        <v>538</v>
      </c>
      <c r="AP28" s="86" t="b">
        <v>0</v>
      </c>
      <c r="AQ28" s="94" t="s">
        <v>493</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0</v>
      </c>
      <c r="BG28" s="52">
        <v>0</v>
      </c>
      <c r="BH28" s="51">
        <v>0</v>
      </c>
      <c r="BI28" s="52">
        <v>0</v>
      </c>
      <c r="BJ28" s="51">
        <v>0</v>
      </c>
      <c r="BK28" s="52">
        <v>0</v>
      </c>
      <c r="BL28" s="51">
        <v>23</v>
      </c>
      <c r="BM28" s="52">
        <v>100</v>
      </c>
      <c r="BN28" s="51">
        <v>23</v>
      </c>
    </row>
    <row r="29" spans="1:66" ht="30">
      <c r="A29" s="84" t="s">
        <v>232</v>
      </c>
      <c r="B29" s="84" t="s">
        <v>252</v>
      </c>
      <c r="C29" s="53" t="s">
        <v>1550</v>
      </c>
      <c r="D29" s="54">
        <v>10</v>
      </c>
      <c r="E29" s="65" t="s">
        <v>136</v>
      </c>
      <c r="F29" s="55">
        <v>25.5</v>
      </c>
      <c r="G29" s="53"/>
      <c r="H29" s="57"/>
      <c r="I29" s="56"/>
      <c r="J29" s="56"/>
      <c r="K29" s="36" t="s">
        <v>65</v>
      </c>
      <c r="L29" s="83">
        <v>29</v>
      </c>
      <c r="M29" s="83"/>
      <c r="N29" s="63"/>
      <c r="O29" s="86" t="s">
        <v>271</v>
      </c>
      <c r="P29" s="88">
        <v>43774.458333333336</v>
      </c>
      <c r="Q29" s="86" t="s">
        <v>285</v>
      </c>
      <c r="R29" s="89" t="s">
        <v>314</v>
      </c>
      <c r="S29" s="86" t="s">
        <v>322</v>
      </c>
      <c r="T29" s="86" t="s">
        <v>338</v>
      </c>
      <c r="U29" s="86"/>
      <c r="V29" s="89" t="s">
        <v>374</v>
      </c>
      <c r="W29" s="88">
        <v>43774.458333333336</v>
      </c>
      <c r="X29" s="92">
        <v>43774</v>
      </c>
      <c r="Y29" s="94" t="s">
        <v>385</v>
      </c>
      <c r="Z29" s="89" t="s">
        <v>447</v>
      </c>
      <c r="AA29" s="86"/>
      <c r="AB29" s="86"/>
      <c r="AC29" s="94" t="s">
        <v>494</v>
      </c>
      <c r="AD29" s="86"/>
      <c r="AE29" s="86" t="b">
        <v>0</v>
      </c>
      <c r="AF29" s="86">
        <v>0</v>
      </c>
      <c r="AG29" s="94" t="s">
        <v>524</v>
      </c>
      <c r="AH29" s="86" t="b">
        <v>0</v>
      </c>
      <c r="AI29" s="86" t="s">
        <v>529</v>
      </c>
      <c r="AJ29" s="86"/>
      <c r="AK29" s="94" t="s">
        <v>524</v>
      </c>
      <c r="AL29" s="86" t="b">
        <v>0</v>
      </c>
      <c r="AM29" s="86">
        <v>0</v>
      </c>
      <c r="AN29" s="94" t="s">
        <v>524</v>
      </c>
      <c r="AO29" s="86" t="s">
        <v>539</v>
      </c>
      <c r="AP29" s="86" t="b">
        <v>0</v>
      </c>
      <c r="AQ29" s="94" t="s">
        <v>494</v>
      </c>
      <c r="AR29" s="86" t="s">
        <v>176</v>
      </c>
      <c r="AS29" s="86">
        <v>0</v>
      </c>
      <c r="AT29" s="86">
        <v>0</v>
      </c>
      <c r="AU29" s="86"/>
      <c r="AV29" s="86"/>
      <c r="AW29" s="86"/>
      <c r="AX29" s="86"/>
      <c r="AY29" s="86"/>
      <c r="AZ29" s="86"/>
      <c r="BA29" s="86"/>
      <c r="BB29" s="86"/>
      <c r="BC29">
        <v>2</v>
      </c>
      <c r="BD29" s="85" t="str">
        <f>REPLACE(INDEX(GroupVertices[Group],MATCH(Edges[[#This Row],[Vertex 1]],GroupVertices[Vertex],0)),1,1,"")</f>
        <v>8</v>
      </c>
      <c r="BE29" s="85" t="str">
        <f>REPLACE(INDEX(GroupVertices[Group],MATCH(Edges[[#This Row],[Vertex 2]],GroupVertices[Vertex],0)),1,1,"")</f>
        <v>8</v>
      </c>
      <c r="BF29" s="51">
        <v>0</v>
      </c>
      <c r="BG29" s="52">
        <v>0</v>
      </c>
      <c r="BH29" s="51">
        <v>0</v>
      </c>
      <c r="BI29" s="52">
        <v>0</v>
      </c>
      <c r="BJ29" s="51">
        <v>0</v>
      </c>
      <c r="BK29" s="52">
        <v>0</v>
      </c>
      <c r="BL29" s="51">
        <v>18</v>
      </c>
      <c r="BM29" s="52">
        <v>100</v>
      </c>
      <c r="BN29" s="51">
        <v>18</v>
      </c>
    </row>
    <row r="30" spans="1:66" ht="30">
      <c r="A30" s="84" t="s">
        <v>232</v>
      </c>
      <c r="B30" s="84" t="s">
        <v>252</v>
      </c>
      <c r="C30" s="53" t="s">
        <v>1550</v>
      </c>
      <c r="D30" s="54">
        <v>10</v>
      </c>
      <c r="E30" s="65" t="s">
        <v>136</v>
      </c>
      <c r="F30" s="55">
        <v>25.5</v>
      </c>
      <c r="G30" s="53"/>
      <c r="H30" s="57"/>
      <c r="I30" s="56"/>
      <c r="J30" s="56"/>
      <c r="K30" s="36" t="s">
        <v>65</v>
      </c>
      <c r="L30" s="83">
        <v>30</v>
      </c>
      <c r="M30" s="83"/>
      <c r="N30" s="63"/>
      <c r="O30" s="86" t="s">
        <v>271</v>
      </c>
      <c r="P30" s="88">
        <v>43777.458333333336</v>
      </c>
      <c r="Q30" s="86" t="s">
        <v>286</v>
      </c>
      <c r="R30" s="89" t="s">
        <v>315</v>
      </c>
      <c r="S30" s="86" t="s">
        <v>322</v>
      </c>
      <c r="T30" s="86" t="s">
        <v>339</v>
      </c>
      <c r="U30" s="86"/>
      <c r="V30" s="89" t="s">
        <v>374</v>
      </c>
      <c r="W30" s="88">
        <v>43777.458333333336</v>
      </c>
      <c r="X30" s="92">
        <v>43777</v>
      </c>
      <c r="Y30" s="94" t="s">
        <v>385</v>
      </c>
      <c r="Z30" s="89" t="s">
        <v>448</v>
      </c>
      <c r="AA30" s="86"/>
      <c r="AB30" s="86"/>
      <c r="AC30" s="94" t="s">
        <v>495</v>
      </c>
      <c r="AD30" s="86"/>
      <c r="AE30" s="86" t="b">
        <v>0</v>
      </c>
      <c r="AF30" s="86">
        <v>0</v>
      </c>
      <c r="AG30" s="94" t="s">
        <v>524</v>
      </c>
      <c r="AH30" s="86" t="b">
        <v>0</v>
      </c>
      <c r="AI30" s="86" t="s">
        <v>529</v>
      </c>
      <c r="AJ30" s="86"/>
      <c r="AK30" s="94" t="s">
        <v>524</v>
      </c>
      <c r="AL30" s="86" t="b">
        <v>0</v>
      </c>
      <c r="AM30" s="86">
        <v>0</v>
      </c>
      <c r="AN30" s="94" t="s">
        <v>524</v>
      </c>
      <c r="AO30" s="86" t="s">
        <v>539</v>
      </c>
      <c r="AP30" s="86" t="b">
        <v>0</v>
      </c>
      <c r="AQ30" s="94" t="s">
        <v>495</v>
      </c>
      <c r="AR30" s="86" t="s">
        <v>176</v>
      </c>
      <c r="AS30" s="86">
        <v>0</v>
      </c>
      <c r="AT30" s="86">
        <v>0</v>
      </c>
      <c r="AU30" s="86"/>
      <c r="AV30" s="86"/>
      <c r="AW30" s="86"/>
      <c r="AX30" s="86"/>
      <c r="AY30" s="86"/>
      <c r="AZ30" s="86"/>
      <c r="BA30" s="86"/>
      <c r="BB30" s="86"/>
      <c r="BC30">
        <v>2</v>
      </c>
      <c r="BD30" s="85" t="str">
        <f>REPLACE(INDEX(GroupVertices[Group],MATCH(Edges[[#This Row],[Vertex 1]],GroupVertices[Vertex],0)),1,1,"")</f>
        <v>8</v>
      </c>
      <c r="BE30" s="85" t="str">
        <f>REPLACE(INDEX(GroupVertices[Group],MATCH(Edges[[#This Row],[Vertex 2]],GroupVertices[Vertex],0)),1,1,"")</f>
        <v>8</v>
      </c>
      <c r="BF30" s="51">
        <v>0</v>
      </c>
      <c r="BG30" s="52">
        <v>0</v>
      </c>
      <c r="BH30" s="51">
        <v>0</v>
      </c>
      <c r="BI30" s="52">
        <v>0</v>
      </c>
      <c r="BJ30" s="51">
        <v>0</v>
      </c>
      <c r="BK30" s="52">
        <v>0</v>
      </c>
      <c r="BL30" s="51">
        <v>16</v>
      </c>
      <c r="BM30" s="52">
        <v>100</v>
      </c>
      <c r="BN30" s="51">
        <v>16</v>
      </c>
    </row>
    <row r="31" spans="1:66" ht="30">
      <c r="A31" s="84" t="s">
        <v>233</v>
      </c>
      <c r="B31" s="84" t="s">
        <v>233</v>
      </c>
      <c r="C31" s="53" t="s">
        <v>1550</v>
      </c>
      <c r="D31" s="54">
        <v>10</v>
      </c>
      <c r="E31" s="65" t="s">
        <v>136</v>
      </c>
      <c r="F31" s="55">
        <v>25.5</v>
      </c>
      <c r="G31" s="53"/>
      <c r="H31" s="57"/>
      <c r="I31" s="56"/>
      <c r="J31" s="56"/>
      <c r="K31" s="36" t="s">
        <v>65</v>
      </c>
      <c r="L31" s="83">
        <v>31</v>
      </c>
      <c r="M31" s="83"/>
      <c r="N31" s="63"/>
      <c r="O31" s="86" t="s">
        <v>176</v>
      </c>
      <c r="P31" s="88">
        <v>43774.46527777778</v>
      </c>
      <c r="Q31" s="86" t="s">
        <v>287</v>
      </c>
      <c r="R31" s="89" t="s">
        <v>314</v>
      </c>
      <c r="S31" s="86" t="s">
        <v>322</v>
      </c>
      <c r="T31" s="86" t="s">
        <v>338</v>
      </c>
      <c r="U31" s="86"/>
      <c r="V31" s="89" t="s">
        <v>375</v>
      </c>
      <c r="W31" s="88">
        <v>43774.46527777778</v>
      </c>
      <c r="X31" s="92">
        <v>43774</v>
      </c>
      <c r="Y31" s="94" t="s">
        <v>402</v>
      </c>
      <c r="Z31" s="89" t="s">
        <v>449</v>
      </c>
      <c r="AA31" s="86"/>
      <c r="AB31" s="86"/>
      <c r="AC31" s="94" t="s">
        <v>496</v>
      </c>
      <c r="AD31" s="86"/>
      <c r="AE31" s="86" t="b">
        <v>0</v>
      </c>
      <c r="AF31" s="86">
        <v>0</v>
      </c>
      <c r="AG31" s="94" t="s">
        <v>524</v>
      </c>
      <c r="AH31" s="86" t="b">
        <v>0</v>
      </c>
      <c r="AI31" s="86" t="s">
        <v>529</v>
      </c>
      <c r="AJ31" s="86"/>
      <c r="AK31" s="94" t="s">
        <v>524</v>
      </c>
      <c r="AL31" s="86" t="b">
        <v>0</v>
      </c>
      <c r="AM31" s="86">
        <v>0</v>
      </c>
      <c r="AN31" s="94" t="s">
        <v>524</v>
      </c>
      <c r="AO31" s="86" t="s">
        <v>539</v>
      </c>
      <c r="AP31" s="86" t="b">
        <v>0</v>
      </c>
      <c r="AQ31" s="94" t="s">
        <v>496</v>
      </c>
      <c r="AR31" s="86" t="s">
        <v>176</v>
      </c>
      <c r="AS31" s="86">
        <v>0</v>
      </c>
      <c r="AT31" s="86">
        <v>0</v>
      </c>
      <c r="AU31" s="86"/>
      <c r="AV31" s="86"/>
      <c r="AW31" s="86"/>
      <c r="AX31" s="86"/>
      <c r="AY31" s="86"/>
      <c r="AZ31" s="86"/>
      <c r="BA31" s="86"/>
      <c r="BB31" s="86"/>
      <c r="BC31">
        <v>2</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17</v>
      </c>
      <c r="BM31" s="52">
        <v>100</v>
      </c>
      <c r="BN31" s="51">
        <v>17</v>
      </c>
    </row>
    <row r="32" spans="1:66" ht="30">
      <c r="A32" s="84" t="s">
        <v>233</v>
      </c>
      <c r="B32" s="84" t="s">
        <v>233</v>
      </c>
      <c r="C32" s="53" t="s">
        <v>1550</v>
      </c>
      <c r="D32" s="54">
        <v>10</v>
      </c>
      <c r="E32" s="65" t="s">
        <v>136</v>
      </c>
      <c r="F32" s="55">
        <v>25.5</v>
      </c>
      <c r="G32" s="53"/>
      <c r="H32" s="57"/>
      <c r="I32" s="56"/>
      <c r="J32" s="56"/>
      <c r="K32" s="36" t="s">
        <v>65</v>
      </c>
      <c r="L32" s="83">
        <v>32</v>
      </c>
      <c r="M32" s="83"/>
      <c r="N32" s="63"/>
      <c r="O32" s="86" t="s">
        <v>176</v>
      </c>
      <c r="P32" s="88">
        <v>43777.461805555555</v>
      </c>
      <c r="Q32" s="86" t="s">
        <v>288</v>
      </c>
      <c r="R32" s="89" t="s">
        <v>315</v>
      </c>
      <c r="S32" s="86" t="s">
        <v>322</v>
      </c>
      <c r="T32" s="86" t="s">
        <v>339</v>
      </c>
      <c r="U32" s="86"/>
      <c r="V32" s="89" t="s">
        <v>375</v>
      </c>
      <c r="W32" s="88">
        <v>43777.461805555555</v>
      </c>
      <c r="X32" s="92">
        <v>43777</v>
      </c>
      <c r="Y32" s="94" t="s">
        <v>403</v>
      </c>
      <c r="Z32" s="89" t="s">
        <v>450</v>
      </c>
      <c r="AA32" s="86"/>
      <c r="AB32" s="86"/>
      <c r="AC32" s="94" t="s">
        <v>497</v>
      </c>
      <c r="AD32" s="86"/>
      <c r="AE32" s="86" t="b">
        <v>0</v>
      </c>
      <c r="AF32" s="86">
        <v>0</v>
      </c>
      <c r="AG32" s="94" t="s">
        <v>524</v>
      </c>
      <c r="AH32" s="86" t="b">
        <v>0</v>
      </c>
      <c r="AI32" s="86" t="s">
        <v>529</v>
      </c>
      <c r="AJ32" s="86"/>
      <c r="AK32" s="94" t="s">
        <v>524</v>
      </c>
      <c r="AL32" s="86" t="b">
        <v>0</v>
      </c>
      <c r="AM32" s="86">
        <v>0</v>
      </c>
      <c r="AN32" s="94" t="s">
        <v>524</v>
      </c>
      <c r="AO32" s="86" t="s">
        <v>539</v>
      </c>
      <c r="AP32" s="86" t="b">
        <v>0</v>
      </c>
      <c r="AQ32" s="94" t="s">
        <v>497</v>
      </c>
      <c r="AR32" s="86" t="s">
        <v>176</v>
      </c>
      <c r="AS32" s="86">
        <v>0</v>
      </c>
      <c r="AT32" s="86">
        <v>0</v>
      </c>
      <c r="AU32" s="86"/>
      <c r="AV32" s="86"/>
      <c r="AW32" s="86"/>
      <c r="AX32" s="86"/>
      <c r="AY32" s="86"/>
      <c r="AZ32" s="86"/>
      <c r="BA32" s="86"/>
      <c r="BB32" s="86"/>
      <c r="BC32">
        <v>2</v>
      </c>
      <c r="BD32" s="85" t="str">
        <f>REPLACE(INDEX(GroupVertices[Group],MATCH(Edges[[#This Row],[Vertex 1]],GroupVertices[Vertex],0)),1,1,"")</f>
        <v>2</v>
      </c>
      <c r="BE32" s="85" t="str">
        <f>REPLACE(INDEX(GroupVertices[Group],MATCH(Edges[[#This Row],[Vertex 2]],GroupVertices[Vertex],0)),1,1,"")</f>
        <v>2</v>
      </c>
      <c r="BF32" s="51">
        <v>0</v>
      </c>
      <c r="BG32" s="52">
        <v>0</v>
      </c>
      <c r="BH32" s="51">
        <v>0</v>
      </c>
      <c r="BI32" s="52">
        <v>0</v>
      </c>
      <c r="BJ32" s="51">
        <v>0</v>
      </c>
      <c r="BK32" s="52">
        <v>0</v>
      </c>
      <c r="BL32" s="51">
        <v>15</v>
      </c>
      <c r="BM32" s="52">
        <v>100</v>
      </c>
      <c r="BN32" s="51">
        <v>15</v>
      </c>
    </row>
    <row r="33" spans="1:66" ht="30">
      <c r="A33" s="84" t="s">
        <v>234</v>
      </c>
      <c r="B33" s="84" t="s">
        <v>234</v>
      </c>
      <c r="C33" s="53" t="s">
        <v>1550</v>
      </c>
      <c r="D33" s="54">
        <v>10</v>
      </c>
      <c r="E33" s="65" t="s">
        <v>136</v>
      </c>
      <c r="F33" s="55">
        <v>25.5</v>
      </c>
      <c r="G33" s="53"/>
      <c r="H33" s="57"/>
      <c r="I33" s="56"/>
      <c r="J33" s="56"/>
      <c r="K33" s="36" t="s">
        <v>65</v>
      </c>
      <c r="L33" s="83">
        <v>33</v>
      </c>
      <c r="M33" s="83"/>
      <c r="N33" s="63"/>
      <c r="O33" s="86" t="s">
        <v>176</v>
      </c>
      <c r="P33" s="88">
        <v>43774.46875</v>
      </c>
      <c r="Q33" s="86" t="s">
        <v>289</v>
      </c>
      <c r="R33" s="89" t="s">
        <v>314</v>
      </c>
      <c r="S33" s="86" t="s">
        <v>322</v>
      </c>
      <c r="T33" s="86" t="s">
        <v>338</v>
      </c>
      <c r="U33" s="86"/>
      <c r="V33" s="89" t="s">
        <v>376</v>
      </c>
      <c r="W33" s="88">
        <v>43774.46875</v>
      </c>
      <c r="X33" s="92">
        <v>43774</v>
      </c>
      <c r="Y33" s="94" t="s">
        <v>404</v>
      </c>
      <c r="Z33" s="89" t="s">
        <v>451</v>
      </c>
      <c r="AA33" s="86"/>
      <c r="AB33" s="86"/>
      <c r="AC33" s="94" t="s">
        <v>498</v>
      </c>
      <c r="AD33" s="86"/>
      <c r="AE33" s="86" t="b">
        <v>0</v>
      </c>
      <c r="AF33" s="86">
        <v>0</v>
      </c>
      <c r="AG33" s="94" t="s">
        <v>524</v>
      </c>
      <c r="AH33" s="86" t="b">
        <v>0</v>
      </c>
      <c r="AI33" s="86" t="s">
        <v>529</v>
      </c>
      <c r="AJ33" s="86"/>
      <c r="AK33" s="94" t="s">
        <v>524</v>
      </c>
      <c r="AL33" s="86" t="b">
        <v>0</v>
      </c>
      <c r="AM33" s="86">
        <v>0</v>
      </c>
      <c r="AN33" s="94" t="s">
        <v>524</v>
      </c>
      <c r="AO33" s="86" t="s">
        <v>539</v>
      </c>
      <c r="AP33" s="86" t="b">
        <v>0</v>
      </c>
      <c r="AQ33" s="94" t="s">
        <v>498</v>
      </c>
      <c r="AR33" s="86" t="s">
        <v>176</v>
      </c>
      <c r="AS33" s="86">
        <v>0</v>
      </c>
      <c r="AT33" s="86">
        <v>0</v>
      </c>
      <c r="AU33" s="86"/>
      <c r="AV33" s="86"/>
      <c r="AW33" s="86"/>
      <c r="AX33" s="86"/>
      <c r="AY33" s="86"/>
      <c r="AZ33" s="86"/>
      <c r="BA33" s="86"/>
      <c r="BB33" s="86"/>
      <c r="BC33">
        <v>2</v>
      </c>
      <c r="BD33" s="85" t="str">
        <f>REPLACE(INDEX(GroupVertices[Group],MATCH(Edges[[#This Row],[Vertex 1]],GroupVertices[Vertex],0)),1,1,"")</f>
        <v>2</v>
      </c>
      <c r="BE33" s="85" t="str">
        <f>REPLACE(INDEX(GroupVertices[Group],MATCH(Edges[[#This Row],[Vertex 2]],GroupVertices[Vertex],0)),1,1,"")</f>
        <v>2</v>
      </c>
      <c r="BF33" s="51">
        <v>0</v>
      </c>
      <c r="BG33" s="52">
        <v>0</v>
      </c>
      <c r="BH33" s="51">
        <v>0</v>
      </c>
      <c r="BI33" s="52">
        <v>0</v>
      </c>
      <c r="BJ33" s="51">
        <v>0</v>
      </c>
      <c r="BK33" s="52">
        <v>0</v>
      </c>
      <c r="BL33" s="51">
        <v>17</v>
      </c>
      <c r="BM33" s="52">
        <v>100</v>
      </c>
      <c r="BN33" s="51">
        <v>17</v>
      </c>
    </row>
    <row r="34" spans="1:66" ht="30">
      <c r="A34" s="84" t="s">
        <v>234</v>
      </c>
      <c r="B34" s="84" t="s">
        <v>234</v>
      </c>
      <c r="C34" s="53" t="s">
        <v>1550</v>
      </c>
      <c r="D34" s="54">
        <v>10</v>
      </c>
      <c r="E34" s="65" t="s">
        <v>136</v>
      </c>
      <c r="F34" s="55">
        <v>25.5</v>
      </c>
      <c r="G34" s="53"/>
      <c r="H34" s="57"/>
      <c r="I34" s="56"/>
      <c r="J34" s="56"/>
      <c r="K34" s="36" t="s">
        <v>65</v>
      </c>
      <c r="L34" s="83">
        <v>34</v>
      </c>
      <c r="M34" s="83"/>
      <c r="N34" s="63"/>
      <c r="O34" s="86" t="s">
        <v>176</v>
      </c>
      <c r="P34" s="88">
        <v>43777.46666666667</v>
      </c>
      <c r="Q34" s="86" t="s">
        <v>290</v>
      </c>
      <c r="R34" s="89" t="s">
        <v>315</v>
      </c>
      <c r="S34" s="86" t="s">
        <v>322</v>
      </c>
      <c r="T34" s="86" t="s">
        <v>339</v>
      </c>
      <c r="U34" s="86"/>
      <c r="V34" s="89" t="s">
        <v>376</v>
      </c>
      <c r="W34" s="88">
        <v>43777.46666666667</v>
      </c>
      <c r="X34" s="92">
        <v>43777</v>
      </c>
      <c r="Y34" s="94" t="s">
        <v>405</v>
      </c>
      <c r="Z34" s="89" t="s">
        <v>452</v>
      </c>
      <c r="AA34" s="86"/>
      <c r="AB34" s="86"/>
      <c r="AC34" s="94" t="s">
        <v>499</v>
      </c>
      <c r="AD34" s="86"/>
      <c r="AE34" s="86" t="b">
        <v>0</v>
      </c>
      <c r="AF34" s="86">
        <v>0</v>
      </c>
      <c r="AG34" s="94" t="s">
        <v>524</v>
      </c>
      <c r="AH34" s="86" t="b">
        <v>0</v>
      </c>
      <c r="AI34" s="86" t="s">
        <v>529</v>
      </c>
      <c r="AJ34" s="86"/>
      <c r="AK34" s="94" t="s">
        <v>524</v>
      </c>
      <c r="AL34" s="86" t="b">
        <v>0</v>
      </c>
      <c r="AM34" s="86">
        <v>0</v>
      </c>
      <c r="AN34" s="94" t="s">
        <v>524</v>
      </c>
      <c r="AO34" s="86" t="s">
        <v>539</v>
      </c>
      <c r="AP34" s="86" t="b">
        <v>0</v>
      </c>
      <c r="AQ34" s="94" t="s">
        <v>499</v>
      </c>
      <c r="AR34" s="86" t="s">
        <v>176</v>
      </c>
      <c r="AS34" s="86">
        <v>0</v>
      </c>
      <c r="AT34" s="86">
        <v>0</v>
      </c>
      <c r="AU34" s="86"/>
      <c r="AV34" s="86"/>
      <c r="AW34" s="86"/>
      <c r="AX34" s="86"/>
      <c r="AY34" s="86"/>
      <c r="AZ34" s="86"/>
      <c r="BA34" s="86"/>
      <c r="BB34" s="86"/>
      <c r="BC34">
        <v>2</v>
      </c>
      <c r="BD34" s="85" t="str">
        <f>REPLACE(INDEX(GroupVertices[Group],MATCH(Edges[[#This Row],[Vertex 1]],GroupVertices[Vertex],0)),1,1,"")</f>
        <v>2</v>
      </c>
      <c r="BE34" s="85" t="str">
        <f>REPLACE(INDEX(GroupVertices[Group],MATCH(Edges[[#This Row],[Vertex 2]],GroupVertices[Vertex],0)),1,1,"")</f>
        <v>2</v>
      </c>
      <c r="BF34" s="51">
        <v>0</v>
      </c>
      <c r="BG34" s="52">
        <v>0</v>
      </c>
      <c r="BH34" s="51">
        <v>0</v>
      </c>
      <c r="BI34" s="52">
        <v>0</v>
      </c>
      <c r="BJ34" s="51">
        <v>0</v>
      </c>
      <c r="BK34" s="52">
        <v>0</v>
      </c>
      <c r="BL34" s="51">
        <v>15</v>
      </c>
      <c r="BM34" s="52">
        <v>100</v>
      </c>
      <c r="BN34" s="51">
        <v>15</v>
      </c>
    </row>
    <row r="35" spans="1:66" ht="30">
      <c r="A35" s="84" t="s">
        <v>235</v>
      </c>
      <c r="B35" s="84" t="s">
        <v>235</v>
      </c>
      <c r="C35" s="53" t="s">
        <v>1550</v>
      </c>
      <c r="D35" s="54">
        <v>10</v>
      </c>
      <c r="E35" s="65" t="s">
        <v>136</v>
      </c>
      <c r="F35" s="55">
        <v>25.5</v>
      </c>
      <c r="G35" s="53"/>
      <c r="H35" s="57"/>
      <c r="I35" s="56"/>
      <c r="J35" s="56"/>
      <c r="K35" s="36" t="s">
        <v>65</v>
      </c>
      <c r="L35" s="83">
        <v>35</v>
      </c>
      <c r="M35" s="83"/>
      <c r="N35" s="63"/>
      <c r="O35" s="86" t="s">
        <v>176</v>
      </c>
      <c r="P35" s="88">
        <v>43774.47222222222</v>
      </c>
      <c r="Q35" s="86" t="s">
        <v>291</v>
      </c>
      <c r="R35" s="89" t="s">
        <v>314</v>
      </c>
      <c r="S35" s="86" t="s">
        <v>322</v>
      </c>
      <c r="T35" s="86" t="s">
        <v>338</v>
      </c>
      <c r="U35" s="86"/>
      <c r="V35" s="89" t="s">
        <v>377</v>
      </c>
      <c r="W35" s="88">
        <v>43774.47222222222</v>
      </c>
      <c r="X35" s="92">
        <v>43774</v>
      </c>
      <c r="Y35" s="94" t="s">
        <v>406</v>
      </c>
      <c r="Z35" s="89" t="s">
        <v>453</v>
      </c>
      <c r="AA35" s="86"/>
      <c r="AB35" s="86"/>
      <c r="AC35" s="94" t="s">
        <v>500</v>
      </c>
      <c r="AD35" s="86"/>
      <c r="AE35" s="86" t="b">
        <v>0</v>
      </c>
      <c r="AF35" s="86">
        <v>0</v>
      </c>
      <c r="AG35" s="94" t="s">
        <v>524</v>
      </c>
      <c r="AH35" s="86" t="b">
        <v>0</v>
      </c>
      <c r="AI35" s="86" t="s">
        <v>529</v>
      </c>
      <c r="AJ35" s="86"/>
      <c r="AK35" s="94" t="s">
        <v>524</v>
      </c>
      <c r="AL35" s="86" t="b">
        <v>0</v>
      </c>
      <c r="AM35" s="86">
        <v>0</v>
      </c>
      <c r="AN35" s="94" t="s">
        <v>524</v>
      </c>
      <c r="AO35" s="86" t="s">
        <v>539</v>
      </c>
      <c r="AP35" s="86" t="b">
        <v>0</v>
      </c>
      <c r="AQ35" s="94" t="s">
        <v>500</v>
      </c>
      <c r="AR35" s="86" t="s">
        <v>176</v>
      </c>
      <c r="AS35" s="86">
        <v>0</v>
      </c>
      <c r="AT35" s="86">
        <v>0</v>
      </c>
      <c r="AU35" s="86"/>
      <c r="AV35" s="86"/>
      <c r="AW35" s="86"/>
      <c r="AX35" s="86"/>
      <c r="AY35" s="86"/>
      <c r="AZ35" s="86"/>
      <c r="BA35" s="86"/>
      <c r="BB35" s="86"/>
      <c r="BC35">
        <v>2</v>
      </c>
      <c r="BD35" s="85" t="str">
        <f>REPLACE(INDEX(GroupVertices[Group],MATCH(Edges[[#This Row],[Vertex 1]],GroupVertices[Vertex],0)),1,1,"")</f>
        <v>2</v>
      </c>
      <c r="BE35" s="85" t="str">
        <f>REPLACE(INDEX(GroupVertices[Group],MATCH(Edges[[#This Row],[Vertex 2]],GroupVertices[Vertex],0)),1,1,"")</f>
        <v>2</v>
      </c>
      <c r="BF35" s="51">
        <v>0</v>
      </c>
      <c r="BG35" s="52">
        <v>0</v>
      </c>
      <c r="BH35" s="51">
        <v>0</v>
      </c>
      <c r="BI35" s="52">
        <v>0</v>
      </c>
      <c r="BJ35" s="51">
        <v>0</v>
      </c>
      <c r="BK35" s="52">
        <v>0</v>
      </c>
      <c r="BL35" s="51">
        <v>17</v>
      </c>
      <c r="BM35" s="52">
        <v>100</v>
      </c>
      <c r="BN35" s="51">
        <v>17</v>
      </c>
    </row>
    <row r="36" spans="1:66" ht="30">
      <c r="A36" s="84" t="s">
        <v>235</v>
      </c>
      <c r="B36" s="84" t="s">
        <v>235</v>
      </c>
      <c r="C36" s="53" t="s">
        <v>1550</v>
      </c>
      <c r="D36" s="54">
        <v>10</v>
      </c>
      <c r="E36" s="65" t="s">
        <v>136</v>
      </c>
      <c r="F36" s="55">
        <v>25.5</v>
      </c>
      <c r="G36" s="53"/>
      <c r="H36" s="57"/>
      <c r="I36" s="56"/>
      <c r="J36" s="56"/>
      <c r="K36" s="36" t="s">
        <v>65</v>
      </c>
      <c r="L36" s="83">
        <v>36</v>
      </c>
      <c r="M36" s="83"/>
      <c r="N36" s="63"/>
      <c r="O36" s="86" t="s">
        <v>176</v>
      </c>
      <c r="P36" s="88">
        <v>43777.47152777778</v>
      </c>
      <c r="Q36" s="86" t="s">
        <v>292</v>
      </c>
      <c r="R36" s="89" t="s">
        <v>315</v>
      </c>
      <c r="S36" s="86" t="s">
        <v>322</v>
      </c>
      <c r="T36" s="86" t="s">
        <v>339</v>
      </c>
      <c r="U36" s="86"/>
      <c r="V36" s="89" t="s">
        <v>377</v>
      </c>
      <c r="W36" s="88">
        <v>43777.47152777778</v>
      </c>
      <c r="X36" s="92">
        <v>43777</v>
      </c>
      <c r="Y36" s="94" t="s">
        <v>407</v>
      </c>
      <c r="Z36" s="89" t="s">
        <v>454</v>
      </c>
      <c r="AA36" s="86"/>
      <c r="AB36" s="86"/>
      <c r="AC36" s="94" t="s">
        <v>501</v>
      </c>
      <c r="AD36" s="86"/>
      <c r="AE36" s="86" t="b">
        <v>0</v>
      </c>
      <c r="AF36" s="86">
        <v>0</v>
      </c>
      <c r="AG36" s="94" t="s">
        <v>524</v>
      </c>
      <c r="AH36" s="86" t="b">
        <v>0</v>
      </c>
      <c r="AI36" s="86" t="s">
        <v>529</v>
      </c>
      <c r="AJ36" s="86"/>
      <c r="AK36" s="94" t="s">
        <v>524</v>
      </c>
      <c r="AL36" s="86" t="b">
        <v>0</v>
      </c>
      <c r="AM36" s="86">
        <v>0</v>
      </c>
      <c r="AN36" s="94" t="s">
        <v>524</v>
      </c>
      <c r="AO36" s="86" t="s">
        <v>539</v>
      </c>
      <c r="AP36" s="86" t="b">
        <v>0</v>
      </c>
      <c r="AQ36" s="94" t="s">
        <v>501</v>
      </c>
      <c r="AR36" s="86" t="s">
        <v>176</v>
      </c>
      <c r="AS36" s="86">
        <v>0</v>
      </c>
      <c r="AT36" s="86">
        <v>0</v>
      </c>
      <c r="AU36" s="86"/>
      <c r="AV36" s="86"/>
      <c r="AW36" s="86"/>
      <c r="AX36" s="86"/>
      <c r="AY36" s="86"/>
      <c r="AZ36" s="86"/>
      <c r="BA36" s="86"/>
      <c r="BB36" s="86"/>
      <c r="BC36">
        <v>2</v>
      </c>
      <c r="BD36" s="85" t="str">
        <f>REPLACE(INDEX(GroupVertices[Group],MATCH(Edges[[#This Row],[Vertex 1]],GroupVertices[Vertex],0)),1,1,"")</f>
        <v>2</v>
      </c>
      <c r="BE36" s="85" t="str">
        <f>REPLACE(INDEX(GroupVertices[Group],MATCH(Edges[[#This Row],[Vertex 2]],GroupVertices[Vertex],0)),1,1,"")</f>
        <v>2</v>
      </c>
      <c r="BF36" s="51">
        <v>0</v>
      </c>
      <c r="BG36" s="52">
        <v>0</v>
      </c>
      <c r="BH36" s="51">
        <v>0</v>
      </c>
      <c r="BI36" s="52">
        <v>0</v>
      </c>
      <c r="BJ36" s="51">
        <v>0</v>
      </c>
      <c r="BK36" s="52">
        <v>0</v>
      </c>
      <c r="BL36" s="51">
        <v>15</v>
      </c>
      <c r="BM36" s="52">
        <v>100</v>
      </c>
      <c r="BN36" s="51">
        <v>15</v>
      </c>
    </row>
    <row r="37" spans="1:66" ht="30">
      <c r="A37" s="84" t="s">
        <v>236</v>
      </c>
      <c r="B37" s="84" t="s">
        <v>236</v>
      </c>
      <c r="C37" s="53" t="s">
        <v>1550</v>
      </c>
      <c r="D37" s="54">
        <v>10</v>
      </c>
      <c r="E37" s="65" t="s">
        <v>136</v>
      </c>
      <c r="F37" s="55">
        <v>25.5</v>
      </c>
      <c r="G37" s="53"/>
      <c r="H37" s="57"/>
      <c r="I37" s="56"/>
      <c r="J37" s="56"/>
      <c r="K37" s="36" t="s">
        <v>65</v>
      </c>
      <c r="L37" s="83">
        <v>37</v>
      </c>
      <c r="M37" s="83"/>
      <c r="N37" s="63"/>
      <c r="O37" s="86" t="s">
        <v>176</v>
      </c>
      <c r="P37" s="88">
        <v>43774.479166666664</v>
      </c>
      <c r="Q37" s="86" t="s">
        <v>293</v>
      </c>
      <c r="R37" s="89" t="s">
        <v>314</v>
      </c>
      <c r="S37" s="86" t="s">
        <v>322</v>
      </c>
      <c r="T37" s="86" t="s">
        <v>338</v>
      </c>
      <c r="U37" s="86"/>
      <c r="V37" s="89" t="s">
        <v>378</v>
      </c>
      <c r="W37" s="88">
        <v>43774.479166666664</v>
      </c>
      <c r="X37" s="92">
        <v>43774</v>
      </c>
      <c r="Y37" s="94" t="s">
        <v>408</v>
      </c>
      <c r="Z37" s="89" t="s">
        <v>455</v>
      </c>
      <c r="AA37" s="86"/>
      <c r="AB37" s="86"/>
      <c r="AC37" s="94" t="s">
        <v>502</v>
      </c>
      <c r="AD37" s="86"/>
      <c r="AE37" s="86" t="b">
        <v>0</v>
      </c>
      <c r="AF37" s="86">
        <v>0</v>
      </c>
      <c r="AG37" s="94" t="s">
        <v>524</v>
      </c>
      <c r="AH37" s="86" t="b">
        <v>0</v>
      </c>
      <c r="AI37" s="86" t="s">
        <v>529</v>
      </c>
      <c r="AJ37" s="86"/>
      <c r="AK37" s="94" t="s">
        <v>524</v>
      </c>
      <c r="AL37" s="86" t="b">
        <v>0</v>
      </c>
      <c r="AM37" s="86">
        <v>0</v>
      </c>
      <c r="AN37" s="94" t="s">
        <v>524</v>
      </c>
      <c r="AO37" s="86" t="s">
        <v>539</v>
      </c>
      <c r="AP37" s="86" t="b">
        <v>0</v>
      </c>
      <c r="AQ37" s="94" t="s">
        <v>502</v>
      </c>
      <c r="AR37" s="86" t="s">
        <v>176</v>
      </c>
      <c r="AS37" s="86">
        <v>0</v>
      </c>
      <c r="AT37" s="86">
        <v>0</v>
      </c>
      <c r="AU37" s="86"/>
      <c r="AV37" s="86"/>
      <c r="AW37" s="86"/>
      <c r="AX37" s="86"/>
      <c r="AY37" s="86"/>
      <c r="AZ37" s="86"/>
      <c r="BA37" s="86"/>
      <c r="BB37" s="86"/>
      <c r="BC37">
        <v>2</v>
      </c>
      <c r="BD37" s="85" t="str">
        <f>REPLACE(INDEX(GroupVertices[Group],MATCH(Edges[[#This Row],[Vertex 1]],GroupVertices[Vertex],0)),1,1,"")</f>
        <v>2</v>
      </c>
      <c r="BE37" s="85" t="str">
        <f>REPLACE(INDEX(GroupVertices[Group],MATCH(Edges[[#This Row],[Vertex 2]],GroupVertices[Vertex],0)),1,1,"")</f>
        <v>2</v>
      </c>
      <c r="BF37" s="51">
        <v>0</v>
      </c>
      <c r="BG37" s="52">
        <v>0</v>
      </c>
      <c r="BH37" s="51">
        <v>0</v>
      </c>
      <c r="BI37" s="52">
        <v>0</v>
      </c>
      <c r="BJ37" s="51">
        <v>0</v>
      </c>
      <c r="BK37" s="52">
        <v>0</v>
      </c>
      <c r="BL37" s="51">
        <v>17</v>
      </c>
      <c r="BM37" s="52">
        <v>100</v>
      </c>
      <c r="BN37" s="51">
        <v>17</v>
      </c>
    </row>
    <row r="38" spans="1:66" ht="30">
      <c r="A38" s="84" t="s">
        <v>236</v>
      </c>
      <c r="B38" s="84" t="s">
        <v>236</v>
      </c>
      <c r="C38" s="53" t="s">
        <v>1550</v>
      </c>
      <c r="D38" s="54">
        <v>10</v>
      </c>
      <c r="E38" s="65" t="s">
        <v>136</v>
      </c>
      <c r="F38" s="55">
        <v>25.5</v>
      </c>
      <c r="G38" s="53"/>
      <c r="H38" s="57"/>
      <c r="I38" s="56"/>
      <c r="J38" s="56"/>
      <c r="K38" s="36" t="s">
        <v>65</v>
      </c>
      <c r="L38" s="83">
        <v>38</v>
      </c>
      <c r="M38" s="83"/>
      <c r="N38" s="63"/>
      <c r="O38" s="86" t="s">
        <v>176</v>
      </c>
      <c r="P38" s="88">
        <v>43777.47986111111</v>
      </c>
      <c r="Q38" s="86" t="s">
        <v>294</v>
      </c>
      <c r="R38" s="89" t="s">
        <v>315</v>
      </c>
      <c r="S38" s="86" t="s">
        <v>322</v>
      </c>
      <c r="T38" s="86" t="s">
        <v>339</v>
      </c>
      <c r="U38" s="86"/>
      <c r="V38" s="89" t="s">
        <v>378</v>
      </c>
      <c r="W38" s="88">
        <v>43777.47986111111</v>
      </c>
      <c r="X38" s="92">
        <v>43777</v>
      </c>
      <c r="Y38" s="94" t="s">
        <v>409</v>
      </c>
      <c r="Z38" s="89" t="s">
        <v>456</v>
      </c>
      <c r="AA38" s="86"/>
      <c r="AB38" s="86"/>
      <c r="AC38" s="94" t="s">
        <v>503</v>
      </c>
      <c r="AD38" s="86"/>
      <c r="AE38" s="86" t="b">
        <v>0</v>
      </c>
      <c r="AF38" s="86">
        <v>0</v>
      </c>
      <c r="AG38" s="94" t="s">
        <v>524</v>
      </c>
      <c r="AH38" s="86" t="b">
        <v>0</v>
      </c>
      <c r="AI38" s="86" t="s">
        <v>529</v>
      </c>
      <c r="AJ38" s="86"/>
      <c r="AK38" s="94" t="s">
        <v>524</v>
      </c>
      <c r="AL38" s="86" t="b">
        <v>0</v>
      </c>
      <c r="AM38" s="86">
        <v>0</v>
      </c>
      <c r="AN38" s="94" t="s">
        <v>524</v>
      </c>
      <c r="AO38" s="86" t="s">
        <v>539</v>
      </c>
      <c r="AP38" s="86" t="b">
        <v>0</v>
      </c>
      <c r="AQ38" s="94" t="s">
        <v>503</v>
      </c>
      <c r="AR38" s="86" t="s">
        <v>176</v>
      </c>
      <c r="AS38" s="86">
        <v>0</v>
      </c>
      <c r="AT38" s="86">
        <v>0</v>
      </c>
      <c r="AU38" s="86"/>
      <c r="AV38" s="86"/>
      <c r="AW38" s="86"/>
      <c r="AX38" s="86"/>
      <c r="AY38" s="86"/>
      <c r="AZ38" s="86"/>
      <c r="BA38" s="86"/>
      <c r="BB38" s="86"/>
      <c r="BC38">
        <v>2</v>
      </c>
      <c r="BD38" s="85" t="str">
        <f>REPLACE(INDEX(GroupVertices[Group],MATCH(Edges[[#This Row],[Vertex 1]],GroupVertices[Vertex],0)),1,1,"")</f>
        <v>2</v>
      </c>
      <c r="BE38" s="85" t="str">
        <f>REPLACE(INDEX(GroupVertices[Group],MATCH(Edges[[#This Row],[Vertex 2]],GroupVertices[Vertex],0)),1,1,"")</f>
        <v>2</v>
      </c>
      <c r="BF38" s="51">
        <v>0</v>
      </c>
      <c r="BG38" s="52">
        <v>0</v>
      </c>
      <c r="BH38" s="51">
        <v>0</v>
      </c>
      <c r="BI38" s="52">
        <v>0</v>
      </c>
      <c r="BJ38" s="51">
        <v>0</v>
      </c>
      <c r="BK38" s="52">
        <v>0</v>
      </c>
      <c r="BL38" s="51">
        <v>15</v>
      </c>
      <c r="BM38" s="52">
        <v>100</v>
      </c>
      <c r="BN38" s="51">
        <v>15</v>
      </c>
    </row>
    <row r="39" spans="1:66" ht="15">
      <c r="A39" s="84" t="s">
        <v>237</v>
      </c>
      <c r="B39" s="84" t="s">
        <v>237</v>
      </c>
      <c r="C39" s="53" t="s">
        <v>1549</v>
      </c>
      <c r="D39" s="54">
        <v>3</v>
      </c>
      <c r="E39" s="65" t="s">
        <v>132</v>
      </c>
      <c r="F39" s="55">
        <v>32</v>
      </c>
      <c r="G39" s="53"/>
      <c r="H39" s="57"/>
      <c r="I39" s="56"/>
      <c r="J39" s="56"/>
      <c r="K39" s="36" t="s">
        <v>65</v>
      </c>
      <c r="L39" s="83">
        <v>39</v>
      </c>
      <c r="M39" s="83"/>
      <c r="N39" s="63"/>
      <c r="O39" s="86" t="s">
        <v>176</v>
      </c>
      <c r="P39" s="88">
        <v>43777.517060185186</v>
      </c>
      <c r="Q39" s="86" t="s">
        <v>295</v>
      </c>
      <c r="R39" s="86"/>
      <c r="S39" s="86"/>
      <c r="T39" s="86" t="s">
        <v>340</v>
      </c>
      <c r="U39" s="89" t="s">
        <v>356</v>
      </c>
      <c r="V39" s="89" t="s">
        <v>356</v>
      </c>
      <c r="W39" s="88">
        <v>43777.517060185186</v>
      </c>
      <c r="X39" s="92">
        <v>43777</v>
      </c>
      <c r="Y39" s="94" t="s">
        <v>410</v>
      </c>
      <c r="Z39" s="89" t="s">
        <v>457</v>
      </c>
      <c r="AA39" s="86"/>
      <c r="AB39" s="86"/>
      <c r="AC39" s="94" t="s">
        <v>504</v>
      </c>
      <c r="AD39" s="86"/>
      <c r="AE39" s="86" t="b">
        <v>0</v>
      </c>
      <c r="AF39" s="86">
        <v>1</v>
      </c>
      <c r="AG39" s="94" t="s">
        <v>524</v>
      </c>
      <c r="AH39" s="86" t="b">
        <v>0</v>
      </c>
      <c r="AI39" s="86" t="s">
        <v>530</v>
      </c>
      <c r="AJ39" s="86"/>
      <c r="AK39" s="94" t="s">
        <v>524</v>
      </c>
      <c r="AL39" s="86" t="b">
        <v>0</v>
      </c>
      <c r="AM39" s="86">
        <v>0</v>
      </c>
      <c r="AN39" s="94" t="s">
        <v>524</v>
      </c>
      <c r="AO39" s="86" t="s">
        <v>536</v>
      </c>
      <c r="AP39" s="86" t="b">
        <v>0</v>
      </c>
      <c r="AQ39" s="94" t="s">
        <v>504</v>
      </c>
      <c r="AR39" s="86" t="s">
        <v>176</v>
      </c>
      <c r="AS39" s="86">
        <v>0</v>
      </c>
      <c r="AT39" s="86">
        <v>0</v>
      </c>
      <c r="AU39" s="86" t="s">
        <v>541</v>
      </c>
      <c r="AV39" s="86" t="s">
        <v>544</v>
      </c>
      <c r="AW39" s="86" t="s">
        <v>546</v>
      </c>
      <c r="AX39" s="86" t="s">
        <v>547</v>
      </c>
      <c r="AY39" s="86" t="s">
        <v>550</v>
      </c>
      <c r="AZ39" s="86" t="s">
        <v>553</v>
      </c>
      <c r="BA39" s="86" t="s">
        <v>556</v>
      </c>
      <c r="BB39" s="89" t="s">
        <v>557</v>
      </c>
      <c r="BC39">
        <v>1</v>
      </c>
      <c r="BD39" s="85" t="str">
        <f>REPLACE(INDEX(GroupVertices[Group],MATCH(Edges[[#This Row],[Vertex 1]],GroupVertices[Vertex],0)),1,1,"")</f>
        <v>2</v>
      </c>
      <c r="BE39" s="85" t="str">
        <f>REPLACE(INDEX(GroupVertices[Group],MATCH(Edges[[#This Row],[Vertex 2]],GroupVertices[Vertex],0)),1,1,"")</f>
        <v>2</v>
      </c>
      <c r="BF39" s="51">
        <v>0</v>
      </c>
      <c r="BG39" s="52">
        <v>0</v>
      </c>
      <c r="BH39" s="51">
        <v>0</v>
      </c>
      <c r="BI39" s="52">
        <v>0</v>
      </c>
      <c r="BJ39" s="51">
        <v>0</v>
      </c>
      <c r="BK39" s="52">
        <v>0</v>
      </c>
      <c r="BL39" s="51">
        <v>9</v>
      </c>
      <c r="BM39" s="52">
        <v>100</v>
      </c>
      <c r="BN39" s="51">
        <v>9</v>
      </c>
    </row>
    <row r="40" spans="1:66" ht="30">
      <c r="A40" s="84" t="s">
        <v>238</v>
      </c>
      <c r="B40" s="84" t="s">
        <v>238</v>
      </c>
      <c r="C40" s="53" t="s">
        <v>1551</v>
      </c>
      <c r="D40" s="54">
        <v>10</v>
      </c>
      <c r="E40" s="65" t="s">
        <v>136</v>
      </c>
      <c r="F40" s="55">
        <v>6</v>
      </c>
      <c r="G40" s="53"/>
      <c r="H40" s="57"/>
      <c r="I40" s="56"/>
      <c r="J40" s="56"/>
      <c r="K40" s="36" t="s">
        <v>65</v>
      </c>
      <c r="L40" s="83">
        <v>40</v>
      </c>
      <c r="M40" s="83"/>
      <c r="N40" s="63"/>
      <c r="O40" s="86" t="s">
        <v>176</v>
      </c>
      <c r="P40" s="88">
        <v>43774.24563657407</v>
      </c>
      <c r="Q40" s="86" t="s">
        <v>296</v>
      </c>
      <c r="R40" s="86"/>
      <c r="S40" s="86"/>
      <c r="T40" s="86" t="s">
        <v>341</v>
      </c>
      <c r="U40" s="89" t="s">
        <v>357</v>
      </c>
      <c r="V40" s="89" t="s">
        <v>357</v>
      </c>
      <c r="W40" s="88">
        <v>43774.24563657407</v>
      </c>
      <c r="X40" s="92">
        <v>43774</v>
      </c>
      <c r="Y40" s="94" t="s">
        <v>411</v>
      </c>
      <c r="Z40" s="89" t="s">
        <v>458</v>
      </c>
      <c r="AA40" s="86"/>
      <c r="AB40" s="86"/>
      <c r="AC40" s="94" t="s">
        <v>505</v>
      </c>
      <c r="AD40" s="86"/>
      <c r="AE40" s="86" t="b">
        <v>0</v>
      </c>
      <c r="AF40" s="86">
        <v>0</v>
      </c>
      <c r="AG40" s="94" t="s">
        <v>524</v>
      </c>
      <c r="AH40" s="86" t="b">
        <v>0</v>
      </c>
      <c r="AI40" s="86" t="s">
        <v>528</v>
      </c>
      <c r="AJ40" s="86"/>
      <c r="AK40" s="94" t="s">
        <v>524</v>
      </c>
      <c r="AL40" s="86" t="b">
        <v>0</v>
      </c>
      <c r="AM40" s="86">
        <v>0</v>
      </c>
      <c r="AN40" s="94" t="s">
        <v>524</v>
      </c>
      <c r="AO40" s="86" t="s">
        <v>534</v>
      </c>
      <c r="AP40" s="86" t="b">
        <v>0</v>
      </c>
      <c r="AQ40" s="94" t="s">
        <v>505</v>
      </c>
      <c r="AR40" s="86" t="s">
        <v>176</v>
      </c>
      <c r="AS40" s="86">
        <v>0</v>
      </c>
      <c r="AT40" s="86">
        <v>0</v>
      </c>
      <c r="AU40" s="86"/>
      <c r="AV40" s="86"/>
      <c r="AW40" s="86"/>
      <c r="AX40" s="86"/>
      <c r="AY40" s="86"/>
      <c r="AZ40" s="86"/>
      <c r="BA40" s="86"/>
      <c r="BB40" s="86"/>
      <c r="BC40">
        <v>5</v>
      </c>
      <c r="BD40" s="85" t="str">
        <f>REPLACE(INDEX(GroupVertices[Group],MATCH(Edges[[#This Row],[Vertex 1]],GroupVertices[Vertex],0)),1,1,"")</f>
        <v>7</v>
      </c>
      <c r="BE40" s="85" t="str">
        <f>REPLACE(INDEX(GroupVertices[Group],MATCH(Edges[[#This Row],[Vertex 2]],GroupVertices[Vertex],0)),1,1,"")</f>
        <v>7</v>
      </c>
      <c r="BF40" s="51">
        <v>0</v>
      </c>
      <c r="BG40" s="52">
        <v>0</v>
      </c>
      <c r="BH40" s="51">
        <v>0</v>
      </c>
      <c r="BI40" s="52">
        <v>0</v>
      </c>
      <c r="BJ40" s="51">
        <v>0</v>
      </c>
      <c r="BK40" s="52">
        <v>0</v>
      </c>
      <c r="BL40" s="51">
        <v>29</v>
      </c>
      <c r="BM40" s="52">
        <v>100</v>
      </c>
      <c r="BN40" s="51">
        <v>29</v>
      </c>
    </row>
    <row r="41" spans="1:66" ht="30">
      <c r="A41" s="84" t="s">
        <v>238</v>
      </c>
      <c r="B41" s="84" t="s">
        <v>238</v>
      </c>
      <c r="C41" s="53" t="s">
        <v>1551</v>
      </c>
      <c r="D41" s="54">
        <v>10</v>
      </c>
      <c r="E41" s="65" t="s">
        <v>136</v>
      </c>
      <c r="F41" s="55">
        <v>6</v>
      </c>
      <c r="G41" s="53"/>
      <c r="H41" s="57"/>
      <c r="I41" s="56"/>
      <c r="J41" s="56"/>
      <c r="K41" s="36" t="s">
        <v>65</v>
      </c>
      <c r="L41" s="83">
        <v>41</v>
      </c>
      <c r="M41" s="83"/>
      <c r="N41" s="63"/>
      <c r="O41" s="86" t="s">
        <v>176</v>
      </c>
      <c r="P41" s="88">
        <v>43776.35042824074</v>
      </c>
      <c r="Q41" s="86" t="s">
        <v>280</v>
      </c>
      <c r="R41" s="86"/>
      <c r="S41" s="86"/>
      <c r="T41" s="86" t="s">
        <v>341</v>
      </c>
      <c r="U41" s="89" t="s">
        <v>358</v>
      </c>
      <c r="V41" s="89" t="s">
        <v>358</v>
      </c>
      <c r="W41" s="88">
        <v>43776.35042824074</v>
      </c>
      <c r="X41" s="92">
        <v>43776</v>
      </c>
      <c r="Y41" s="94" t="s">
        <v>412</v>
      </c>
      <c r="Z41" s="89" t="s">
        <v>459</v>
      </c>
      <c r="AA41" s="86"/>
      <c r="AB41" s="86"/>
      <c r="AC41" s="94" t="s">
        <v>506</v>
      </c>
      <c r="AD41" s="86"/>
      <c r="AE41" s="86" t="b">
        <v>0</v>
      </c>
      <c r="AF41" s="86">
        <v>2</v>
      </c>
      <c r="AG41" s="94" t="s">
        <v>524</v>
      </c>
      <c r="AH41" s="86" t="b">
        <v>0</v>
      </c>
      <c r="AI41" s="86" t="s">
        <v>528</v>
      </c>
      <c r="AJ41" s="86"/>
      <c r="AK41" s="94" t="s">
        <v>524</v>
      </c>
      <c r="AL41" s="86" t="b">
        <v>0</v>
      </c>
      <c r="AM41" s="86">
        <v>2</v>
      </c>
      <c r="AN41" s="94" t="s">
        <v>524</v>
      </c>
      <c r="AO41" s="86" t="s">
        <v>534</v>
      </c>
      <c r="AP41" s="86" t="b">
        <v>0</v>
      </c>
      <c r="AQ41" s="94" t="s">
        <v>506</v>
      </c>
      <c r="AR41" s="86" t="s">
        <v>176</v>
      </c>
      <c r="AS41" s="86">
        <v>0</v>
      </c>
      <c r="AT41" s="86">
        <v>0</v>
      </c>
      <c r="AU41" s="86"/>
      <c r="AV41" s="86"/>
      <c r="AW41" s="86"/>
      <c r="AX41" s="86"/>
      <c r="AY41" s="86"/>
      <c r="AZ41" s="86"/>
      <c r="BA41" s="86"/>
      <c r="BB41" s="86"/>
      <c r="BC41">
        <v>5</v>
      </c>
      <c r="BD41" s="85" t="str">
        <f>REPLACE(INDEX(GroupVertices[Group],MATCH(Edges[[#This Row],[Vertex 1]],GroupVertices[Vertex],0)),1,1,"")</f>
        <v>7</v>
      </c>
      <c r="BE41" s="85" t="str">
        <f>REPLACE(INDEX(GroupVertices[Group],MATCH(Edges[[#This Row],[Vertex 2]],GroupVertices[Vertex],0)),1,1,"")</f>
        <v>7</v>
      </c>
      <c r="BF41" s="51">
        <v>0</v>
      </c>
      <c r="BG41" s="52">
        <v>0</v>
      </c>
      <c r="BH41" s="51">
        <v>0</v>
      </c>
      <c r="BI41" s="52">
        <v>0</v>
      </c>
      <c r="BJ41" s="51">
        <v>0</v>
      </c>
      <c r="BK41" s="52">
        <v>0</v>
      </c>
      <c r="BL41" s="51">
        <v>29</v>
      </c>
      <c r="BM41" s="52">
        <v>100</v>
      </c>
      <c r="BN41" s="51">
        <v>29</v>
      </c>
    </row>
    <row r="42" spans="1:66" ht="30">
      <c r="A42" s="84" t="s">
        <v>238</v>
      </c>
      <c r="B42" s="84" t="s">
        <v>238</v>
      </c>
      <c r="C42" s="53" t="s">
        <v>1551</v>
      </c>
      <c r="D42" s="54">
        <v>10</v>
      </c>
      <c r="E42" s="65" t="s">
        <v>136</v>
      </c>
      <c r="F42" s="55">
        <v>6</v>
      </c>
      <c r="G42" s="53"/>
      <c r="H42" s="57"/>
      <c r="I42" s="56"/>
      <c r="J42" s="56"/>
      <c r="K42" s="36" t="s">
        <v>65</v>
      </c>
      <c r="L42" s="83">
        <v>42</v>
      </c>
      <c r="M42" s="83"/>
      <c r="N42" s="63"/>
      <c r="O42" s="86" t="s">
        <v>176</v>
      </c>
      <c r="P42" s="88">
        <v>43776.465729166666</v>
      </c>
      <c r="Q42" s="86" t="s">
        <v>297</v>
      </c>
      <c r="R42" s="86"/>
      <c r="S42" s="86"/>
      <c r="T42" s="86" t="s">
        <v>341</v>
      </c>
      <c r="U42" s="89" t="s">
        <v>359</v>
      </c>
      <c r="V42" s="89" t="s">
        <v>359</v>
      </c>
      <c r="W42" s="88">
        <v>43776.465729166666</v>
      </c>
      <c r="X42" s="92">
        <v>43776</v>
      </c>
      <c r="Y42" s="94" t="s">
        <v>413</v>
      </c>
      <c r="Z42" s="89" t="s">
        <v>460</v>
      </c>
      <c r="AA42" s="86"/>
      <c r="AB42" s="86"/>
      <c r="AC42" s="94" t="s">
        <v>507</v>
      </c>
      <c r="AD42" s="86"/>
      <c r="AE42" s="86" t="b">
        <v>0</v>
      </c>
      <c r="AF42" s="86">
        <v>1</v>
      </c>
      <c r="AG42" s="94" t="s">
        <v>524</v>
      </c>
      <c r="AH42" s="86" t="b">
        <v>0</v>
      </c>
      <c r="AI42" s="86" t="s">
        <v>528</v>
      </c>
      <c r="AJ42" s="86"/>
      <c r="AK42" s="94" t="s">
        <v>524</v>
      </c>
      <c r="AL42" s="86" t="b">
        <v>0</v>
      </c>
      <c r="AM42" s="86">
        <v>0</v>
      </c>
      <c r="AN42" s="94" t="s">
        <v>524</v>
      </c>
      <c r="AO42" s="86" t="s">
        <v>534</v>
      </c>
      <c r="AP42" s="86" t="b">
        <v>0</v>
      </c>
      <c r="AQ42" s="94" t="s">
        <v>507</v>
      </c>
      <c r="AR42" s="86" t="s">
        <v>176</v>
      </c>
      <c r="AS42" s="86">
        <v>0</v>
      </c>
      <c r="AT42" s="86">
        <v>0</v>
      </c>
      <c r="AU42" s="86"/>
      <c r="AV42" s="86"/>
      <c r="AW42" s="86"/>
      <c r="AX42" s="86"/>
      <c r="AY42" s="86"/>
      <c r="AZ42" s="86"/>
      <c r="BA42" s="86"/>
      <c r="BB42" s="86"/>
      <c r="BC42">
        <v>5</v>
      </c>
      <c r="BD42" s="85" t="str">
        <f>REPLACE(INDEX(GroupVertices[Group],MATCH(Edges[[#This Row],[Vertex 1]],GroupVertices[Vertex],0)),1,1,"")</f>
        <v>7</v>
      </c>
      <c r="BE42" s="85" t="str">
        <f>REPLACE(INDEX(GroupVertices[Group],MATCH(Edges[[#This Row],[Vertex 2]],GroupVertices[Vertex],0)),1,1,"")</f>
        <v>7</v>
      </c>
      <c r="BF42" s="51">
        <v>0</v>
      </c>
      <c r="BG42" s="52">
        <v>0</v>
      </c>
      <c r="BH42" s="51">
        <v>0</v>
      </c>
      <c r="BI42" s="52">
        <v>0</v>
      </c>
      <c r="BJ42" s="51">
        <v>0</v>
      </c>
      <c r="BK42" s="52">
        <v>0</v>
      </c>
      <c r="BL42" s="51">
        <v>29</v>
      </c>
      <c r="BM42" s="52">
        <v>100</v>
      </c>
      <c r="BN42" s="51">
        <v>29</v>
      </c>
    </row>
    <row r="43" spans="1:66" ht="30">
      <c r="A43" s="84" t="s">
        <v>238</v>
      </c>
      <c r="B43" s="84" t="s">
        <v>238</v>
      </c>
      <c r="C43" s="53" t="s">
        <v>1551</v>
      </c>
      <c r="D43" s="54">
        <v>10</v>
      </c>
      <c r="E43" s="65" t="s">
        <v>136</v>
      </c>
      <c r="F43" s="55">
        <v>6</v>
      </c>
      <c r="G43" s="53"/>
      <c r="H43" s="57"/>
      <c r="I43" s="56"/>
      <c r="J43" s="56"/>
      <c r="K43" s="36" t="s">
        <v>65</v>
      </c>
      <c r="L43" s="83">
        <v>43</v>
      </c>
      <c r="M43" s="83"/>
      <c r="N43" s="63"/>
      <c r="O43" s="86" t="s">
        <v>176</v>
      </c>
      <c r="P43" s="88">
        <v>43776.465844907405</v>
      </c>
      <c r="Q43" s="86" t="s">
        <v>298</v>
      </c>
      <c r="R43" s="86"/>
      <c r="S43" s="86"/>
      <c r="T43" s="86" t="s">
        <v>341</v>
      </c>
      <c r="U43" s="89" t="s">
        <v>360</v>
      </c>
      <c r="V43" s="89" t="s">
        <v>360</v>
      </c>
      <c r="W43" s="88">
        <v>43776.465844907405</v>
      </c>
      <c r="X43" s="92">
        <v>43776</v>
      </c>
      <c r="Y43" s="94" t="s">
        <v>414</v>
      </c>
      <c r="Z43" s="89" t="s">
        <v>461</v>
      </c>
      <c r="AA43" s="86"/>
      <c r="AB43" s="86"/>
      <c r="AC43" s="94" t="s">
        <v>508</v>
      </c>
      <c r="AD43" s="86"/>
      <c r="AE43" s="86" t="b">
        <v>0</v>
      </c>
      <c r="AF43" s="86">
        <v>1</v>
      </c>
      <c r="AG43" s="94" t="s">
        <v>524</v>
      </c>
      <c r="AH43" s="86" t="b">
        <v>0</v>
      </c>
      <c r="AI43" s="86" t="s">
        <v>528</v>
      </c>
      <c r="AJ43" s="86"/>
      <c r="AK43" s="94" t="s">
        <v>524</v>
      </c>
      <c r="AL43" s="86" t="b">
        <v>0</v>
      </c>
      <c r="AM43" s="86">
        <v>0</v>
      </c>
      <c r="AN43" s="94" t="s">
        <v>524</v>
      </c>
      <c r="AO43" s="86" t="s">
        <v>534</v>
      </c>
      <c r="AP43" s="86" t="b">
        <v>0</v>
      </c>
      <c r="AQ43" s="94" t="s">
        <v>508</v>
      </c>
      <c r="AR43" s="86" t="s">
        <v>176</v>
      </c>
      <c r="AS43" s="86">
        <v>0</v>
      </c>
      <c r="AT43" s="86">
        <v>0</v>
      </c>
      <c r="AU43" s="86"/>
      <c r="AV43" s="86"/>
      <c r="AW43" s="86"/>
      <c r="AX43" s="86"/>
      <c r="AY43" s="86"/>
      <c r="AZ43" s="86"/>
      <c r="BA43" s="86"/>
      <c r="BB43" s="86"/>
      <c r="BC43">
        <v>5</v>
      </c>
      <c r="BD43" s="85" t="str">
        <f>REPLACE(INDEX(GroupVertices[Group],MATCH(Edges[[#This Row],[Vertex 1]],GroupVertices[Vertex],0)),1,1,"")</f>
        <v>7</v>
      </c>
      <c r="BE43" s="85" t="str">
        <f>REPLACE(INDEX(GroupVertices[Group],MATCH(Edges[[#This Row],[Vertex 2]],GroupVertices[Vertex],0)),1,1,"")</f>
        <v>7</v>
      </c>
      <c r="BF43" s="51">
        <v>0</v>
      </c>
      <c r="BG43" s="52">
        <v>0</v>
      </c>
      <c r="BH43" s="51">
        <v>0</v>
      </c>
      <c r="BI43" s="52">
        <v>0</v>
      </c>
      <c r="BJ43" s="51">
        <v>0</v>
      </c>
      <c r="BK43" s="52">
        <v>0</v>
      </c>
      <c r="BL43" s="51">
        <v>29</v>
      </c>
      <c r="BM43" s="52">
        <v>100</v>
      </c>
      <c r="BN43" s="51">
        <v>29</v>
      </c>
    </row>
    <row r="44" spans="1:66" ht="30">
      <c r="A44" s="84" t="s">
        <v>238</v>
      </c>
      <c r="B44" s="84" t="s">
        <v>238</v>
      </c>
      <c r="C44" s="53" t="s">
        <v>1551</v>
      </c>
      <c r="D44" s="54">
        <v>10</v>
      </c>
      <c r="E44" s="65" t="s">
        <v>136</v>
      </c>
      <c r="F44" s="55">
        <v>6</v>
      </c>
      <c r="G44" s="53"/>
      <c r="H44" s="57"/>
      <c r="I44" s="56"/>
      <c r="J44" s="56"/>
      <c r="K44" s="36" t="s">
        <v>65</v>
      </c>
      <c r="L44" s="83">
        <v>44</v>
      </c>
      <c r="M44" s="83"/>
      <c r="N44" s="63"/>
      <c r="O44" s="86" t="s">
        <v>176</v>
      </c>
      <c r="P44" s="88">
        <v>43778.25914351852</v>
      </c>
      <c r="Q44" s="86" t="s">
        <v>299</v>
      </c>
      <c r="R44" s="86"/>
      <c r="S44" s="86"/>
      <c r="T44" s="86" t="s">
        <v>341</v>
      </c>
      <c r="U44" s="89" t="s">
        <v>361</v>
      </c>
      <c r="V44" s="89" t="s">
        <v>361</v>
      </c>
      <c r="W44" s="88">
        <v>43778.25914351852</v>
      </c>
      <c r="X44" s="92">
        <v>43778</v>
      </c>
      <c r="Y44" s="94" t="s">
        <v>415</v>
      </c>
      <c r="Z44" s="89" t="s">
        <v>462</v>
      </c>
      <c r="AA44" s="86"/>
      <c r="AB44" s="86"/>
      <c r="AC44" s="94" t="s">
        <v>509</v>
      </c>
      <c r="AD44" s="86"/>
      <c r="AE44" s="86" t="b">
        <v>0</v>
      </c>
      <c r="AF44" s="86">
        <v>1</v>
      </c>
      <c r="AG44" s="94" t="s">
        <v>524</v>
      </c>
      <c r="AH44" s="86" t="b">
        <v>0</v>
      </c>
      <c r="AI44" s="86" t="s">
        <v>528</v>
      </c>
      <c r="AJ44" s="86"/>
      <c r="AK44" s="94" t="s">
        <v>524</v>
      </c>
      <c r="AL44" s="86" t="b">
        <v>0</v>
      </c>
      <c r="AM44" s="86">
        <v>0</v>
      </c>
      <c r="AN44" s="94" t="s">
        <v>524</v>
      </c>
      <c r="AO44" s="86" t="s">
        <v>534</v>
      </c>
      <c r="AP44" s="86" t="b">
        <v>0</v>
      </c>
      <c r="AQ44" s="94" t="s">
        <v>509</v>
      </c>
      <c r="AR44" s="86" t="s">
        <v>176</v>
      </c>
      <c r="AS44" s="86">
        <v>0</v>
      </c>
      <c r="AT44" s="86">
        <v>0</v>
      </c>
      <c r="AU44" s="86"/>
      <c r="AV44" s="86"/>
      <c r="AW44" s="86"/>
      <c r="AX44" s="86"/>
      <c r="AY44" s="86"/>
      <c r="AZ44" s="86"/>
      <c r="BA44" s="86"/>
      <c r="BB44" s="86"/>
      <c r="BC44">
        <v>5</v>
      </c>
      <c r="BD44" s="85" t="str">
        <f>REPLACE(INDEX(GroupVertices[Group],MATCH(Edges[[#This Row],[Vertex 1]],GroupVertices[Vertex],0)),1,1,"")</f>
        <v>7</v>
      </c>
      <c r="BE44" s="85" t="str">
        <f>REPLACE(INDEX(GroupVertices[Group],MATCH(Edges[[#This Row],[Vertex 2]],GroupVertices[Vertex],0)),1,1,"")</f>
        <v>7</v>
      </c>
      <c r="BF44" s="51">
        <v>0</v>
      </c>
      <c r="BG44" s="52">
        <v>0</v>
      </c>
      <c r="BH44" s="51">
        <v>0</v>
      </c>
      <c r="BI44" s="52">
        <v>0</v>
      </c>
      <c r="BJ44" s="51">
        <v>0</v>
      </c>
      <c r="BK44" s="52">
        <v>0</v>
      </c>
      <c r="BL44" s="51">
        <v>29</v>
      </c>
      <c r="BM44" s="52">
        <v>100</v>
      </c>
      <c r="BN44" s="51">
        <v>29</v>
      </c>
    </row>
    <row r="45" spans="1:66" ht="30">
      <c r="A45" s="84" t="s">
        <v>239</v>
      </c>
      <c r="B45" s="84" t="s">
        <v>239</v>
      </c>
      <c r="C45" s="53" t="s">
        <v>1552</v>
      </c>
      <c r="D45" s="54">
        <v>10</v>
      </c>
      <c r="E45" s="65" t="s">
        <v>136</v>
      </c>
      <c r="F45" s="55">
        <v>19</v>
      </c>
      <c r="G45" s="53"/>
      <c r="H45" s="57"/>
      <c r="I45" s="56"/>
      <c r="J45" s="56"/>
      <c r="K45" s="36" t="s">
        <v>65</v>
      </c>
      <c r="L45" s="83">
        <v>45</v>
      </c>
      <c r="M45" s="83"/>
      <c r="N45" s="63"/>
      <c r="O45" s="86" t="s">
        <v>176</v>
      </c>
      <c r="P45" s="88">
        <v>43776.53329861111</v>
      </c>
      <c r="Q45" s="86" t="s">
        <v>300</v>
      </c>
      <c r="R45" s="89" t="s">
        <v>316</v>
      </c>
      <c r="S45" s="86" t="s">
        <v>325</v>
      </c>
      <c r="T45" s="86" t="s">
        <v>342</v>
      </c>
      <c r="U45" s="86"/>
      <c r="V45" s="89" t="s">
        <v>379</v>
      </c>
      <c r="W45" s="88">
        <v>43776.53329861111</v>
      </c>
      <c r="X45" s="92">
        <v>43776</v>
      </c>
      <c r="Y45" s="94" t="s">
        <v>416</v>
      </c>
      <c r="Z45" s="89" t="s">
        <v>463</v>
      </c>
      <c r="AA45" s="86">
        <v>1.116282</v>
      </c>
      <c r="AB45" s="86">
        <v>97.72846</v>
      </c>
      <c r="AC45" s="94" t="s">
        <v>510</v>
      </c>
      <c r="AD45" s="86"/>
      <c r="AE45" s="86" t="b">
        <v>0</v>
      </c>
      <c r="AF45" s="86">
        <v>0</v>
      </c>
      <c r="AG45" s="94" t="s">
        <v>524</v>
      </c>
      <c r="AH45" s="86" t="b">
        <v>0</v>
      </c>
      <c r="AI45" s="86" t="s">
        <v>529</v>
      </c>
      <c r="AJ45" s="86"/>
      <c r="AK45" s="94" t="s">
        <v>524</v>
      </c>
      <c r="AL45" s="86" t="b">
        <v>0</v>
      </c>
      <c r="AM45" s="86">
        <v>0</v>
      </c>
      <c r="AN45" s="94" t="s">
        <v>524</v>
      </c>
      <c r="AO45" s="86" t="s">
        <v>537</v>
      </c>
      <c r="AP45" s="86" t="b">
        <v>0</v>
      </c>
      <c r="AQ45" s="94" t="s">
        <v>510</v>
      </c>
      <c r="AR45" s="86" t="s">
        <v>176</v>
      </c>
      <c r="AS45" s="86">
        <v>0</v>
      </c>
      <c r="AT45" s="86">
        <v>0</v>
      </c>
      <c r="AU45" s="86" t="s">
        <v>542</v>
      </c>
      <c r="AV45" s="86" t="s">
        <v>545</v>
      </c>
      <c r="AW45" s="86" t="s">
        <v>12</v>
      </c>
      <c r="AX45" s="86" t="s">
        <v>548</v>
      </c>
      <c r="AY45" s="86" t="s">
        <v>551</v>
      </c>
      <c r="AZ45" s="86" t="s">
        <v>554</v>
      </c>
      <c r="BA45" s="86" t="s">
        <v>556</v>
      </c>
      <c r="BB45" s="89" t="s">
        <v>558</v>
      </c>
      <c r="BC45">
        <v>3</v>
      </c>
      <c r="BD45" s="85" t="str">
        <f>REPLACE(INDEX(GroupVertices[Group],MATCH(Edges[[#This Row],[Vertex 1]],GroupVertices[Vertex],0)),1,1,"")</f>
        <v>2</v>
      </c>
      <c r="BE45" s="85" t="str">
        <f>REPLACE(INDEX(GroupVertices[Group],MATCH(Edges[[#This Row],[Vertex 2]],GroupVertices[Vertex],0)),1,1,"")</f>
        <v>2</v>
      </c>
      <c r="BF45" s="51">
        <v>0</v>
      </c>
      <c r="BG45" s="52">
        <v>0</v>
      </c>
      <c r="BH45" s="51">
        <v>0</v>
      </c>
      <c r="BI45" s="52">
        <v>0</v>
      </c>
      <c r="BJ45" s="51">
        <v>0</v>
      </c>
      <c r="BK45" s="52">
        <v>0</v>
      </c>
      <c r="BL45" s="51">
        <v>21</v>
      </c>
      <c r="BM45" s="52">
        <v>100</v>
      </c>
      <c r="BN45" s="51">
        <v>21</v>
      </c>
    </row>
    <row r="46" spans="1:66" ht="30">
      <c r="A46" s="84" t="s">
        <v>239</v>
      </c>
      <c r="B46" s="84" t="s">
        <v>239</v>
      </c>
      <c r="C46" s="53" t="s">
        <v>1552</v>
      </c>
      <c r="D46" s="54">
        <v>10</v>
      </c>
      <c r="E46" s="65" t="s">
        <v>136</v>
      </c>
      <c r="F46" s="55">
        <v>19</v>
      </c>
      <c r="G46" s="53"/>
      <c r="H46" s="57"/>
      <c r="I46" s="56"/>
      <c r="J46" s="56"/>
      <c r="K46" s="36" t="s">
        <v>65</v>
      </c>
      <c r="L46" s="83">
        <v>46</v>
      </c>
      <c r="M46" s="83"/>
      <c r="N46" s="63"/>
      <c r="O46" s="86" t="s">
        <v>176</v>
      </c>
      <c r="P46" s="88">
        <v>43777.51572916667</v>
      </c>
      <c r="Q46" s="86" t="s">
        <v>301</v>
      </c>
      <c r="R46" s="89" t="s">
        <v>317</v>
      </c>
      <c r="S46" s="86" t="s">
        <v>325</v>
      </c>
      <c r="T46" s="86" t="s">
        <v>343</v>
      </c>
      <c r="U46" s="86"/>
      <c r="V46" s="89" t="s">
        <v>379</v>
      </c>
      <c r="W46" s="88">
        <v>43777.51572916667</v>
      </c>
      <c r="X46" s="92">
        <v>43777</v>
      </c>
      <c r="Y46" s="94" t="s">
        <v>417</v>
      </c>
      <c r="Z46" s="89" t="s">
        <v>464</v>
      </c>
      <c r="AA46" s="86">
        <v>1.2903567</v>
      </c>
      <c r="AB46" s="86">
        <v>97.6144388</v>
      </c>
      <c r="AC46" s="94" t="s">
        <v>511</v>
      </c>
      <c r="AD46" s="86"/>
      <c r="AE46" s="86" t="b">
        <v>0</v>
      </c>
      <c r="AF46" s="86">
        <v>0</v>
      </c>
      <c r="AG46" s="94" t="s">
        <v>524</v>
      </c>
      <c r="AH46" s="86" t="b">
        <v>0</v>
      </c>
      <c r="AI46" s="86" t="s">
        <v>529</v>
      </c>
      <c r="AJ46" s="86"/>
      <c r="AK46" s="94" t="s">
        <v>524</v>
      </c>
      <c r="AL46" s="86" t="b">
        <v>0</v>
      </c>
      <c r="AM46" s="86">
        <v>0</v>
      </c>
      <c r="AN46" s="94" t="s">
        <v>524</v>
      </c>
      <c r="AO46" s="86" t="s">
        <v>537</v>
      </c>
      <c r="AP46" s="86" t="b">
        <v>0</v>
      </c>
      <c r="AQ46" s="94" t="s">
        <v>511</v>
      </c>
      <c r="AR46" s="86" t="s">
        <v>176</v>
      </c>
      <c r="AS46" s="86">
        <v>0</v>
      </c>
      <c r="AT46" s="86">
        <v>0</v>
      </c>
      <c r="AU46" s="86" t="s">
        <v>543</v>
      </c>
      <c r="AV46" s="86" t="s">
        <v>545</v>
      </c>
      <c r="AW46" s="86" t="s">
        <v>12</v>
      </c>
      <c r="AX46" s="86" t="s">
        <v>549</v>
      </c>
      <c r="AY46" s="86" t="s">
        <v>552</v>
      </c>
      <c r="AZ46" s="86" t="s">
        <v>555</v>
      </c>
      <c r="BA46" s="86" t="s">
        <v>556</v>
      </c>
      <c r="BB46" s="89" t="s">
        <v>559</v>
      </c>
      <c r="BC46">
        <v>3</v>
      </c>
      <c r="BD46" s="85" t="str">
        <f>REPLACE(INDEX(GroupVertices[Group],MATCH(Edges[[#This Row],[Vertex 1]],GroupVertices[Vertex],0)),1,1,"")</f>
        <v>2</v>
      </c>
      <c r="BE46" s="85" t="str">
        <f>REPLACE(INDEX(GroupVertices[Group],MATCH(Edges[[#This Row],[Vertex 2]],GroupVertices[Vertex],0)),1,1,"")</f>
        <v>2</v>
      </c>
      <c r="BF46" s="51">
        <v>0</v>
      </c>
      <c r="BG46" s="52">
        <v>0</v>
      </c>
      <c r="BH46" s="51">
        <v>0</v>
      </c>
      <c r="BI46" s="52">
        <v>0</v>
      </c>
      <c r="BJ46" s="51">
        <v>0</v>
      </c>
      <c r="BK46" s="52">
        <v>0</v>
      </c>
      <c r="BL46" s="51">
        <v>20</v>
      </c>
      <c r="BM46" s="52">
        <v>100</v>
      </c>
      <c r="BN46" s="51">
        <v>20</v>
      </c>
    </row>
    <row r="47" spans="1:66" ht="30">
      <c r="A47" s="84" t="s">
        <v>239</v>
      </c>
      <c r="B47" s="84" t="s">
        <v>239</v>
      </c>
      <c r="C47" s="53" t="s">
        <v>1552</v>
      </c>
      <c r="D47" s="54">
        <v>10</v>
      </c>
      <c r="E47" s="65" t="s">
        <v>136</v>
      </c>
      <c r="F47" s="55">
        <v>19</v>
      </c>
      <c r="G47" s="53"/>
      <c r="H47" s="57"/>
      <c r="I47" s="56"/>
      <c r="J47" s="56"/>
      <c r="K47" s="36" t="s">
        <v>65</v>
      </c>
      <c r="L47" s="83">
        <v>47</v>
      </c>
      <c r="M47" s="83"/>
      <c r="N47" s="63"/>
      <c r="O47" s="86" t="s">
        <v>176</v>
      </c>
      <c r="P47" s="88">
        <v>43778.3584837963</v>
      </c>
      <c r="Q47" s="86" t="s">
        <v>302</v>
      </c>
      <c r="R47" s="89" t="s">
        <v>318</v>
      </c>
      <c r="S47" s="86" t="s">
        <v>325</v>
      </c>
      <c r="T47" s="86" t="s">
        <v>344</v>
      </c>
      <c r="U47" s="86"/>
      <c r="V47" s="89" t="s">
        <v>379</v>
      </c>
      <c r="W47" s="88">
        <v>43778.3584837963</v>
      </c>
      <c r="X47" s="92">
        <v>43778</v>
      </c>
      <c r="Y47" s="94" t="s">
        <v>418</v>
      </c>
      <c r="Z47" s="89" t="s">
        <v>465</v>
      </c>
      <c r="AA47" s="86">
        <v>1.28675</v>
      </c>
      <c r="AB47" s="86">
        <v>97.6232</v>
      </c>
      <c r="AC47" s="94" t="s">
        <v>512</v>
      </c>
      <c r="AD47" s="86"/>
      <c r="AE47" s="86" t="b">
        <v>0</v>
      </c>
      <c r="AF47" s="86">
        <v>0</v>
      </c>
      <c r="AG47" s="94" t="s">
        <v>524</v>
      </c>
      <c r="AH47" s="86" t="b">
        <v>0</v>
      </c>
      <c r="AI47" s="86" t="s">
        <v>529</v>
      </c>
      <c r="AJ47" s="86"/>
      <c r="AK47" s="94" t="s">
        <v>524</v>
      </c>
      <c r="AL47" s="86" t="b">
        <v>0</v>
      </c>
      <c r="AM47" s="86">
        <v>0</v>
      </c>
      <c r="AN47" s="94" t="s">
        <v>524</v>
      </c>
      <c r="AO47" s="86" t="s">
        <v>537</v>
      </c>
      <c r="AP47" s="86" t="b">
        <v>0</v>
      </c>
      <c r="AQ47" s="94" t="s">
        <v>512</v>
      </c>
      <c r="AR47" s="86" t="s">
        <v>176</v>
      </c>
      <c r="AS47" s="86">
        <v>0</v>
      </c>
      <c r="AT47" s="86">
        <v>0</v>
      </c>
      <c r="AU47" s="86" t="s">
        <v>543</v>
      </c>
      <c r="AV47" s="86" t="s">
        <v>545</v>
      </c>
      <c r="AW47" s="86" t="s">
        <v>12</v>
      </c>
      <c r="AX47" s="86" t="s">
        <v>549</v>
      </c>
      <c r="AY47" s="86" t="s">
        <v>552</v>
      </c>
      <c r="AZ47" s="86" t="s">
        <v>555</v>
      </c>
      <c r="BA47" s="86" t="s">
        <v>556</v>
      </c>
      <c r="BB47" s="89" t="s">
        <v>559</v>
      </c>
      <c r="BC47">
        <v>3</v>
      </c>
      <c r="BD47" s="85" t="str">
        <f>REPLACE(INDEX(GroupVertices[Group],MATCH(Edges[[#This Row],[Vertex 1]],GroupVertices[Vertex],0)),1,1,"")</f>
        <v>2</v>
      </c>
      <c r="BE47" s="85" t="str">
        <f>REPLACE(INDEX(GroupVertices[Group],MATCH(Edges[[#This Row],[Vertex 2]],GroupVertices[Vertex],0)),1,1,"")</f>
        <v>2</v>
      </c>
      <c r="BF47" s="51">
        <v>0</v>
      </c>
      <c r="BG47" s="52">
        <v>0</v>
      </c>
      <c r="BH47" s="51">
        <v>0</v>
      </c>
      <c r="BI47" s="52">
        <v>0</v>
      </c>
      <c r="BJ47" s="51">
        <v>0</v>
      </c>
      <c r="BK47" s="52">
        <v>0</v>
      </c>
      <c r="BL47" s="51">
        <v>23</v>
      </c>
      <c r="BM47" s="52">
        <v>100</v>
      </c>
      <c r="BN47" s="51">
        <v>23</v>
      </c>
    </row>
    <row r="48" spans="1:66" ht="30">
      <c r="A48" s="84" t="s">
        <v>240</v>
      </c>
      <c r="B48" s="84" t="s">
        <v>240</v>
      </c>
      <c r="C48" s="53" t="s">
        <v>1550</v>
      </c>
      <c r="D48" s="54">
        <v>10</v>
      </c>
      <c r="E48" s="65" t="s">
        <v>136</v>
      </c>
      <c r="F48" s="55">
        <v>25.5</v>
      </c>
      <c r="G48" s="53"/>
      <c r="H48" s="57"/>
      <c r="I48" s="56"/>
      <c r="J48" s="56"/>
      <c r="K48" s="36" t="s">
        <v>65</v>
      </c>
      <c r="L48" s="83">
        <v>48</v>
      </c>
      <c r="M48" s="83"/>
      <c r="N48" s="63"/>
      <c r="O48" s="86" t="s">
        <v>176</v>
      </c>
      <c r="P48" s="88">
        <v>43775.61305555556</v>
      </c>
      <c r="Q48" s="86" t="s">
        <v>303</v>
      </c>
      <c r="R48" s="89" t="s">
        <v>319</v>
      </c>
      <c r="S48" s="86" t="s">
        <v>326</v>
      </c>
      <c r="T48" s="86" t="s">
        <v>345</v>
      </c>
      <c r="U48" s="89" t="s">
        <v>362</v>
      </c>
      <c r="V48" s="89" t="s">
        <v>362</v>
      </c>
      <c r="W48" s="88">
        <v>43775.61305555556</v>
      </c>
      <c r="X48" s="92">
        <v>43775</v>
      </c>
      <c r="Y48" s="94" t="s">
        <v>419</v>
      </c>
      <c r="Z48" s="89" t="s">
        <v>466</v>
      </c>
      <c r="AA48" s="86"/>
      <c r="AB48" s="86"/>
      <c r="AC48" s="94" t="s">
        <v>513</v>
      </c>
      <c r="AD48" s="86"/>
      <c r="AE48" s="86" t="b">
        <v>0</v>
      </c>
      <c r="AF48" s="86">
        <v>0</v>
      </c>
      <c r="AG48" s="94" t="s">
        <v>524</v>
      </c>
      <c r="AH48" s="86" t="b">
        <v>0</v>
      </c>
      <c r="AI48" s="86" t="s">
        <v>530</v>
      </c>
      <c r="AJ48" s="86"/>
      <c r="AK48" s="94" t="s">
        <v>524</v>
      </c>
      <c r="AL48" s="86" t="b">
        <v>0</v>
      </c>
      <c r="AM48" s="86">
        <v>0</v>
      </c>
      <c r="AN48" s="94" t="s">
        <v>524</v>
      </c>
      <c r="AO48" s="86" t="s">
        <v>536</v>
      </c>
      <c r="AP48" s="86" t="b">
        <v>0</v>
      </c>
      <c r="AQ48" s="94" t="s">
        <v>513</v>
      </c>
      <c r="AR48" s="86" t="s">
        <v>176</v>
      </c>
      <c r="AS48" s="86">
        <v>0</v>
      </c>
      <c r="AT48" s="86">
        <v>0</v>
      </c>
      <c r="AU48" s="86"/>
      <c r="AV48" s="86"/>
      <c r="AW48" s="86"/>
      <c r="AX48" s="86"/>
      <c r="AY48" s="86"/>
      <c r="AZ48" s="86"/>
      <c r="BA48" s="86"/>
      <c r="BB48" s="86"/>
      <c r="BC48">
        <v>2</v>
      </c>
      <c r="BD48" s="85" t="str">
        <f>REPLACE(INDEX(GroupVertices[Group],MATCH(Edges[[#This Row],[Vertex 1]],GroupVertices[Vertex],0)),1,1,"")</f>
        <v>2</v>
      </c>
      <c r="BE48" s="85" t="str">
        <f>REPLACE(INDEX(GroupVertices[Group],MATCH(Edges[[#This Row],[Vertex 2]],GroupVertices[Vertex],0)),1,1,"")</f>
        <v>2</v>
      </c>
      <c r="BF48" s="51">
        <v>2</v>
      </c>
      <c r="BG48" s="52">
        <v>5.555555555555555</v>
      </c>
      <c r="BH48" s="51">
        <v>1</v>
      </c>
      <c r="BI48" s="52">
        <v>2.7777777777777777</v>
      </c>
      <c r="BJ48" s="51">
        <v>0</v>
      </c>
      <c r="BK48" s="52">
        <v>0</v>
      </c>
      <c r="BL48" s="51">
        <v>33</v>
      </c>
      <c r="BM48" s="52">
        <v>91.66666666666667</v>
      </c>
      <c r="BN48" s="51">
        <v>36</v>
      </c>
    </row>
    <row r="49" spans="1:66" ht="30">
      <c r="A49" s="84" t="s">
        <v>240</v>
      </c>
      <c r="B49" s="84" t="s">
        <v>240</v>
      </c>
      <c r="C49" s="53" t="s">
        <v>1550</v>
      </c>
      <c r="D49" s="54">
        <v>10</v>
      </c>
      <c r="E49" s="65" t="s">
        <v>136</v>
      </c>
      <c r="F49" s="55">
        <v>25.5</v>
      </c>
      <c r="G49" s="53"/>
      <c r="H49" s="57"/>
      <c r="I49" s="56"/>
      <c r="J49" s="56"/>
      <c r="K49" s="36" t="s">
        <v>65</v>
      </c>
      <c r="L49" s="83">
        <v>49</v>
      </c>
      <c r="M49" s="83"/>
      <c r="N49" s="63"/>
      <c r="O49" s="86" t="s">
        <v>176</v>
      </c>
      <c r="P49" s="88">
        <v>43778.607627314814</v>
      </c>
      <c r="Q49" s="86" t="s">
        <v>304</v>
      </c>
      <c r="R49" s="89" t="s">
        <v>320</v>
      </c>
      <c r="S49" s="86" t="s">
        <v>326</v>
      </c>
      <c r="T49" s="86" t="s">
        <v>345</v>
      </c>
      <c r="U49" s="89" t="s">
        <v>363</v>
      </c>
      <c r="V49" s="89" t="s">
        <v>363</v>
      </c>
      <c r="W49" s="88">
        <v>43778.607627314814</v>
      </c>
      <c r="X49" s="92">
        <v>43778</v>
      </c>
      <c r="Y49" s="94" t="s">
        <v>420</v>
      </c>
      <c r="Z49" s="89" t="s">
        <v>467</v>
      </c>
      <c r="AA49" s="86"/>
      <c r="AB49" s="86"/>
      <c r="AC49" s="94" t="s">
        <v>514</v>
      </c>
      <c r="AD49" s="86"/>
      <c r="AE49" s="86" t="b">
        <v>0</v>
      </c>
      <c r="AF49" s="86">
        <v>0</v>
      </c>
      <c r="AG49" s="94" t="s">
        <v>524</v>
      </c>
      <c r="AH49" s="86" t="b">
        <v>0</v>
      </c>
      <c r="AI49" s="86" t="s">
        <v>530</v>
      </c>
      <c r="AJ49" s="86"/>
      <c r="AK49" s="94" t="s">
        <v>524</v>
      </c>
      <c r="AL49" s="86" t="b">
        <v>0</v>
      </c>
      <c r="AM49" s="86">
        <v>0</v>
      </c>
      <c r="AN49" s="94" t="s">
        <v>524</v>
      </c>
      <c r="AO49" s="86" t="s">
        <v>536</v>
      </c>
      <c r="AP49" s="86" t="b">
        <v>0</v>
      </c>
      <c r="AQ49" s="94" t="s">
        <v>514</v>
      </c>
      <c r="AR49" s="86" t="s">
        <v>176</v>
      </c>
      <c r="AS49" s="86">
        <v>0</v>
      </c>
      <c r="AT49" s="86">
        <v>0</v>
      </c>
      <c r="AU49" s="86"/>
      <c r="AV49" s="86"/>
      <c r="AW49" s="86"/>
      <c r="AX49" s="86"/>
      <c r="AY49" s="86"/>
      <c r="AZ49" s="86"/>
      <c r="BA49" s="86"/>
      <c r="BB49" s="86"/>
      <c r="BC49">
        <v>2</v>
      </c>
      <c r="BD49" s="85" t="str">
        <f>REPLACE(INDEX(GroupVertices[Group],MATCH(Edges[[#This Row],[Vertex 1]],GroupVertices[Vertex],0)),1,1,"")</f>
        <v>2</v>
      </c>
      <c r="BE49" s="85" t="str">
        <f>REPLACE(INDEX(GroupVertices[Group],MATCH(Edges[[#This Row],[Vertex 2]],GroupVertices[Vertex],0)),1,1,"")</f>
        <v>2</v>
      </c>
      <c r="BF49" s="51">
        <v>2</v>
      </c>
      <c r="BG49" s="52">
        <v>5.555555555555555</v>
      </c>
      <c r="BH49" s="51">
        <v>1</v>
      </c>
      <c r="BI49" s="52">
        <v>2.7777777777777777</v>
      </c>
      <c r="BJ49" s="51">
        <v>0</v>
      </c>
      <c r="BK49" s="52">
        <v>0</v>
      </c>
      <c r="BL49" s="51">
        <v>33</v>
      </c>
      <c r="BM49" s="52">
        <v>91.66666666666667</v>
      </c>
      <c r="BN49" s="51">
        <v>36</v>
      </c>
    </row>
    <row r="50" spans="1:66" ht="15">
      <c r="A50" s="84" t="s">
        <v>241</v>
      </c>
      <c r="B50" s="84" t="s">
        <v>253</v>
      </c>
      <c r="C50" s="53" t="s">
        <v>1549</v>
      </c>
      <c r="D50" s="54">
        <v>3</v>
      </c>
      <c r="E50" s="65" t="s">
        <v>132</v>
      </c>
      <c r="F50" s="55">
        <v>32</v>
      </c>
      <c r="G50" s="53"/>
      <c r="H50" s="57"/>
      <c r="I50" s="56"/>
      <c r="J50" s="56"/>
      <c r="K50" s="36" t="s">
        <v>65</v>
      </c>
      <c r="L50" s="83">
        <v>50</v>
      </c>
      <c r="M50" s="83"/>
      <c r="N50" s="63"/>
      <c r="O50" s="86" t="s">
        <v>271</v>
      </c>
      <c r="P50" s="88">
        <v>43779.49616898148</v>
      </c>
      <c r="Q50" s="86" t="s">
        <v>305</v>
      </c>
      <c r="R50" s="89" t="s">
        <v>321</v>
      </c>
      <c r="S50" s="86" t="s">
        <v>322</v>
      </c>
      <c r="T50" s="86" t="s">
        <v>336</v>
      </c>
      <c r="U50" s="86"/>
      <c r="V50" s="89" t="s">
        <v>380</v>
      </c>
      <c r="W50" s="88">
        <v>43779.49616898148</v>
      </c>
      <c r="X50" s="92">
        <v>43779</v>
      </c>
      <c r="Y50" s="94" t="s">
        <v>421</v>
      </c>
      <c r="Z50" s="89" t="s">
        <v>468</v>
      </c>
      <c r="AA50" s="86"/>
      <c r="AB50" s="86"/>
      <c r="AC50" s="94" t="s">
        <v>515</v>
      </c>
      <c r="AD50" s="86"/>
      <c r="AE50" s="86" t="b">
        <v>0</v>
      </c>
      <c r="AF50" s="86">
        <v>0</v>
      </c>
      <c r="AG50" s="94" t="s">
        <v>524</v>
      </c>
      <c r="AH50" s="86" t="b">
        <v>0</v>
      </c>
      <c r="AI50" s="86" t="s">
        <v>530</v>
      </c>
      <c r="AJ50" s="86"/>
      <c r="AK50" s="94" t="s">
        <v>524</v>
      </c>
      <c r="AL50" s="86" t="b">
        <v>0</v>
      </c>
      <c r="AM50" s="86">
        <v>0</v>
      </c>
      <c r="AN50" s="94" t="s">
        <v>524</v>
      </c>
      <c r="AO50" s="86" t="s">
        <v>534</v>
      </c>
      <c r="AP50" s="86" t="b">
        <v>0</v>
      </c>
      <c r="AQ50" s="94" t="s">
        <v>515</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241</v>
      </c>
      <c r="B51" s="84" t="s">
        <v>254</v>
      </c>
      <c r="C51" s="53" t="s">
        <v>1549</v>
      </c>
      <c r="D51" s="54">
        <v>3</v>
      </c>
      <c r="E51" s="65" t="s">
        <v>132</v>
      </c>
      <c r="F51" s="55">
        <v>32</v>
      </c>
      <c r="G51" s="53"/>
      <c r="H51" s="57"/>
      <c r="I51" s="56"/>
      <c r="J51" s="56"/>
      <c r="K51" s="36" t="s">
        <v>65</v>
      </c>
      <c r="L51" s="83">
        <v>51</v>
      </c>
      <c r="M51" s="83"/>
      <c r="N51" s="63"/>
      <c r="O51" s="86" t="s">
        <v>271</v>
      </c>
      <c r="P51" s="88">
        <v>43779.49616898148</v>
      </c>
      <c r="Q51" s="86" t="s">
        <v>305</v>
      </c>
      <c r="R51" s="89" t="s">
        <v>321</v>
      </c>
      <c r="S51" s="86" t="s">
        <v>322</v>
      </c>
      <c r="T51" s="86" t="s">
        <v>336</v>
      </c>
      <c r="U51" s="86"/>
      <c r="V51" s="89" t="s">
        <v>380</v>
      </c>
      <c r="W51" s="88">
        <v>43779.49616898148</v>
      </c>
      <c r="X51" s="92">
        <v>43779</v>
      </c>
      <c r="Y51" s="94" t="s">
        <v>421</v>
      </c>
      <c r="Z51" s="89" t="s">
        <v>468</v>
      </c>
      <c r="AA51" s="86"/>
      <c r="AB51" s="86"/>
      <c r="AC51" s="94" t="s">
        <v>515</v>
      </c>
      <c r="AD51" s="86"/>
      <c r="AE51" s="86" t="b">
        <v>0</v>
      </c>
      <c r="AF51" s="86">
        <v>0</v>
      </c>
      <c r="AG51" s="94" t="s">
        <v>524</v>
      </c>
      <c r="AH51" s="86" t="b">
        <v>0</v>
      </c>
      <c r="AI51" s="86" t="s">
        <v>530</v>
      </c>
      <c r="AJ51" s="86"/>
      <c r="AK51" s="94" t="s">
        <v>524</v>
      </c>
      <c r="AL51" s="86" t="b">
        <v>0</v>
      </c>
      <c r="AM51" s="86">
        <v>0</v>
      </c>
      <c r="AN51" s="94" t="s">
        <v>524</v>
      </c>
      <c r="AO51" s="86" t="s">
        <v>534</v>
      </c>
      <c r="AP51" s="86" t="b">
        <v>0</v>
      </c>
      <c r="AQ51" s="94" t="s">
        <v>515</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241</v>
      </c>
      <c r="B52" s="84" t="s">
        <v>255</v>
      </c>
      <c r="C52" s="53" t="s">
        <v>1549</v>
      </c>
      <c r="D52" s="54">
        <v>3</v>
      </c>
      <c r="E52" s="65" t="s">
        <v>132</v>
      </c>
      <c r="F52" s="55">
        <v>32</v>
      </c>
      <c r="G52" s="53"/>
      <c r="H52" s="57"/>
      <c r="I52" s="56"/>
      <c r="J52" s="56"/>
      <c r="K52" s="36" t="s">
        <v>65</v>
      </c>
      <c r="L52" s="83">
        <v>52</v>
      </c>
      <c r="M52" s="83"/>
      <c r="N52" s="63"/>
      <c r="O52" s="86" t="s">
        <v>271</v>
      </c>
      <c r="P52" s="88">
        <v>43779.49616898148</v>
      </c>
      <c r="Q52" s="86" t="s">
        <v>305</v>
      </c>
      <c r="R52" s="89" t="s">
        <v>321</v>
      </c>
      <c r="S52" s="86" t="s">
        <v>322</v>
      </c>
      <c r="T52" s="86" t="s">
        <v>336</v>
      </c>
      <c r="U52" s="86"/>
      <c r="V52" s="89" t="s">
        <v>380</v>
      </c>
      <c r="W52" s="88">
        <v>43779.49616898148</v>
      </c>
      <c r="X52" s="92">
        <v>43779</v>
      </c>
      <c r="Y52" s="94" t="s">
        <v>421</v>
      </c>
      <c r="Z52" s="89" t="s">
        <v>468</v>
      </c>
      <c r="AA52" s="86"/>
      <c r="AB52" s="86"/>
      <c r="AC52" s="94" t="s">
        <v>515</v>
      </c>
      <c r="AD52" s="86"/>
      <c r="AE52" s="86" t="b">
        <v>0</v>
      </c>
      <c r="AF52" s="86">
        <v>0</v>
      </c>
      <c r="AG52" s="94" t="s">
        <v>524</v>
      </c>
      <c r="AH52" s="86" t="b">
        <v>0</v>
      </c>
      <c r="AI52" s="86" t="s">
        <v>530</v>
      </c>
      <c r="AJ52" s="86"/>
      <c r="AK52" s="94" t="s">
        <v>524</v>
      </c>
      <c r="AL52" s="86" t="b">
        <v>0</v>
      </c>
      <c r="AM52" s="86">
        <v>0</v>
      </c>
      <c r="AN52" s="94" t="s">
        <v>524</v>
      </c>
      <c r="AO52" s="86" t="s">
        <v>534</v>
      </c>
      <c r="AP52" s="86" t="b">
        <v>0</v>
      </c>
      <c r="AQ52" s="94" t="s">
        <v>515</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241</v>
      </c>
      <c r="B53" s="84" t="s">
        <v>256</v>
      </c>
      <c r="C53" s="53" t="s">
        <v>1549</v>
      </c>
      <c r="D53" s="54">
        <v>3</v>
      </c>
      <c r="E53" s="65" t="s">
        <v>132</v>
      </c>
      <c r="F53" s="55">
        <v>32</v>
      </c>
      <c r="G53" s="53"/>
      <c r="H53" s="57"/>
      <c r="I53" s="56"/>
      <c r="J53" s="56"/>
      <c r="K53" s="36" t="s">
        <v>65</v>
      </c>
      <c r="L53" s="83">
        <v>53</v>
      </c>
      <c r="M53" s="83"/>
      <c r="N53" s="63"/>
      <c r="O53" s="86" t="s">
        <v>271</v>
      </c>
      <c r="P53" s="88">
        <v>43779.49616898148</v>
      </c>
      <c r="Q53" s="86" t="s">
        <v>305</v>
      </c>
      <c r="R53" s="89" t="s">
        <v>321</v>
      </c>
      <c r="S53" s="86" t="s">
        <v>322</v>
      </c>
      <c r="T53" s="86" t="s">
        <v>336</v>
      </c>
      <c r="U53" s="86"/>
      <c r="V53" s="89" t="s">
        <v>380</v>
      </c>
      <c r="W53" s="88">
        <v>43779.49616898148</v>
      </c>
      <c r="X53" s="92">
        <v>43779</v>
      </c>
      <c r="Y53" s="94" t="s">
        <v>421</v>
      </c>
      <c r="Z53" s="89" t="s">
        <v>468</v>
      </c>
      <c r="AA53" s="86"/>
      <c r="AB53" s="86"/>
      <c r="AC53" s="94" t="s">
        <v>515</v>
      </c>
      <c r="AD53" s="86"/>
      <c r="AE53" s="86" t="b">
        <v>0</v>
      </c>
      <c r="AF53" s="86">
        <v>0</v>
      </c>
      <c r="AG53" s="94" t="s">
        <v>524</v>
      </c>
      <c r="AH53" s="86" t="b">
        <v>0</v>
      </c>
      <c r="AI53" s="86" t="s">
        <v>530</v>
      </c>
      <c r="AJ53" s="86"/>
      <c r="AK53" s="94" t="s">
        <v>524</v>
      </c>
      <c r="AL53" s="86" t="b">
        <v>0</v>
      </c>
      <c r="AM53" s="86">
        <v>0</v>
      </c>
      <c r="AN53" s="94" t="s">
        <v>524</v>
      </c>
      <c r="AO53" s="86" t="s">
        <v>534</v>
      </c>
      <c r="AP53" s="86" t="b">
        <v>0</v>
      </c>
      <c r="AQ53" s="94" t="s">
        <v>515</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241</v>
      </c>
      <c r="B54" s="84" t="s">
        <v>257</v>
      </c>
      <c r="C54" s="53" t="s">
        <v>1549</v>
      </c>
      <c r="D54" s="54">
        <v>3</v>
      </c>
      <c r="E54" s="65" t="s">
        <v>132</v>
      </c>
      <c r="F54" s="55">
        <v>32</v>
      </c>
      <c r="G54" s="53"/>
      <c r="H54" s="57"/>
      <c r="I54" s="56"/>
      <c r="J54" s="56"/>
      <c r="K54" s="36" t="s">
        <v>65</v>
      </c>
      <c r="L54" s="83">
        <v>54</v>
      </c>
      <c r="M54" s="83"/>
      <c r="N54" s="63"/>
      <c r="O54" s="86" t="s">
        <v>271</v>
      </c>
      <c r="P54" s="88">
        <v>43779.49616898148</v>
      </c>
      <c r="Q54" s="86" t="s">
        <v>305</v>
      </c>
      <c r="R54" s="89" t="s">
        <v>321</v>
      </c>
      <c r="S54" s="86" t="s">
        <v>322</v>
      </c>
      <c r="T54" s="86" t="s">
        <v>336</v>
      </c>
      <c r="U54" s="86"/>
      <c r="V54" s="89" t="s">
        <v>380</v>
      </c>
      <c r="W54" s="88">
        <v>43779.49616898148</v>
      </c>
      <c r="X54" s="92">
        <v>43779</v>
      </c>
      <c r="Y54" s="94" t="s">
        <v>421</v>
      </c>
      <c r="Z54" s="89" t="s">
        <v>468</v>
      </c>
      <c r="AA54" s="86"/>
      <c r="AB54" s="86"/>
      <c r="AC54" s="94" t="s">
        <v>515</v>
      </c>
      <c r="AD54" s="86"/>
      <c r="AE54" s="86" t="b">
        <v>0</v>
      </c>
      <c r="AF54" s="86">
        <v>0</v>
      </c>
      <c r="AG54" s="94" t="s">
        <v>524</v>
      </c>
      <c r="AH54" s="86" t="b">
        <v>0</v>
      </c>
      <c r="AI54" s="86" t="s">
        <v>530</v>
      </c>
      <c r="AJ54" s="86"/>
      <c r="AK54" s="94" t="s">
        <v>524</v>
      </c>
      <c r="AL54" s="86" t="b">
        <v>0</v>
      </c>
      <c r="AM54" s="86">
        <v>0</v>
      </c>
      <c r="AN54" s="94" t="s">
        <v>524</v>
      </c>
      <c r="AO54" s="86" t="s">
        <v>534</v>
      </c>
      <c r="AP54" s="86" t="b">
        <v>0</v>
      </c>
      <c r="AQ54" s="94" t="s">
        <v>515</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21</v>
      </c>
      <c r="BM54" s="52">
        <v>100</v>
      </c>
      <c r="BN54" s="51">
        <v>21</v>
      </c>
    </row>
    <row r="55" spans="1:66" ht="15">
      <c r="A55" s="84" t="s">
        <v>241</v>
      </c>
      <c r="B55" s="84" t="s">
        <v>258</v>
      </c>
      <c r="C55" s="53" t="s">
        <v>1549</v>
      </c>
      <c r="D55" s="54">
        <v>3</v>
      </c>
      <c r="E55" s="65" t="s">
        <v>132</v>
      </c>
      <c r="F55" s="55">
        <v>32</v>
      </c>
      <c r="G55" s="53"/>
      <c r="H55" s="57"/>
      <c r="I55" s="56"/>
      <c r="J55" s="56"/>
      <c r="K55" s="36" t="s">
        <v>65</v>
      </c>
      <c r="L55" s="83">
        <v>55</v>
      </c>
      <c r="M55" s="83"/>
      <c r="N55" s="63"/>
      <c r="O55" s="86" t="s">
        <v>271</v>
      </c>
      <c r="P55" s="88">
        <v>43779.49625</v>
      </c>
      <c r="Q55" s="86" t="s">
        <v>306</v>
      </c>
      <c r="R55" s="89" t="s">
        <v>321</v>
      </c>
      <c r="S55" s="86" t="s">
        <v>322</v>
      </c>
      <c r="T55" s="86" t="s">
        <v>336</v>
      </c>
      <c r="U55" s="86"/>
      <c r="V55" s="89" t="s">
        <v>380</v>
      </c>
      <c r="W55" s="88">
        <v>43779.49625</v>
      </c>
      <c r="X55" s="92">
        <v>43779</v>
      </c>
      <c r="Y55" s="94" t="s">
        <v>422</v>
      </c>
      <c r="Z55" s="89" t="s">
        <v>469</v>
      </c>
      <c r="AA55" s="86"/>
      <c r="AB55" s="86"/>
      <c r="AC55" s="94" t="s">
        <v>516</v>
      </c>
      <c r="AD55" s="86"/>
      <c r="AE55" s="86" t="b">
        <v>0</v>
      </c>
      <c r="AF55" s="86">
        <v>0</v>
      </c>
      <c r="AG55" s="94" t="s">
        <v>524</v>
      </c>
      <c r="AH55" s="86" t="b">
        <v>0</v>
      </c>
      <c r="AI55" s="86" t="s">
        <v>530</v>
      </c>
      <c r="AJ55" s="86"/>
      <c r="AK55" s="94" t="s">
        <v>524</v>
      </c>
      <c r="AL55" s="86" t="b">
        <v>0</v>
      </c>
      <c r="AM55" s="86">
        <v>0</v>
      </c>
      <c r="AN55" s="94" t="s">
        <v>524</v>
      </c>
      <c r="AO55" s="86" t="s">
        <v>534</v>
      </c>
      <c r="AP55" s="86" t="b">
        <v>0</v>
      </c>
      <c r="AQ55" s="94" t="s">
        <v>516</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15">
      <c r="A56" s="84" t="s">
        <v>241</v>
      </c>
      <c r="B56" s="84" t="s">
        <v>259</v>
      </c>
      <c r="C56" s="53" t="s">
        <v>1549</v>
      </c>
      <c r="D56" s="54">
        <v>3</v>
      </c>
      <c r="E56" s="65" t="s">
        <v>132</v>
      </c>
      <c r="F56" s="55">
        <v>32</v>
      </c>
      <c r="G56" s="53"/>
      <c r="H56" s="57"/>
      <c r="I56" s="56"/>
      <c r="J56" s="56"/>
      <c r="K56" s="36" t="s">
        <v>65</v>
      </c>
      <c r="L56" s="83">
        <v>56</v>
      </c>
      <c r="M56" s="83"/>
      <c r="N56" s="63"/>
      <c r="O56" s="86" t="s">
        <v>271</v>
      </c>
      <c r="P56" s="88">
        <v>43779.49625</v>
      </c>
      <c r="Q56" s="86" t="s">
        <v>306</v>
      </c>
      <c r="R56" s="89" t="s">
        <v>321</v>
      </c>
      <c r="S56" s="86" t="s">
        <v>322</v>
      </c>
      <c r="T56" s="86" t="s">
        <v>336</v>
      </c>
      <c r="U56" s="86"/>
      <c r="V56" s="89" t="s">
        <v>380</v>
      </c>
      <c r="W56" s="88">
        <v>43779.49625</v>
      </c>
      <c r="X56" s="92">
        <v>43779</v>
      </c>
      <c r="Y56" s="94" t="s">
        <v>422</v>
      </c>
      <c r="Z56" s="89" t="s">
        <v>469</v>
      </c>
      <c r="AA56" s="86"/>
      <c r="AB56" s="86"/>
      <c r="AC56" s="94" t="s">
        <v>516</v>
      </c>
      <c r="AD56" s="86"/>
      <c r="AE56" s="86" t="b">
        <v>0</v>
      </c>
      <c r="AF56" s="86">
        <v>0</v>
      </c>
      <c r="AG56" s="94" t="s">
        <v>524</v>
      </c>
      <c r="AH56" s="86" t="b">
        <v>0</v>
      </c>
      <c r="AI56" s="86" t="s">
        <v>530</v>
      </c>
      <c r="AJ56" s="86"/>
      <c r="AK56" s="94" t="s">
        <v>524</v>
      </c>
      <c r="AL56" s="86" t="b">
        <v>0</v>
      </c>
      <c r="AM56" s="86">
        <v>0</v>
      </c>
      <c r="AN56" s="94" t="s">
        <v>524</v>
      </c>
      <c r="AO56" s="86" t="s">
        <v>534</v>
      </c>
      <c r="AP56" s="86" t="b">
        <v>0</v>
      </c>
      <c r="AQ56" s="94" t="s">
        <v>516</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20</v>
      </c>
      <c r="BM56" s="52">
        <v>100</v>
      </c>
      <c r="BN56" s="51">
        <v>20</v>
      </c>
    </row>
    <row r="57" spans="1:66" ht="15">
      <c r="A57" s="84" t="s">
        <v>241</v>
      </c>
      <c r="B57" s="84" t="s">
        <v>260</v>
      </c>
      <c r="C57" s="53" t="s">
        <v>1549</v>
      </c>
      <c r="D57" s="54">
        <v>3</v>
      </c>
      <c r="E57" s="65" t="s">
        <v>132</v>
      </c>
      <c r="F57" s="55">
        <v>32</v>
      </c>
      <c r="G57" s="53"/>
      <c r="H57" s="57"/>
      <c r="I57" s="56"/>
      <c r="J57" s="56"/>
      <c r="K57" s="36" t="s">
        <v>65</v>
      </c>
      <c r="L57" s="83">
        <v>57</v>
      </c>
      <c r="M57" s="83"/>
      <c r="N57" s="63"/>
      <c r="O57" s="86" t="s">
        <v>271</v>
      </c>
      <c r="P57" s="88">
        <v>43779.49631944444</v>
      </c>
      <c r="Q57" s="86" t="s">
        <v>307</v>
      </c>
      <c r="R57" s="89" t="s">
        <v>321</v>
      </c>
      <c r="S57" s="86" t="s">
        <v>322</v>
      </c>
      <c r="T57" s="86" t="s">
        <v>336</v>
      </c>
      <c r="U57" s="86"/>
      <c r="V57" s="89" t="s">
        <v>380</v>
      </c>
      <c r="W57" s="88">
        <v>43779.49631944444</v>
      </c>
      <c r="X57" s="92">
        <v>43779</v>
      </c>
      <c r="Y57" s="94" t="s">
        <v>423</v>
      </c>
      <c r="Z57" s="89" t="s">
        <v>470</v>
      </c>
      <c r="AA57" s="86"/>
      <c r="AB57" s="86"/>
      <c r="AC57" s="94" t="s">
        <v>517</v>
      </c>
      <c r="AD57" s="86"/>
      <c r="AE57" s="86" t="b">
        <v>0</v>
      </c>
      <c r="AF57" s="86">
        <v>0</v>
      </c>
      <c r="AG57" s="94" t="s">
        <v>524</v>
      </c>
      <c r="AH57" s="86" t="b">
        <v>0</v>
      </c>
      <c r="AI57" s="86" t="s">
        <v>530</v>
      </c>
      <c r="AJ57" s="86"/>
      <c r="AK57" s="94" t="s">
        <v>524</v>
      </c>
      <c r="AL57" s="86" t="b">
        <v>0</v>
      </c>
      <c r="AM57" s="86">
        <v>0</v>
      </c>
      <c r="AN57" s="94" t="s">
        <v>524</v>
      </c>
      <c r="AO57" s="86" t="s">
        <v>534</v>
      </c>
      <c r="AP57" s="86" t="b">
        <v>0</v>
      </c>
      <c r="AQ57" s="94" t="s">
        <v>517</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241</v>
      </c>
      <c r="B58" s="84" t="s">
        <v>261</v>
      </c>
      <c r="C58" s="53" t="s">
        <v>1549</v>
      </c>
      <c r="D58" s="54">
        <v>3</v>
      </c>
      <c r="E58" s="65" t="s">
        <v>132</v>
      </c>
      <c r="F58" s="55">
        <v>32</v>
      </c>
      <c r="G58" s="53"/>
      <c r="H58" s="57"/>
      <c r="I58" s="56"/>
      <c r="J58" s="56"/>
      <c r="K58" s="36" t="s">
        <v>65</v>
      </c>
      <c r="L58" s="83">
        <v>58</v>
      </c>
      <c r="M58" s="83"/>
      <c r="N58" s="63"/>
      <c r="O58" s="86" t="s">
        <v>271</v>
      </c>
      <c r="P58" s="88">
        <v>43779.49631944444</v>
      </c>
      <c r="Q58" s="86" t="s">
        <v>307</v>
      </c>
      <c r="R58" s="89" t="s">
        <v>321</v>
      </c>
      <c r="S58" s="86" t="s">
        <v>322</v>
      </c>
      <c r="T58" s="86" t="s">
        <v>336</v>
      </c>
      <c r="U58" s="86"/>
      <c r="V58" s="89" t="s">
        <v>380</v>
      </c>
      <c r="W58" s="88">
        <v>43779.49631944444</v>
      </c>
      <c r="X58" s="92">
        <v>43779</v>
      </c>
      <c r="Y58" s="94" t="s">
        <v>423</v>
      </c>
      <c r="Z58" s="89" t="s">
        <v>470</v>
      </c>
      <c r="AA58" s="86"/>
      <c r="AB58" s="86"/>
      <c r="AC58" s="94" t="s">
        <v>517</v>
      </c>
      <c r="AD58" s="86"/>
      <c r="AE58" s="86" t="b">
        <v>0</v>
      </c>
      <c r="AF58" s="86">
        <v>0</v>
      </c>
      <c r="AG58" s="94" t="s">
        <v>524</v>
      </c>
      <c r="AH58" s="86" t="b">
        <v>0</v>
      </c>
      <c r="AI58" s="86" t="s">
        <v>530</v>
      </c>
      <c r="AJ58" s="86"/>
      <c r="AK58" s="94" t="s">
        <v>524</v>
      </c>
      <c r="AL58" s="86" t="b">
        <v>0</v>
      </c>
      <c r="AM58" s="86">
        <v>0</v>
      </c>
      <c r="AN58" s="94" t="s">
        <v>524</v>
      </c>
      <c r="AO58" s="86" t="s">
        <v>534</v>
      </c>
      <c r="AP58" s="86" t="b">
        <v>0</v>
      </c>
      <c r="AQ58" s="94" t="s">
        <v>517</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15">
      <c r="A59" s="84" t="s">
        <v>241</v>
      </c>
      <c r="B59" s="84" t="s">
        <v>262</v>
      </c>
      <c r="C59" s="53" t="s">
        <v>1549</v>
      </c>
      <c r="D59" s="54">
        <v>3</v>
      </c>
      <c r="E59" s="65" t="s">
        <v>132</v>
      </c>
      <c r="F59" s="55">
        <v>32</v>
      </c>
      <c r="G59" s="53"/>
      <c r="H59" s="57"/>
      <c r="I59" s="56"/>
      <c r="J59" s="56"/>
      <c r="K59" s="36" t="s">
        <v>65</v>
      </c>
      <c r="L59" s="83">
        <v>59</v>
      </c>
      <c r="M59" s="83"/>
      <c r="N59" s="63"/>
      <c r="O59" s="86" t="s">
        <v>271</v>
      </c>
      <c r="P59" s="88">
        <v>43779.49631944444</v>
      </c>
      <c r="Q59" s="86" t="s">
        <v>307</v>
      </c>
      <c r="R59" s="89" t="s">
        <v>321</v>
      </c>
      <c r="S59" s="86" t="s">
        <v>322</v>
      </c>
      <c r="T59" s="86" t="s">
        <v>336</v>
      </c>
      <c r="U59" s="86"/>
      <c r="V59" s="89" t="s">
        <v>380</v>
      </c>
      <c r="W59" s="88">
        <v>43779.49631944444</v>
      </c>
      <c r="X59" s="92">
        <v>43779</v>
      </c>
      <c r="Y59" s="94" t="s">
        <v>423</v>
      </c>
      <c r="Z59" s="89" t="s">
        <v>470</v>
      </c>
      <c r="AA59" s="86"/>
      <c r="AB59" s="86"/>
      <c r="AC59" s="94" t="s">
        <v>517</v>
      </c>
      <c r="AD59" s="86"/>
      <c r="AE59" s="86" t="b">
        <v>0</v>
      </c>
      <c r="AF59" s="86">
        <v>0</v>
      </c>
      <c r="AG59" s="94" t="s">
        <v>524</v>
      </c>
      <c r="AH59" s="86" t="b">
        <v>0</v>
      </c>
      <c r="AI59" s="86" t="s">
        <v>530</v>
      </c>
      <c r="AJ59" s="86"/>
      <c r="AK59" s="94" t="s">
        <v>524</v>
      </c>
      <c r="AL59" s="86" t="b">
        <v>0</v>
      </c>
      <c r="AM59" s="86">
        <v>0</v>
      </c>
      <c r="AN59" s="94" t="s">
        <v>524</v>
      </c>
      <c r="AO59" s="86" t="s">
        <v>534</v>
      </c>
      <c r="AP59" s="86" t="b">
        <v>0</v>
      </c>
      <c r="AQ59" s="94" t="s">
        <v>517</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19</v>
      </c>
      <c r="BM59" s="52">
        <v>100</v>
      </c>
      <c r="BN59" s="51">
        <v>19</v>
      </c>
    </row>
    <row r="60" spans="1:66" ht="15">
      <c r="A60" s="84" t="s">
        <v>241</v>
      </c>
      <c r="B60" s="84" t="s">
        <v>263</v>
      </c>
      <c r="C60" s="53" t="s">
        <v>1549</v>
      </c>
      <c r="D60" s="54">
        <v>3</v>
      </c>
      <c r="E60" s="65" t="s">
        <v>132</v>
      </c>
      <c r="F60" s="55">
        <v>32</v>
      </c>
      <c r="G60" s="53"/>
      <c r="H60" s="57"/>
      <c r="I60" s="56"/>
      <c r="J60" s="56"/>
      <c r="K60" s="36" t="s">
        <v>65</v>
      </c>
      <c r="L60" s="83">
        <v>60</v>
      </c>
      <c r="M60" s="83"/>
      <c r="N60" s="63"/>
      <c r="O60" s="86" t="s">
        <v>271</v>
      </c>
      <c r="P60" s="88">
        <v>43779.49637731481</v>
      </c>
      <c r="Q60" s="86" t="s">
        <v>308</v>
      </c>
      <c r="R60" s="89" t="s">
        <v>321</v>
      </c>
      <c r="S60" s="86" t="s">
        <v>322</v>
      </c>
      <c r="T60" s="86" t="s">
        <v>336</v>
      </c>
      <c r="U60" s="86"/>
      <c r="V60" s="89" t="s">
        <v>380</v>
      </c>
      <c r="W60" s="88">
        <v>43779.49637731481</v>
      </c>
      <c r="X60" s="92">
        <v>43779</v>
      </c>
      <c r="Y60" s="94" t="s">
        <v>424</v>
      </c>
      <c r="Z60" s="89" t="s">
        <v>471</v>
      </c>
      <c r="AA60" s="86"/>
      <c r="AB60" s="86"/>
      <c r="AC60" s="94" t="s">
        <v>518</v>
      </c>
      <c r="AD60" s="86"/>
      <c r="AE60" s="86" t="b">
        <v>0</v>
      </c>
      <c r="AF60" s="86">
        <v>0</v>
      </c>
      <c r="AG60" s="94" t="s">
        <v>524</v>
      </c>
      <c r="AH60" s="86" t="b">
        <v>0</v>
      </c>
      <c r="AI60" s="86" t="s">
        <v>530</v>
      </c>
      <c r="AJ60" s="86"/>
      <c r="AK60" s="94" t="s">
        <v>524</v>
      </c>
      <c r="AL60" s="86" t="b">
        <v>0</v>
      </c>
      <c r="AM60" s="86">
        <v>0</v>
      </c>
      <c r="AN60" s="94" t="s">
        <v>524</v>
      </c>
      <c r="AO60" s="86" t="s">
        <v>534</v>
      </c>
      <c r="AP60" s="86" t="b">
        <v>0</v>
      </c>
      <c r="AQ60" s="94" t="s">
        <v>518</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15">
      <c r="A61" s="84" t="s">
        <v>241</v>
      </c>
      <c r="B61" s="84" t="s">
        <v>264</v>
      </c>
      <c r="C61" s="53" t="s">
        <v>1549</v>
      </c>
      <c r="D61" s="54">
        <v>3</v>
      </c>
      <c r="E61" s="65" t="s">
        <v>132</v>
      </c>
      <c r="F61" s="55">
        <v>32</v>
      </c>
      <c r="G61" s="53"/>
      <c r="H61" s="57"/>
      <c r="I61" s="56"/>
      <c r="J61" s="56"/>
      <c r="K61" s="36" t="s">
        <v>65</v>
      </c>
      <c r="L61" s="83">
        <v>61</v>
      </c>
      <c r="M61" s="83"/>
      <c r="N61" s="63"/>
      <c r="O61" s="86" t="s">
        <v>271</v>
      </c>
      <c r="P61" s="88">
        <v>43779.49637731481</v>
      </c>
      <c r="Q61" s="86" t="s">
        <v>308</v>
      </c>
      <c r="R61" s="89" t="s">
        <v>321</v>
      </c>
      <c r="S61" s="86" t="s">
        <v>322</v>
      </c>
      <c r="T61" s="86" t="s">
        <v>336</v>
      </c>
      <c r="U61" s="86"/>
      <c r="V61" s="89" t="s">
        <v>380</v>
      </c>
      <c r="W61" s="88">
        <v>43779.49637731481</v>
      </c>
      <c r="X61" s="92">
        <v>43779</v>
      </c>
      <c r="Y61" s="94" t="s">
        <v>424</v>
      </c>
      <c r="Z61" s="89" t="s">
        <v>471</v>
      </c>
      <c r="AA61" s="86"/>
      <c r="AB61" s="86"/>
      <c r="AC61" s="94" t="s">
        <v>518</v>
      </c>
      <c r="AD61" s="86"/>
      <c r="AE61" s="86" t="b">
        <v>0</v>
      </c>
      <c r="AF61" s="86">
        <v>0</v>
      </c>
      <c r="AG61" s="94" t="s">
        <v>524</v>
      </c>
      <c r="AH61" s="86" t="b">
        <v>0</v>
      </c>
      <c r="AI61" s="86" t="s">
        <v>530</v>
      </c>
      <c r="AJ61" s="86"/>
      <c r="AK61" s="94" t="s">
        <v>524</v>
      </c>
      <c r="AL61" s="86" t="b">
        <v>0</v>
      </c>
      <c r="AM61" s="86">
        <v>0</v>
      </c>
      <c r="AN61" s="94" t="s">
        <v>524</v>
      </c>
      <c r="AO61" s="86" t="s">
        <v>534</v>
      </c>
      <c r="AP61" s="86" t="b">
        <v>0</v>
      </c>
      <c r="AQ61" s="94" t="s">
        <v>518</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15">
      <c r="A62" s="84" t="s">
        <v>241</v>
      </c>
      <c r="B62" s="84" t="s">
        <v>265</v>
      </c>
      <c r="C62" s="53" t="s">
        <v>1549</v>
      </c>
      <c r="D62" s="54">
        <v>3</v>
      </c>
      <c r="E62" s="65" t="s">
        <v>132</v>
      </c>
      <c r="F62" s="55">
        <v>32</v>
      </c>
      <c r="G62" s="53"/>
      <c r="H62" s="57"/>
      <c r="I62" s="56"/>
      <c r="J62" s="56"/>
      <c r="K62" s="36" t="s">
        <v>65</v>
      </c>
      <c r="L62" s="83">
        <v>62</v>
      </c>
      <c r="M62" s="83"/>
      <c r="N62" s="63"/>
      <c r="O62" s="86" t="s">
        <v>271</v>
      </c>
      <c r="P62" s="88">
        <v>43779.49637731481</v>
      </c>
      <c r="Q62" s="86" t="s">
        <v>308</v>
      </c>
      <c r="R62" s="89" t="s">
        <v>321</v>
      </c>
      <c r="S62" s="86" t="s">
        <v>322</v>
      </c>
      <c r="T62" s="86" t="s">
        <v>336</v>
      </c>
      <c r="U62" s="86"/>
      <c r="V62" s="89" t="s">
        <v>380</v>
      </c>
      <c r="W62" s="88">
        <v>43779.49637731481</v>
      </c>
      <c r="X62" s="92">
        <v>43779</v>
      </c>
      <c r="Y62" s="94" t="s">
        <v>424</v>
      </c>
      <c r="Z62" s="89" t="s">
        <v>471</v>
      </c>
      <c r="AA62" s="86"/>
      <c r="AB62" s="86"/>
      <c r="AC62" s="94" t="s">
        <v>518</v>
      </c>
      <c r="AD62" s="86"/>
      <c r="AE62" s="86" t="b">
        <v>0</v>
      </c>
      <c r="AF62" s="86">
        <v>0</v>
      </c>
      <c r="AG62" s="94" t="s">
        <v>524</v>
      </c>
      <c r="AH62" s="86" t="b">
        <v>0</v>
      </c>
      <c r="AI62" s="86" t="s">
        <v>530</v>
      </c>
      <c r="AJ62" s="86"/>
      <c r="AK62" s="94" t="s">
        <v>524</v>
      </c>
      <c r="AL62" s="86" t="b">
        <v>0</v>
      </c>
      <c r="AM62" s="86">
        <v>0</v>
      </c>
      <c r="AN62" s="94" t="s">
        <v>524</v>
      </c>
      <c r="AO62" s="86" t="s">
        <v>534</v>
      </c>
      <c r="AP62" s="86" t="b">
        <v>0</v>
      </c>
      <c r="AQ62" s="94" t="s">
        <v>518</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241</v>
      </c>
      <c r="B63" s="84" t="s">
        <v>266</v>
      </c>
      <c r="C63" s="53" t="s">
        <v>1549</v>
      </c>
      <c r="D63" s="54">
        <v>3</v>
      </c>
      <c r="E63" s="65" t="s">
        <v>132</v>
      </c>
      <c r="F63" s="55">
        <v>32</v>
      </c>
      <c r="G63" s="53"/>
      <c r="H63" s="57"/>
      <c r="I63" s="56"/>
      <c r="J63" s="56"/>
      <c r="K63" s="36" t="s">
        <v>65</v>
      </c>
      <c r="L63" s="83">
        <v>63</v>
      </c>
      <c r="M63" s="83"/>
      <c r="N63" s="63"/>
      <c r="O63" s="86" t="s">
        <v>271</v>
      </c>
      <c r="P63" s="88">
        <v>43779.49637731481</v>
      </c>
      <c r="Q63" s="86" t="s">
        <v>308</v>
      </c>
      <c r="R63" s="89" t="s">
        <v>321</v>
      </c>
      <c r="S63" s="86" t="s">
        <v>322</v>
      </c>
      <c r="T63" s="86" t="s">
        <v>336</v>
      </c>
      <c r="U63" s="86"/>
      <c r="V63" s="89" t="s">
        <v>380</v>
      </c>
      <c r="W63" s="88">
        <v>43779.49637731481</v>
      </c>
      <c r="X63" s="92">
        <v>43779</v>
      </c>
      <c r="Y63" s="94" t="s">
        <v>424</v>
      </c>
      <c r="Z63" s="89" t="s">
        <v>471</v>
      </c>
      <c r="AA63" s="86"/>
      <c r="AB63" s="86"/>
      <c r="AC63" s="94" t="s">
        <v>518</v>
      </c>
      <c r="AD63" s="86"/>
      <c r="AE63" s="86" t="b">
        <v>0</v>
      </c>
      <c r="AF63" s="86">
        <v>0</v>
      </c>
      <c r="AG63" s="94" t="s">
        <v>524</v>
      </c>
      <c r="AH63" s="86" t="b">
        <v>0</v>
      </c>
      <c r="AI63" s="86" t="s">
        <v>530</v>
      </c>
      <c r="AJ63" s="86"/>
      <c r="AK63" s="94" t="s">
        <v>524</v>
      </c>
      <c r="AL63" s="86" t="b">
        <v>0</v>
      </c>
      <c r="AM63" s="86">
        <v>0</v>
      </c>
      <c r="AN63" s="94" t="s">
        <v>524</v>
      </c>
      <c r="AO63" s="86" t="s">
        <v>534</v>
      </c>
      <c r="AP63" s="86" t="b">
        <v>0</v>
      </c>
      <c r="AQ63" s="94" t="s">
        <v>518</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v>0</v>
      </c>
      <c r="BG63" s="52">
        <v>0</v>
      </c>
      <c r="BH63" s="51">
        <v>0</v>
      </c>
      <c r="BI63" s="52">
        <v>0</v>
      </c>
      <c r="BJ63" s="51">
        <v>0</v>
      </c>
      <c r="BK63" s="52">
        <v>0</v>
      </c>
      <c r="BL63" s="51">
        <v>20</v>
      </c>
      <c r="BM63" s="52">
        <v>100</v>
      </c>
      <c r="BN63" s="51">
        <v>20</v>
      </c>
    </row>
    <row r="64" spans="1:66" ht="15">
      <c r="A64" s="84" t="s">
        <v>241</v>
      </c>
      <c r="B64" s="84" t="s">
        <v>267</v>
      </c>
      <c r="C64" s="53" t="s">
        <v>1549</v>
      </c>
      <c r="D64" s="54">
        <v>3</v>
      </c>
      <c r="E64" s="65" t="s">
        <v>132</v>
      </c>
      <c r="F64" s="55">
        <v>32</v>
      </c>
      <c r="G64" s="53"/>
      <c r="H64" s="57"/>
      <c r="I64" s="56"/>
      <c r="J64" s="56"/>
      <c r="K64" s="36" t="s">
        <v>65</v>
      </c>
      <c r="L64" s="83">
        <v>64</v>
      </c>
      <c r="M64" s="83"/>
      <c r="N64" s="63"/>
      <c r="O64" s="86" t="s">
        <v>271</v>
      </c>
      <c r="P64" s="88">
        <v>43779.49644675926</v>
      </c>
      <c r="Q64" s="86" t="s">
        <v>309</v>
      </c>
      <c r="R64" s="89" t="s">
        <v>321</v>
      </c>
      <c r="S64" s="86" t="s">
        <v>322</v>
      </c>
      <c r="T64" s="86" t="s">
        <v>336</v>
      </c>
      <c r="U64" s="86"/>
      <c r="V64" s="89" t="s">
        <v>380</v>
      </c>
      <c r="W64" s="88">
        <v>43779.49644675926</v>
      </c>
      <c r="X64" s="92">
        <v>43779</v>
      </c>
      <c r="Y64" s="94" t="s">
        <v>425</v>
      </c>
      <c r="Z64" s="89" t="s">
        <v>472</v>
      </c>
      <c r="AA64" s="86"/>
      <c r="AB64" s="86"/>
      <c r="AC64" s="94" t="s">
        <v>519</v>
      </c>
      <c r="AD64" s="86"/>
      <c r="AE64" s="86" t="b">
        <v>0</v>
      </c>
      <c r="AF64" s="86">
        <v>0</v>
      </c>
      <c r="AG64" s="94" t="s">
        <v>524</v>
      </c>
      <c r="AH64" s="86" t="b">
        <v>0</v>
      </c>
      <c r="AI64" s="86" t="s">
        <v>530</v>
      </c>
      <c r="AJ64" s="86"/>
      <c r="AK64" s="94" t="s">
        <v>524</v>
      </c>
      <c r="AL64" s="86" t="b">
        <v>0</v>
      </c>
      <c r="AM64" s="86">
        <v>0</v>
      </c>
      <c r="AN64" s="94" t="s">
        <v>524</v>
      </c>
      <c r="AO64" s="86" t="s">
        <v>534</v>
      </c>
      <c r="AP64" s="86" t="b">
        <v>0</v>
      </c>
      <c r="AQ64" s="94" t="s">
        <v>519</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15">
      <c r="A65" s="84" t="s">
        <v>241</v>
      </c>
      <c r="B65" s="84" t="s">
        <v>268</v>
      </c>
      <c r="C65" s="53" t="s">
        <v>1549</v>
      </c>
      <c r="D65" s="54">
        <v>3</v>
      </c>
      <c r="E65" s="65" t="s">
        <v>132</v>
      </c>
      <c r="F65" s="55">
        <v>32</v>
      </c>
      <c r="G65" s="53"/>
      <c r="H65" s="57"/>
      <c r="I65" s="56"/>
      <c r="J65" s="56"/>
      <c r="K65" s="36" t="s">
        <v>65</v>
      </c>
      <c r="L65" s="83">
        <v>65</v>
      </c>
      <c r="M65" s="83"/>
      <c r="N65" s="63"/>
      <c r="O65" s="86" t="s">
        <v>271</v>
      </c>
      <c r="P65" s="88">
        <v>43779.49644675926</v>
      </c>
      <c r="Q65" s="86" t="s">
        <v>309</v>
      </c>
      <c r="R65" s="89" t="s">
        <v>321</v>
      </c>
      <c r="S65" s="86" t="s">
        <v>322</v>
      </c>
      <c r="T65" s="86" t="s">
        <v>336</v>
      </c>
      <c r="U65" s="86"/>
      <c r="V65" s="89" t="s">
        <v>380</v>
      </c>
      <c r="W65" s="88">
        <v>43779.49644675926</v>
      </c>
      <c r="X65" s="92">
        <v>43779</v>
      </c>
      <c r="Y65" s="94" t="s">
        <v>425</v>
      </c>
      <c r="Z65" s="89" t="s">
        <v>472</v>
      </c>
      <c r="AA65" s="86"/>
      <c r="AB65" s="86"/>
      <c r="AC65" s="94" t="s">
        <v>519</v>
      </c>
      <c r="AD65" s="86"/>
      <c r="AE65" s="86" t="b">
        <v>0</v>
      </c>
      <c r="AF65" s="86">
        <v>0</v>
      </c>
      <c r="AG65" s="94" t="s">
        <v>524</v>
      </c>
      <c r="AH65" s="86" t="b">
        <v>0</v>
      </c>
      <c r="AI65" s="86" t="s">
        <v>530</v>
      </c>
      <c r="AJ65" s="86"/>
      <c r="AK65" s="94" t="s">
        <v>524</v>
      </c>
      <c r="AL65" s="86" t="b">
        <v>0</v>
      </c>
      <c r="AM65" s="86">
        <v>0</v>
      </c>
      <c r="AN65" s="94" t="s">
        <v>524</v>
      </c>
      <c r="AO65" s="86" t="s">
        <v>534</v>
      </c>
      <c r="AP65" s="86" t="b">
        <v>0</v>
      </c>
      <c r="AQ65" s="94" t="s">
        <v>519</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v>0</v>
      </c>
      <c r="BG65" s="52">
        <v>0</v>
      </c>
      <c r="BH65" s="51">
        <v>0</v>
      </c>
      <c r="BI65" s="52">
        <v>0</v>
      </c>
      <c r="BJ65" s="51">
        <v>0</v>
      </c>
      <c r="BK65" s="52">
        <v>0</v>
      </c>
      <c r="BL65" s="51">
        <v>20</v>
      </c>
      <c r="BM65" s="52">
        <v>100</v>
      </c>
      <c r="BN65" s="51">
        <v>20</v>
      </c>
    </row>
    <row r="66" spans="1:66" ht="15">
      <c r="A66" s="84" t="s">
        <v>242</v>
      </c>
      <c r="B66" s="84" t="s">
        <v>269</v>
      </c>
      <c r="C66" s="53" t="s">
        <v>1549</v>
      </c>
      <c r="D66" s="54">
        <v>3</v>
      </c>
      <c r="E66" s="65" t="s">
        <v>132</v>
      </c>
      <c r="F66" s="55">
        <v>32</v>
      </c>
      <c r="G66" s="53"/>
      <c r="H66" s="57"/>
      <c r="I66" s="56"/>
      <c r="J66" s="56"/>
      <c r="K66" s="36" t="s">
        <v>65</v>
      </c>
      <c r="L66" s="83">
        <v>66</v>
      </c>
      <c r="M66" s="83"/>
      <c r="N66" s="63"/>
      <c r="O66" s="86" t="s">
        <v>272</v>
      </c>
      <c r="P66" s="88">
        <v>43778.95278935185</v>
      </c>
      <c r="Q66" s="86" t="s">
        <v>310</v>
      </c>
      <c r="R66" s="86"/>
      <c r="S66" s="86"/>
      <c r="T66" s="86" t="s">
        <v>346</v>
      </c>
      <c r="U66" s="86"/>
      <c r="V66" s="89" t="s">
        <v>381</v>
      </c>
      <c r="W66" s="88">
        <v>43778.95278935185</v>
      </c>
      <c r="X66" s="92">
        <v>43778</v>
      </c>
      <c r="Y66" s="94" t="s">
        <v>426</v>
      </c>
      <c r="Z66" s="89" t="s">
        <v>473</v>
      </c>
      <c r="AA66" s="86"/>
      <c r="AB66" s="86"/>
      <c r="AC66" s="94" t="s">
        <v>520</v>
      </c>
      <c r="AD66" s="94" t="s">
        <v>523</v>
      </c>
      <c r="AE66" s="86" t="b">
        <v>0</v>
      </c>
      <c r="AF66" s="86">
        <v>5</v>
      </c>
      <c r="AG66" s="94" t="s">
        <v>526</v>
      </c>
      <c r="AH66" s="86" t="b">
        <v>0</v>
      </c>
      <c r="AI66" s="86" t="s">
        <v>532</v>
      </c>
      <c r="AJ66" s="86"/>
      <c r="AK66" s="94" t="s">
        <v>524</v>
      </c>
      <c r="AL66" s="86" t="b">
        <v>0</v>
      </c>
      <c r="AM66" s="86">
        <v>1</v>
      </c>
      <c r="AN66" s="94" t="s">
        <v>524</v>
      </c>
      <c r="AO66" s="86" t="s">
        <v>540</v>
      </c>
      <c r="AP66" s="86" t="b">
        <v>0</v>
      </c>
      <c r="AQ66" s="94" t="s">
        <v>523</v>
      </c>
      <c r="AR66" s="86" t="s">
        <v>176</v>
      </c>
      <c r="AS66" s="86">
        <v>0</v>
      </c>
      <c r="AT66" s="86">
        <v>0</v>
      </c>
      <c r="AU66" s="86"/>
      <c r="AV66" s="86"/>
      <c r="AW66" s="86"/>
      <c r="AX66" s="86"/>
      <c r="AY66" s="86"/>
      <c r="AZ66" s="86"/>
      <c r="BA66" s="86"/>
      <c r="BB66" s="86"/>
      <c r="BC66">
        <v>1</v>
      </c>
      <c r="BD66" s="85" t="str">
        <f>REPLACE(INDEX(GroupVertices[Group],MATCH(Edges[[#This Row],[Vertex 1]],GroupVertices[Vertex],0)),1,1,"")</f>
        <v>6</v>
      </c>
      <c r="BE66" s="85" t="str">
        <f>REPLACE(INDEX(GroupVertices[Group],MATCH(Edges[[#This Row],[Vertex 2]],GroupVertices[Vertex],0)),1,1,"")</f>
        <v>6</v>
      </c>
      <c r="BF66" s="51">
        <v>0</v>
      </c>
      <c r="BG66" s="52">
        <v>0</v>
      </c>
      <c r="BH66" s="51">
        <v>0</v>
      </c>
      <c r="BI66" s="52">
        <v>0</v>
      </c>
      <c r="BJ66" s="51">
        <v>0</v>
      </c>
      <c r="BK66" s="52">
        <v>0</v>
      </c>
      <c r="BL66" s="51">
        <v>38</v>
      </c>
      <c r="BM66" s="52">
        <v>100</v>
      </c>
      <c r="BN66" s="51">
        <v>38</v>
      </c>
    </row>
    <row r="67" spans="1:66" ht="15">
      <c r="A67" s="84" t="s">
        <v>243</v>
      </c>
      <c r="B67" s="84" t="s">
        <v>242</v>
      </c>
      <c r="C67" s="53" t="s">
        <v>1549</v>
      </c>
      <c r="D67" s="54">
        <v>3</v>
      </c>
      <c r="E67" s="65" t="s">
        <v>132</v>
      </c>
      <c r="F67" s="55">
        <v>32</v>
      </c>
      <c r="G67" s="53"/>
      <c r="H67" s="57"/>
      <c r="I67" s="56"/>
      <c r="J67" s="56"/>
      <c r="K67" s="36" t="s">
        <v>65</v>
      </c>
      <c r="L67" s="83">
        <v>67</v>
      </c>
      <c r="M67" s="83"/>
      <c r="N67" s="63"/>
      <c r="O67" s="86" t="s">
        <v>270</v>
      </c>
      <c r="P67" s="88">
        <v>43779.59810185185</v>
      </c>
      <c r="Q67" s="86" t="s">
        <v>310</v>
      </c>
      <c r="R67" s="86"/>
      <c r="S67" s="86"/>
      <c r="T67" s="86" t="s">
        <v>347</v>
      </c>
      <c r="U67" s="86"/>
      <c r="V67" s="89" t="s">
        <v>382</v>
      </c>
      <c r="W67" s="88">
        <v>43779.59810185185</v>
      </c>
      <c r="X67" s="92">
        <v>43779</v>
      </c>
      <c r="Y67" s="94" t="s">
        <v>427</v>
      </c>
      <c r="Z67" s="89" t="s">
        <v>474</v>
      </c>
      <c r="AA67" s="86"/>
      <c r="AB67" s="86"/>
      <c r="AC67" s="94" t="s">
        <v>521</v>
      </c>
      <c r="AD67" s="86"/>
      <c r="AE67" s="86" t="b">
        <v>0</v>
      </c>
      <c r="AF67" s="86">
        <v>0</v>
      </c>
      <c r="AG67" s="94" t="s">
        <v>524</v>
      </c>
      <c r="AH67" s="86" t="b">
        <v>0</v>
      </c>
      <c r="AI67" s="86" t="s">
        <v>532</v>
      </c>
      <c r="AJ67" s="86"/>
      <c r="AK67" s="94" t="s">
        <v>524</v>
      </c>
      <c r="AL67" s="86" t="b">
        <v>0</v>
      </c>
      <c r="AM67" s="86">
        <v>1</v>
      </c>
      <c r="AN67" s="94" t="s">
        <v>520</v>
      </c>
      <c r="AO67" s="86" t="s">
        <v>536</v>
      </c>
      <c r="AP67" s="86" t="b">
        <v>0</v>
      </c>
      <c r="AQ67" s="94" t="s">
        <v>520</v>
      </c>
      <c r="AR67" s="86" t="s">
        <v>176</v>
      </c>
      <c r="AS67" s="86">
        <v>0</v>
      </c>
      <c r="AT67" s="86">
        <v>0</v>
      </c>
      <c r="AU67" s="86"/>
      <c r="AV67" s="86"/>
      <c r="AW67" s="86"/>
      <c r="AX67" s="86"/>
      <c r="AY67" s="86"/>
      <c r="AZ67" s="86"/>
      <c r="BA67" s="86"/>
      <c r="BB67" s="86"/>
      <c r="BC67">
        <v>1</v>
      </c>
      <c r="BD67" s="85" t="str">
        <f>REPLACE(INDEX(GroupVertices[Group],MATCH(Edges[[#This Row],[Vertex 1]],GroupVertices[Vertex],0)),1,1,"")</f>
        <v>6</v>
      </c>
      <c r="BE67" s="85" t="str">
        <f>REPLACE(INDEX(GroupVertices[Group],MATCH(Edges[[#This Row],[Vertex 2]],GroupVertices[Vertex],0)),1,1,"")</f>
        <v>6</v>
      </c>
      <c r="BF67" s="51"/>
      <c r="BG67" s="52"/>
      <c r="BH67" s="51"/>
      <c r="BI67" s="52"/>
      <c r="BJ67" s="51"/>
      <c r="BK67" s="52"/>
      <c r="BL67" s="51"/>
      <c r="BM67" s="52"/>
      <c r="BN67" s="51"/>
    </row>
    <row r="68" spans="1:66" ht="15">
      <c r="A68" s="84" t="s">
        <v>243</v>
      </c>
      <c r="B68" s="84" t="s">
        <v>269</v>
      </c>
      <c r="C68" s="53" t="s">
        <v>1549</v>
      </c>
      <c r="D68" s="54">
        <v>3</v>
      </c>
      <c r="E68" s="65" t="s">
        <v>132</v>
      </c>
      <c r="F68" s="55">
        <v>32</v>
      </c>
      <c r="G68" s="53"/>
      <c r="H68" s="57"/>
      <c r="I68" s="56"/>
      <c r="J68" s="56"/>
      <c r="K68" s="36" t="s">
        <v>65</v>
      </c>
      <c r="L68" s="83">
        <v>68</v>
      </c>
      <c r="M68" s="83"/>
      <c r="N68" s="63"/>
      <c r="O68" s="86" t="s">
        <v>272</v>
      </c>
      <c r="P68" s="88">
        <v>43779.59810185185</v>
      </c>
      <c r="Q68" s="86" t="s">
        <v>310</v>
      </c>
      <c r="R68" s="86"/>
      <c r="S68" s="86"/>
      <c r="T68" s="86" t="s">
        <v>347</v>
      </c>
      <c r="U68" s="86"/>
      <c r="V68" s="89" t="s">
        <v>382</v>
      </c>
      <c r="W68" s="88">
        <v>43779.59810185185</v>
      </c>
      <c r="X68" s="92">
        <v>43779</v>
      </c>
      <c r="Y68" s="94" t="s">
        <v>427</v>
      </c>
      <c r="Z68" s="89" t="s">
        <v>474</v>
      </c>
      <c r="AA68" s="86"/>
      <c r="AB68" s="86"/>
      <c r="AC68" s="94" t="s">
        <v>521</v>
      </c>
      <c r="AD68" s="86"/>
      <c r="AE68" s="86" t="b">
        <v>0</v>
      </c>
      <c r="AF68" s="86">
        <v>0</v>
      </c>
      <c r="AG68" s="94" t="s">
        <v>524</v>
      </c>
      <c r="AH68" s="86" t="b">
        <v>0</v>
      </c>
      <c r="AI68" s="86" t="s">
        <v>532</v>
      </c>
      <c r="AJ68" s="86"/>
      <c r="AK68" s="94" t="s">
        <v>524</v>
      </c>
      <c r="AL68" s="86" t="b">
        <v>0</v>
      </c>
      <c r="AM68" s="86">
        <v>1</v>
      </c>
      <c r="AN68" s="94" t="s">
        <v>520</v>
      </c>
      <c r="AO68" s="86" t="s">
        <v>536</v>
      </c>
      <c r="AP68" s="86" t="b">
        <v>0</v>
      </c>
      <c r="AQ68" s="94" t="s">
        <v>520</v>
      </c>
      <c r="AR68" s="86" t="s">
        <v>176</v>
      </c>
      <c r="AS68" s="86">
        <v>0</v>
      </c>
      <c r="AT68" s="86">
        <v>0</v>
      </c>
      <c r="AU68" s="86"/>
      <c r="AV68" s="86"/>
      <c r="AW68" s="86"/>
      <c r="AX68" s="86"/>
      <c r="AY68" s="86"/>
      <c r="AZ68" s="86"/>
      <c r="BA68" s="86"/>
      <c r="BB68" s="86"/>
      <c r="BC68">
        <v>1</v>
      </c>
      <c r="BD68" s="85" t="str">
        <f>REPLACE(INDEX(GroupVertices[Group],MATCH(Edges[[#This Row],[Vertex 1]],GroupVertices[Vertex],0)),1,1,"")</f>
        <v>6</v>
      </c>
      <c r="BE68" s="85" t="str">
        <f>REPLACE(INDEX(GroupVertices[Group],MATCH(Edges[[#This Row],[Vertex 2]],GroupVertices[Vertex],0)),1,1,"")</f>
        <v>6</v>
      </c>
      <c r="BF68" s="51">
        <v>0</v>
      </c>
      <c r="BG68" s="52">
        <v>0</v>
      </c>
      <c r="BH68" s="51">
        <v>0</v>
      </c>
      <c r="BI68" s="52">
        <v>0</v>
      </c>
      <c r="BJ68" s="51">
        <v>0</v>
      </c>
      <c r="BK68" s="52">
        <v>0</v>
      </c>
      <c r="BL68" s="51">
        <v>38</v>
      </c>
      <c r="BM68" s="52">
        <v>100</v>
      </c>
      <c r="BN68"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5" r:id="rId1" display="https://www.youtube.com/watch?v=SoRiUOSn_70&amp;feature=youtu.be"/>
    <hyperlink ref="R29" r:id="rId2" display="https://www.youtube.com/watch?v=wjD-C5LitC0&amp;list=PLgPHGTZ70vrrOUtKP_v1ciIXnF_MkYAmX&amp;index=22"/>
    <hyperlink ref="R30" r:id="rId3" display="https://www.youtube.com/watch?v=iTn45gIHPCA&amp;list=PLgPHGTZ70vrrOUtKP_v1ciIXnF_MkYAmX&amp;index=23"/>
    <hyperlink ref="R31" r:id="rId4" display="https://www.youtube.com/watch?v=wjD-C5LitC0&amp;list=PLgPHGTZ70vrrOUtKP_v1ciIXnF_MkYAmX&amp;index=22"/>
    <hyperlink ref="R32" r:id="rId5" display="https://www.youtube.com/watch?v=iTn45gIHPCA&amp;list=PLgPHGTZ70vrrOUtKP_v1ciIXnF_MkYAmX&amp;index=23"/>
    <hyperlink ref="R33" r:id="rId6" display="https://www.youtube.com/watch?v=wjD-C5LitC0&amp;list=PLgPHGTZ70vrrOUtKP_v1ciIXnF_MkYAmX&amp;index=22"/>
    <hyperlink ref="R34" r:id="rId7" display="https://www.youtube.com/watch?v=iTn45gIHPCA&amp;list=PLgPHGTZ70vrrOUtKP_v1ciIXnF_MkYAmX&amp;index=23"/>
    <hyperlink ref="R35" r:id="rId8" display="https://www.youtube.com/watch?v=wjD-C5LitC0&amp;list=PLgPHGTZ70vrrOUtKP_v1ciIXnF_MkYAmX&amp;index=22"/>
    <hyperlink ref="R36" r:id="rId9" display="https://www.youtube.com/watch?v=iTn45gIHPCA&amp;list=PLgPHGTZ70vrrOUtKP_v1ciIXnF_MkYAmX&amp;index=23"/>
    <hyperlink ref="R37" r:id="rId10" display="https://www.youtube.com/watch?v=wjD-C5LitC0&amp;list=PLgPHGTZ70vrrOUtKP_v1ciIXnF_MkYAmX&amp;index=22"/>
    <hyperlink ref="R38" r:id="rId11" display="https://www.youtube.com/watch?v=iTn45gIHPCA&amp;list=PLgPHGTZ70vrrOUtKP_v1ciIXnF_MkYAmX&amp;index=23"/>
    <hyperlink ref="R45" r:id="rId12" display="https://www.instagram.com/p/B4kJQpxHqUJ/?igshid=wa1sf8cdtkto"/>
    <hyperlink ref="R46" r:id="rId13" display="https://www.instagram.com/p/B4mrKVdng1K/?igshid=4umtuhj3t6xa"/>
    <hyperlink ref="R47" r:id="rId14" display="https://www.instagram.com/p/B4o2Ci4H7Ov/?igshid=12s9j2h5makhz"/>
    <hyperlink ref="R48" r:id="rId15" display="https://www.emsc-csem.org/Earthquake/earthquake.php?id=803563"/>
    <hyperlink ref="R49" r:id="rId16" display="https://www.emsc-csem.org/Earthquake/earthquake.php?id=804291"/>
    <hyperlink ref="R50" r:id="rId17" display="https://www.youtube.com/watch?v=PIVL7857QMU&amp;feature=youtu.be"/>
    <hyperlink ref="R51" r:id="rId18" display="https://www.youtube.com/watch?v=PIVL7857QMU&amp;feature=youtu.be"/>
    <hyperlink ref="R52" r:id="rId19" display="https://www.youtube.com/watch?v=PIVL7857QMU&amp;feature=youtu.be"/>
    <hyperlink ref="R53" r:id="rId20" display="https://www.youtube.com/watch?v=PIVL7857QMU&amp;feature=youtu.be"/>
    <hyperlink ref="R54" r:id="rId21" display="https://www.youtube.com/watch?v=PIVL7857QMU&amp;feature=youtu.be"/>
    <hyperlink ref="R55" r:id="rId22" display="https://www.youtube.com/watch?v=PIVL7857QMU&amp;feature=youtu.be"/>
    <hyperlink ref="R56" r:id="rId23" display="https://www.youtube.com/watch?v=PIVL7857QMU&amp;feature=youtu.be"/>
    <hyperlink ref="R57" r:id="rId24" display="https://www.youtube.com/watch?v=PIVL7857QMU&amp;feature=youtu.be"/>
    <hyperlink ref="R58" r:id="rId25" display="https://www.youtube.com/watch?v=PIVL7857QMU&amp;feature=youtu.be"/>
    <hyperlink ref="R59" r:id="rId26" display="https://www.youtube.com/watch?v=PIVL7857QMU&amp;feature=youtu.be"/>
    <hyperlink ref="R60" r:id="rId27" display="https://www.youtube.com/watch?v=PIVL7857QMU&amp;feature=youtu.be"/>
    <hyperlink ref="R61" r:id="rId28" display="https://www.youtube.com/watch?v=PIVL7857QMU&amp;feature=youtu.be"/>
    <hyperlink ref="R62" r:id="rId29" display="https://www.youtube.com/watch?v=PIVL7857QMU&amp;feature=youtu.be"/>
    <hyperlink ref="R63" r:id="rId30" display="https://www.youtube.com/watch?v=PIVL7857QMU&amp;feature=youtu.be"/>
    <hyperlink ref="R64" r:id="rId31" display="https://www.youtube.com/watch?v=PIVL7857QMU&amp;feature=youtu.be"/>
    <hyperlink ref="R65" r:id="rId32" display="https://www.youtube.com/watch?v=PIVL7857QMU&amp;feature=youtu.be"/>
    <hyperlink ref="U3" r:id="rId33" display="https://pbs.twimg.com/ext_tw_video_thumb/1190710262933921793/pu/img/J15p3xNp8x78RHnj.jpg"/>
    <hyperlink ref="U4" r:id="rId34" display="https://pbs.twimg.com/media/EIcH-s1XsAA9lmx.jpg"/>
    <hyperlink ref="U5" r:id="rId35" display="https://pbs.twimg.com/media/EIcOMFtU4AAyf-8.jpg"/>
    <hyperlink ref="U7" r:id="rId36" display="https://pbs.twimg.com/media/EIiUckUUEAA_4El.jpg"/>
    <hyperlink ref="U8" r:id="rId37" display="https://pbs.twimg.com/media/EIjYNkxXUAcPfnc.jpg"/>
    <hyperlink ref="U9" r:id="rId38" display="https://pbs.twimg.com/media/EIjYNkxXUAcPfnc.jpg"/>
    <hyperlink ref="U10" r:id="rId39" display="https://pbs.twimg.com/media/EIjYNkxXUAcPfnc.jpg"/>
    <hyperlink ref="U11" r:id="rId40" display="https://pbs.twimg.com/media/EIjYNkxXUAcPfnc.jpg"/>
    <hyperlink ref="U12" r:id="rId41" display="https://pbs.twimg.com/media/EIjYNkxXUAcPfnc.jpg"/>
    <hyperlink ref="U16" r:id="rId42" display="https://pbs.twimg.com/media/EItAwL4UYAEfsCY.jpg"/>
    <hyperlink ref="U20" r:id="rId43" display="https://pbs.twimg.com/media/EIrHGXCXsAEmHvk.jpg"/>
    <hyperlink ref="U23" r:id="rId44" display="https://pbs.twimg.com/ext_tw_video_thumb/1184027378365980672/pu/img/1KIrKo5gRGWlsZ2k.jpg"/>
    <hyperlink ref="U24" r:id="rId45" display="https://pbs.twimg.com/ext_tw_video_thumb/1184027378365980672/pu/img/1KIrKo5gRGWlsZ2k.jpg"/>
    <hyperlink ref="U39" r:id="rId46" display="https://pbs.twimg.com/media/EI2bCWlU0AEm7b9.jpg"/>
    <hyperlink ref="U40" r:id="rId47" display="https://pbs.twimg.com/media/EIlkydbU4AAwHTF.jpg"/>
    <hyperlink ref="U41" r:id="rId48" display="https://pbs.twimg.com/media/EIwaflEUcAATdfN.jpg"/>
    <hyperlink ref="U42" r:id="rId49" display="https://pbs.twimg.com/media/EIxAhZfVAAE2Vq9.jpg"/>
    <hyperlink ref="U43" r:id="rId50" display="https://pbs.twimg.com/media/EIxAj_RVUAA7Vjw.jpg"/>
    <hyperlink ref="U44" r:id="rId51" display="https://pbs.twimg.com/media/EI6PbuwW4AAuTpu.jpg"/>
    <hyperlink ref="U48" r:id="rId52" display="https://pbs.twimg.com/media/EIsneVfUUAAsYrU.jpg"/>
    <hyperlink ref="U49" r:id="rId53" display="https://pbs.twimg.com/media/EI8CdNpUcAATFEO.jpg"/>
    <hyperlink ref="V3" r:id="rId54" display="https://pbs.twimg.com/ext_tw_video_thumb/1190710262933921793/pu/img/J15p3xNp8x78RHnj.jpg"/>
    <hyperlink ref="V4" r:id="rId55" display="https://pbs.twimg.com/media/EIcH-s1XsAA9lmx.jpg"/>
    <hyperlink ref="V5" r:id="rId56" display="https://pbs.twimg.com/media/EIcOMFtU4AAyf-8.jpg"/>
    <hyperlink ref="V6" r:id="rId57" display="http://pbs.twimg.com/profile_images/1115104274524938240/8l6SjqSC_normal.jpg"/>
    <hyperlink ref="V7" r:id="rId58" display="https://pbs.twimg.com/media/EIiUckUUEAA_4El.jpg"/>
    <hyperlink ref="V8" r:id="rId59" display="https://pbs.twimg.com/media/EIjYNkxXUAcPfnc.jpg"/>
    <hyperlink ref="V9" r:id="rId60" display="https://pbs.twimg.com/media/EIjYNkxXUAcPfnc.jpg"/>
    <hyperlink ref="V10" r:id="rId61" display="https://pbs.twimg.com/media/EIjYNkxXUAcPfnc.jpg"/>
    <hyperlink ref="V11" r:id="rId62" display="https://pbs.twimg.com/media/EIjYNkxXUAcPfnc.jpg"/>
    <hyperlink ref="V12" r:id="rId63" display="https://pbs.twimg.com/media/EIjYNkxXUAcPfnc.jpg"/>
    <hyperlink ref="V13" r:id="rId64" display="http://pbs.twimg.com/profile_images/3293366659/4c3b2e7542f500f7aeda161d3518b39f_normal.jpeg"/>
    <hyperlink ref="V14" r:id="rId65" display="http://pbs.twimg.com/profile_images/394938816/stonea_camp_post_reinstatement_normal.jpg"/>
    <hyperlink ref="V15" r:id="rId66" display="http://pbs.twimg.com/profile_images/1141452539617075200/fuLc7Pjc_normal.jpg"/>
    <hyperlink ref="V16" r:id="rId67" display="https://pbs.twimg.com/media/EItAwL4UYAEfsCY.jpg"/>
    <hyperlink ref="V17" r:id="rId68" display="http://pbs.twimg.com/profile_images/1117680603594256384/qWBfKqrP_normal.jpg"/>
    <hyperlink ref="V18" r:id="rId69" display="http://pbs.twimg.com/profile_images/855764324794507265/EaGr9iag_normal.jpg"/>
    <hyperlink ref="V19" r:id="rId70" display="http://pbs.twimg.com/profile_images/1184466731001008130/D_8jTTlr_normal.png"/>
    <hyperlink ref="V20" r:id="rId71" display="https://pbs.twimg.com/media/EIrHGXCXsAEmHvk.jpg"/>
    <hyperlink ref="V21" r:id="rId72" display="http://pbs.twimg.com/profile_images/684419505121017860/laSG6znc_normal.jpg"/>
    <hyperlink ref="V22" r:id="rId73" display="http://pbs.twimg.com/profile_images/684419505121017860/laSG6znc_normal.jpg"/>
    <hyperlink ref="V23" r:id="rId74" display="https://pbs.twimg.com/ext_tw_video_thumb/1184027378365980672/pu/img/1KIrKo5gRGWlsZ2k.jpg"/>
    <hyperlink ref="V24" r:id="rId75" display="https://pbs.twimg.com/ext_tw_video_thumb/1184027378365980672/pu/img/1KIrKo5gRGWlsZ2k.jpg"/>
    <hyperlink ref="V25" r:id="rId76" display="http://pbs.twimg.com/profile_images/1251530782/69410_441413556786_575606786_5763921_3628028_n_normal.jpg"/>
    <hyperlink ref="V26" r:id="rId77" display="http://pbs.twimg.com/profile_images/1251530782/69410_441413556786_575606786_5763921_3628028_n_normal.jpg"/>
    <hyperlink ref="V27" r:id="rId78" display="http://pbs.twimg.com/profile_images/1251530782/69410_441413556786_575606786_5763921_3628028_n_normal.jpg"/>
    <hyperlink ref="V28" r:id="rId79" display="http://pbs.twimg.com/profile_images/1908330327/image201203120009_normal.jpg"/>
    <hyperlink ref="V29" r:id="rId80" display="http://pbs.twimg.com/profile_images/3146088139/a554c1f590eaa2ea49a74ca114262979_normal.jpeg"/>
    <hyperlink ref="V30" r:id="rId81" display="http://pbs.twimg.com/profile_images/3146088139/a554c1f590eaa2ea49a74ca114262979_normal.jpeg"/>
    <hyperlink ref="V31" r:id="rId82" display="http://pbs.twimg.com/profile_images/1072765696822525954/QR9-h3Px_normal.jpg"/>
    <hyperlink ref="V32" r:id="rId83" display="http://pbs.twimg.com/profile_images/1072765696822525954/QR9-h3Px_normal.jpg"/>
    <hyperlink ref="V33" r:id="rId84" display="http://pbs.twimg.com/profile_images/537465753469870080/5r9GPc6__normal.jpeg"/>
    <hyperlink ref="V34" r:id="rId85" display="http://pbs.twimg.com/profile_images/537465753469870080/5r9GPc6__normal.jpeg"/>
    <hyperlink ref="V35" r:id="rId86" display="http://pbs.twimg.com/profile_images/537448563270103041/f7cNtfdF_normal.jpeg"/>
    <hyperlink ref="V36" r:id="rId87" display="http://pbs.twimg.com/profile_images/537448563270103041/f7cNtfdF_normal.jpeg"/>
    <hyperlink ref="V37" r:id="rId88" display="http://pbs.twimg.com/profile_images/537458653335273472/3wUbi8pv_normal.jpeg"/>
    <hyperlink ref="V38" r:id="rId89" display="http://pbs.twimg.com/profile_images/537458653335273472/3wUbi8pv_normal.jpeg"/>
    <hyperlink ref="V39" r:id="rId90" display="https://pbs.twimg.com/media/EI2bCWlU0AEm7b9.jpg"/>
    <hyperlink ref="V40" r:id="rId91" display="https://pbs.twimg.com/media/EIlkydbU4AAwHTF.jpg"/>
    <hyperlink ref="V41" r:id="rId92" display="https://pbs.twimg.com/media/EIwaflEUcAATdfN.jpg"/>
    <hyperlink ref="V42" r:id="rId93" display="https://pbs.twimg.com/media/EIxAhZfVAAE2Vq9.jpg"/>
    <hyperlink ref="V43" r:id="rId94" display="https://pbs.twimg.com/media/EIxAj_RVUAA7Vjw.jpg"/>
    <hyperlink ref="V44" r:id="rId95" display="https://pbs.twimg.com/media/EI6PbuwW4AAuTpu.jpg"/>
    <hyperlink ref="V45" r:id="rId96" display="http://pbs.twimg.com/profile_images/1123749856407896065/1fupNtBu_normal.jpg"/>
    <hyperlink ref="V46" r:id="rId97" display="http://pbs.twimg.com/profile_images/1123749856407896065/1fupNtBu_normal.jpg"/>
    <hyperlink ref="V47" r:id="rId98" display="http://pbs.twimg.com/profile_images/1123749856407896065/1fupNtBu_normal.jpg"/>
    <hyperlink ref="V48" r:id="rId99" display="https://pbs.twimg.com/media/EIsneVfUUAAsYrU.jpg"/>
    <hyperlink ref="V49" r:id="rId100" display="https://pbs.twimg.com/media/EI8CdNpUcAATFEO.jpg"/>
    <hyperlink ref="V50" r:id="rId101" display="http://pbs.twimg.com/profile_images/1123971611609194502/lS4G0ALL_normal.jpg"/>
    <hyperlink ref="V51" r:id="rId102" display="http://pbs.twimg.com/profile_images/1123971611609194502/lS4G0ALL_normal.jpg"/>
    <hyperlink ref="V52" r:id="rId103" display="http://pbs.twimg.com/profile_images/1123971611609194502/lS4G0ALL_normal.jpg"/>
    <hyperlink ref="V53" r:id="rId104" display="http://pbs.twimg.com/profile_images/1123971611609194502/lS4G0ALL_normal.jpg"/>
    <hyperlink ref="V54" r:id="rId105" display="http://pbs.twimg.com/profile_images/1123971611609194502/lS4G0ALL_normal.jpg"/>
    <hyperlink ref="V55" r:id="rId106" display="http://pbs.twimg.com/profile_images/1123971611609194502/lS4G0ALL_normal.jpg"/>
    <hyperlink ref="V56" r:id="rId107" display="http://pbs.twimg.com/profile_images/1123971611609194502/lS4G0ALL_normal.jpg"/>
    <hyperlink ref="V57" r:id="rId108" display="http://pbs.twimg.com/profile_images/1123971611609194502/lS4G0ALL_normal.jpg"/>
    <hyperlink ref="V58" r:id="rId109" display="http://pbs.twimg.com/profile_images/1123971611609194502/lS4G0ALL_normal.jpg"/>
    <hyperlink ref="V59" r:id="rId110" display="http://pbs.twimg.com/profile_images/1123971611609194502/lS4G0ALL_normal.jpg"/>
    <hyperlink ref="V60" r:id="rId111" display="http://pbs.twimg.com/profile_images/1123971611609194502/lS4G0ALL_normal.jpg"/>
    <hyperlink ref="V61" r:id="rId112" display="http://pbs.twimg.com/profile_images/1123971611609194502/lS4G0ALL_normal.jpg"/>
    <hyperlink ref="V62" r:id="rId113" display="http://pbs.twimg.com/profile_images/1123971611609194502/lS4G0ALL_normal.jpg"/>
    <hyperlink ref="V63" r:id="rId114" display="http://pbs.twimg.com/profile_images/1123971611609194502/lS4G0ALL_normal.jpg"/>
    <hyperlink ref="V64" r:id="rId115" display="http://pbs.twimg.com/profile_images/1123971611609194502/lS4G0ALL_normal.jpg"/>
    <hyperlink ref="V65" r:id="rId116" display="http://pbs.twimg.com/profile_images/1123971611609194502/lS4G0ALL_normal.jpg"/>
    <hyperlink ref="V66" r:id="rId117" display="http://pbs.twimg.com/profile_images/823193457888006144/6Guk7YCz_normal.jpg"/>
    <hyperlink ref="V67" r:id="rId118" display="http://pbs.twimg.com/profile_images/1184721750409596929/oT7VfnDl_normal.jpg"/>
    <hyperlink ref="V68" r:id="rId119" display="http://pbs.twimg.com/profile_images/1184721750409596929/oT7VfnDl_normal.jpg"/>
    <hyperlink ref="Z3" r:id="rId120" display="https://twitter.com/wearestyling/status/1190710342403461120"/>
    <hyperlink ref="Z4" r:id="rId121" display="https://twitter.com/tikasastro2/status/1190929413791043587"/>
    <hyperlink ref="Z5" r:id="rId122" display="https://twitter.com/seputarinews/status/1190946723318784000"/>
    <hyperlink ref="Z6" r:id="rId123" display="https://twitter.com/leksono_duto/status/1190947710720823296"/>
    <hyperlink ref="Z7" r:id="rId124" display="https://twitter.com/nataltuti/status/1191365333841403907"/>
    <hyperlink ref="Z8" r:id="rId125" display="https://twitter.com/heanbean21/status/1191439860898418688"/>
    <hyperlink ref="Z9" r:id="rId126" display="https://twitter.com/heanbean21/status/1191439860898418688"/>
    <hyperlink ref="Z10" r:id="rId127" display="https://twitter.com/heanbean21/status/1191439860898418688"/>
    <hyperlink ref="Z11" r:id="rId128" display="https://twitter.com/heanbean21/status/1191439860898418688"/>
    <hyperlink ref="Z12" r:id="rId129" display="https://twitter.com/heanbean21/status/1191439860898418688"/>
    <hyperlink ref="Z13" r:id="rId130" display="https://twitter.com/jamesealbone/status/1191985563731189761"/>
    <hyperlink ref="Z14" r:id="rId131" display="https://twitter.com/cambsarch/status/1192008591194099713"/>
    <hyperlink ref="Z15" r:id="rId132" display="https://twitter.com/archpodnet/status/1192025130622488576"/>
    <hyperlink ref="Z16" r:id="rId133" display="https://twitter.com/khayrultanjunk/status/1192117742515572736"/>
    <hyperlink ref="Z17" r:id="rId134" display="https://twitter.com/aldini_lastri/status/1192371236245929985"/>
    <hyperlink ref="Z18" r:id="rId135" display="https://twitter.com/ragaminfo88/status/1192371634612518912"/>
    <hyperlink ref="Z19" r:id="rId136" display="https://twitter.com/rudibarmara/status/1192412946531573760"/>
    <hyperlink ref="Z20" r:id="rId137" display="https://twitter.com/ianorfolk/status/1191983971560808448"/>
    <hyperlink ref="Z21" r:id="rId138" display="https://twitter.com/james_d_e_cross/status/1192060922107441153"/>
    <hyperlink ref="Z22" r:id="rId139" display="https://twitter.com/james_d_e_cross/status/1192498639668531200"/>
    <hyperlink ref="Z23" r:id="rId140" display="https://twitter.com/nciagency/status/1184027774576746496"/>
    <hyperlink ref="Z24" r:id="rId141" display="https://twitter.com/nciagency/status/1184027774576746496"/>
    <hyperlink ref="Z25" r:id="rId142" display="https://twitter.com/mig30m6/status/1192562668147748865"/>
    <hyperlink ref="Z26" r:id="rId143" display="https://twitter.com/mig30m6/status/1192562668147748865"/>
    <hyperlink ref="Z27" r:id="rId144" display="https://twitter.com/mig30m6/status/1192562668147748865"/>
    <hyperlink ref="Z28" r:id="rId145" display="https://twitter.com/tastajaya/status/1192732173381455873"/>
    <hyperlink ref="Z29" r:id="rId146" display="https://twitter.com/ykbmedia/status/1191671499008155650"/>
    <hyperlink ref="Z30" r:id="rId147" display="https://twitter.com/ykbmedia/status/1192758662843944960"/>
    <hyperlink ref="Z31" r:id="rId148" display="https://twitter.com/jendelahatiykb/status/1191674015632498689"/>
    <hyperlink ref="Z32" r:id="rId149" display="https://twitter.com/jendelahatiykb/status/1192759921277730817"/>
    <hyperlink ref="Z33" r:id="rId150" display="https://twitter.com/teens4christykb/status/1191675274028437505"/>
    <hyperlink ref="Z34" r:id="rId151" display="https://twitter.com/teens4christykb/status/1192761682713546753"/>
    <hyperlink ref="Z35" r:id="rId152" display="https://twitter.com/wasiat_ykb/status/1191676532323807232"/>
    <hyperlink ref="Z36" r:id="rId153" display="https://twitter.com/wasiat_ykb/status/1192763444447068160"/>
    <hyperlink ref="Z37" r:id="rId154" display="https://twitter.com/youth4christykb/status/1191679049124499456"/>
    <hyperlink ref="Z38" r:id="rId155" display="https://twitter.com/youth4christykb/status/1192766464199143425"/>
    <hyperlink ref="Z39" r:id="rId156" display="https://twitter.com/robogofficial/status/1192779944234897409"/>
    <hyperlink ref="Z40" r:id="rId157" display="https://twitter.com/natalie_tanjil/status/1191594420769972224"/>
    <hyperlink ref="Z41" r:id="rId158" display="https://twitter.com/natalie_tanjil/status/1192357171553398784"/>
    <hyperlink ref="Z42" r:id="rId159" display="https://twitter.com/natalie_tanjil/status/1192398958108139520"/>
    <hyperlink ref="Z43" r:id="rId160" display="https://twitter.com/natalie_tanjil/status/1192398997534625792"/>
    <hyperlink ref="Z44" r:id="rId161" display="https://twitter.com/natalie_tanjil/status/1193048867065016320"/>
    <hyperlink ref="Z45" r:id="rId162" display="https://twitter.com/r3_photographyy/status/1192423443355955200"/>
    <hyperlink ref="Z46" r:id="rId163" display="https://twitter.com/r3_photographyy/status/1192779463190335495"/>
    <hyperlink ref="Z47" r:id="rId164" display="https://twitter.com/r3_photographyy/status/1193084869049536513"/>
    <hyperlink ref="Z48" r:id="rId165" display="https://twitter.com/tdesiantofw/status/1192089959160659968"/>
    <hyperlink ref="Z49" r:id="rId166" display="https://twitter.com/tdesiantofw/status/1193175153812758529"/>
    <hyperlink ref="Z50" r:id="rId167" display="https://twitter.com/mayaservice/status/1193497151663411204"/>
    <hyperlink ref="Z51" r:id="rId168" display="https://twitter.com/mayaservice/status/1193497151663411204"/>
    <hyperlink ref="Z52" r:id="rId169" display="https://twitter.com/mayaservice/status/1193497151663411204"/>
    <hyperlink ref="Z53" r:id="rId170" display="https://twitter.com/mayaservice/status/1193497151663411204"/>
    <hyperlink ref="Z54" r:id="rId171" display="https://twitter.com/mayaservice/status/1193497151663411204"/>
    <hyperlink ref="Z55" r:id="rId172" display="https://twitter.com/mayaservice/status/1193497179186442240"/>
    <hyperlink ref="Z56" r:id="rId173" display="https://twitter.com/mayaservice/status/1193497179186442240"/>
    <hyperlink ref="Z57" r:id="rId174" display="https://twitter.com/mayaservice/status/1193497203546951681"/>
    <hyperlink ref="Z58" r:id="rId175" display="https://twitter.com/mayaservice/status/1193497203546951681"/>
    <hyperlink ref="Z59" r:id="rId176" display="https://twitter.com/mayaservice/status/1193497203546951681"/>
    <hyperlink ref="Z60" r:id="rId177" display="https://twitter.com/mayaservice/status/1193497227601350661"/>
    <hyperlink ref="Z61" r:id="rId178" display="https://twitter.com/mayaservice/status/1193497227601350661"/>
    <hyperlink ref="Z62" r:id="rId179" display="https://twitter.com/mayaservice/status/1193497227601350661"/>
    <hyperlink ref="Z63" r:id="rId180" display="https://twitter.com/mayaservice/status/1193497227601350661"/>
    <hyperlink ref="Z64" r:id="rId181" display="https://twitter.com/mayaservice/status/1193497252309929984"/>
    <hyperlink ref="Z65" r:id="rId182" display="https://twitter.com/mayaservice/status/1193497252309929984"/>
    <hyperlink ref="Z66" r:id="rId183" display="https://twitter.com/giovanni_barba/status/1193300236724248581"/>
    <hyperlink ref="Z67" r:id="rId184" display="https://twitter.com/dime10of10/status/1193534087975321600"/>
    <hyperlink ref="Z68" r:id="rId185" display="https://twitter.com/dime10of10/status/1193534087975321600"/>
    <hyperlink ref="BB39" r:id="rId186" display="https://api.twitter.com/1.1/geo/id/1b8680cd52a711cb.json"/>
    <hyperlink ref="BB45" r:id="rId187" display="https://api.twitter.com/1.1/geo/id/3d7f0e7fc83afa67.json"/>
    <hyperlink ref="BB46" r:id="rId188" display="https://api.twitter.com/1.1/geo/id/725f699f5f75ba7e.json"/>
    <hyperlink ref="BB47" r:id="rId189" display="https://api.twitter.com/1.1/geo/id/725f699f5f75ba7e.json"/>
  </hyperlinks>
  <printOptions/>
  <pageMargins left="0.7" right="0.7" top="0.75" bottom="0.75" header="0.3" footer="0.3"/>
  <pageSetup horizontalDpi="600" verticalDpi="600" orientation="portrait" r:id="rId193"/>
  <legacyDrawing r:id="rId191"/>
  <tableParts>
    <tablePart r:id="rId1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1496</v>
      </c>
      <c r="B1" s="13" t="s">
        <v>1497</v>
      </c>
      <c r="C1" s="13" t="s">
        <v>1490</v>
      </c>
      <c r="D1" s="13" t="s">
        <v>1491</v>
      </c>
      <c r="E1" s="13" t="s">
        <v>1498</v>
      </c>
      <c r="F1" s="13" t="s">
        <v>144</v>
      </c>
      <c r="G1" s="13" t="s">
        <v>1499</v>
      </c>
      <c r="H1" s="13" t="s">
        <v>1500</v>
      </c>
      <c r="I1" s="13" t="s">
        <v>1501</v>
      </c>
      <c r="J1" s="13" t="s">
        <v>1502</v>
      </c>
      <c r="K1" s="13" t="s">
        <v>1503</v>
      </c>
      <c r="L1" s="13" t="s">
        <v>1504</v>
      </c>
    </row>
    <row r="2" spans="1:12" ht="15">
      <c r="A2" s="93" t="s">
        <v>1048</v>
      </c>
      <c r="B2" s="93" t="s">
        <v>1115</v>
      </c>
      <c r="C2" s="93">
        <v>10</v>
      </c>
      <c r="D2" s="133">
        <v>0.006474931193985718</v>
      </c>
      <c r="E2" s="133">
        <v>1.9960736544852753</v>
      </c>
      <c r="F2" s="93" t="s">
        <v>1492</v>
      </c>
      <c r="G2" s="93" t="b">
        <v>0</v>
      </c>
      <c r="H2" s="93" t="b">
        <v>0</v>
      </c>
      <c r="I2" s="93" t="b">
        <v>0</v>
      </c>
      <c r="J2" s="93" t="b">
        <v>0</v>
      </c>
      <c r="K2" s="93" t="b">
        <v>0</v>
      </c>
      <c r="L2" s="93" t="b">
        <v>0</v>
      </c>
    </row>
    <row r="3" spans="1:12" ht="15">
      <c r="A3" s="93" t="s">
        <v>1115</v>
      </c>
      <c r="B3" s="93" t="s">
        <v>336</v>
      </c>
      <c r="C3" s="93">
        <v>10</v>
      </c>
      <c r="D3" s="133">
        <v>0.006474931193985718</v>
      </c>
      <c r="E3" s="133">
        <v>1.695043658821294</v>
      </c>
      <c r="F3" s="93" t="s">
        <v>1492</v>
      </c>
      <c r="G3" s="93" t="b">
        <v>0</v>
      </c>
      <c r="H3" s="93" t="b">
        <v>0</v>
      </c>
      <c r="I3" s="93" t="b">
        <v>0</v>
      </c>
      <c r="J3" s="93" t="b">
        <v>0</v>
      </c>
      <c r="K3" s="93" t="b">
        <v>0</v>
      </c>
      <c r="L3" s="93" t="b">
        <v>0</v>
      </c>
    </row>
    <row r="4" spans="1:12" ht="15">
      <c r="A4" s="93" t="s">
        <v>336</v>
      </c>
      <c r="B4" s="93" t="s">
        <v>1116</v>
      </c>
      <c r="C4" s="93">
        <v>10</v>
      </c>
      <c r="D4" s="133">
        <v>0.006474931193985718</v>
      </c>
      <c r="E4" s="133">
        <v>1.695043658821294</v>
      </c>
      <c r="F4" s="93" t="s">
        <v>1492</v>
      </c>
      <c r="G4" s="93" t="b">
        <v>0</v>
      </c>
      <c r="H4" s="93" t="b">
        <v>0</v>
      </c>
      <c r="I4" s="93" t="b">
        <v>0</v>
      </c>
      <c r="J4" s="93" t="b">
        <v>0</v>
      </c>
      <c r="K4" s="93" t="b">
        <v>0</v>
      </c>
      <c r="L4" s="93" t="b">
        <v>0</v>
      </c>
    </row>
    <row r="5" spans="1:12" ht="15">
      <c r="A5" s="93" t="s">
        <v>1116</v>
      </c>
      <c r="B5" s="93" t="s">
        <v>1117</v>
      </c>
      <c r="C5" s="93">
        <v>10</v>
      </c>
      <c r="D5" s="133">
        <v>0.006474931193985718</v>
      </c>
      <c r="E5" s="133">
        <v>1.9960736544852753</v>
      </c>
      <c r="F5" s="93" t="s">
        <v>1492</v>
      </c>
      <c r="G5" s="93" t="b">
        <v>0</v>
      </c>
      <c r="H5" s="93" t="b">
        <v>0</v>
      </c>
      <c r="I5" s="93" t="b">
        <v>0</v>
      </c>
      <c r="J5" s="93" t="b">
        <v>0</v>
      </c>
      <c r="K5" s="93" t="b">
        <v>0</v>
      </c>
      <c r="L5" s="93" t="b">
        <v>0</v>
      </c>
    </row>
    <row r="6" spans="1:12" ht="15">
      <c r="A6" s="93" t="s">
        <v>1117</v>
      </c>
      <c r="B6" s="93" t="s">
        <v>1118</v>
      </c>
      <c r="C6" s="93">
        <v>10</v>
      </c>
      <c r="D6" s="133">
        <v>0.006474931193985718</v>
      </c>
      <c r="E6" s="133">
        <v>1.9960736544852753</v>
      </c>
      <c r="F6" s="93" t="s">
        <v>1492</v>
      </c>
      <c r="G6" s="93" t="b">
        <v>0</v>
      </c>
      <c r="H6" s="93" t="b">
        <v>0</v>
      </c>
      <c r="I6" s="93" t="b">
        <v>0</v>
      </c>
      <c r="J6" s="93" t="b">
        <v>0</v>
      </c>
      <c r="K6" s="93" t="b">
        <v>0</v>
      </c>
      <c r="L6" s="93" t="b">
        <v>0</v>
      </c>
    </row>
    <row r="7" spans="1:12" ht="15">
      <c r="A7" s="93" t="s">
        <v>1118</v>
      </c>
      <c r="B7" s="93" t="s">
        <v>1103</v>
      </c>
      <c r="C7" s="93">
        <v>10</v>
      </c>
      <c r="D7" s="133">
        <v>0.006474931193985718</v>
      </c>
      <c r="E7" s="133">
        <v>1.8499456188070373</v>
      </c>
      <c r="F7" s="93" t="s">
        <v>1492</v>
      </c>
      <c r="G7" s="93" t="b">
        <v>0</v>
      </c>
      <c r="H7" s="93" t="b">
        <v>0</v>
      </c>
      <c r="I7" s="93" t="b">
        <v>0</v>
      </c>
      <c r="J7" s="93" t="b">
        <v>0</v>
      </c>
      <c r="K7" s="93" t="b">
        <v>0</v>
      </c>
      <c r="L7" s="93" t="b">
        <v>0</v>
      </c>
    </row>
    <row r="8" spans="1:12" ht="15">
      <c r="A8" s="93" t="s">
        <v>1103</v>
      </c>
      <c r="B8" s="93" t="s">
        <v>1119</v>
      </c>
      <c r="C8" s="93">
        <v>10</v>
      </c>
      <c r="D8" s="133">
        <v>0.006474931193985718</v>
      </c>
      <c r="E8" s="133">
        <v>1.8499456188070373</v>
      </c>
      <c r="F8" s="93" t="s">
        <v>1492</v>
      </c>
      <c r="G8" s="93" t="b">
        <v>0</v>
      </c>
      <c r="H8" s="93" t="b">
        <v>0</v>
      </c>
      <c r="I8" s="93" t="b">
        <v>0</v>
      </c>
      <c r="J8" s="93" t="b">
        <v>0</v>
      </c>
      <c r="K8" s="93" t="b">
        <v>0</v>
      </c>
      <c r="L8" s="93" t="b">
        <v>0</v>
      </c>
    </row>
    <row r="9" spans="1:12" ht="15">
      <c r="A9" s="93" t="s">
        <v>1119</v>
      </c>
      <c r="B9" s="93" t="s">
        <v>1120</v>
      </c>
      <c r="C9" s="93">
        <v>10</v>
      </c>
      <c r="D9" s="133">
        <v>0.006474931193985718</v>
      </c>
      <c r="E9" s="133">
        <v>1.9960736544852753</v>
      </c>
      <c r="F9" s="93" t="s">
        <v>1492</v>
      </c>
      <c r="G9" s="93" t="b">
        <v>0</v>
      </c>
      <c r="H9" s="93" t="b">
        <v>0</v>
      </c>
      <c r="I9" s="93" t="b">
        <v>0</v>
      </c>
      <c r="J9" s="93" t="b">
        <v>0</v>
      </c>
      <c r="K9" s="93" t="b">
        <v>0</v>
      </c>
      <c r="L9" s="93" t="b">
        <v>0</v>
      </c>
    </row>
    <row r="10" spans="1:12" ht="15">
      <c r="A10" s="93" t="s">
        <v>1120</v>
      </c>
      <c r="B10" s="93" t="s">
        <v>1101</v>
      </c>
      <c r="C10" s="93">
        <v>10</v>
      </c>
      <c r="D10" s="133">
        <v>0.006474931193985718</v>
      </c>
      <c r="E10" s="133">
        <v>1.3239757965495578</v>
      </c>
      <c r="F10" s="93" t="s">
        <v>1492</v>
      </c>
      <c r="G10" s="93" t="b">
        <v>0</v>
      </c>
      <c r="H10" s="93" t="b">
        <v>0</v>
      </c>
      <c r="I10" s="93" t="b">
        <v>0</v>
      </c>
      <c r="J10" s="93" t="b">
        <v>0</v>
      </c>
      <c r="K10" s="93" t="b">
        <v>0</v>
      </c>
      <c r="L10" s="93" t="b">
        <v>0</v>
      </c>
    </row>
    <row r="11" spans="1:12" ht="15">
      <c r="A11" s="93" t="s">
        <v>1370</v>
      </c>
      <c r="B11" s="93" t="s">
        <v>1371</v>
      </c>
      <c r="C11" s="93">
        <v>10</v>
      </c>
      <c r="D11" s="133">
        <v>0.006474931193985718</v>
      </c>
      <c r="E11" s="133">
        <v>1.9960736544852753</v>
      </c>
      <c r="F11" s="93" t="s">
        <v>1492</v>
      </c>
      <c r="G11" s="93" t="b">
        <v>0</v>
      </c>
      <c r="H11" s="93" t="b">
        <v>0</v>
      </c>
      <c r="I11" s="93" t="b">
        <v>0</v>
      </c>
      <c r="J11" s="93" t="b">
        <v>0</v>
      </c>
      <c r="K11" s="93" t="b">
        <v>0</v>
      </c>
      <c r="L11" s="93" t="b">
        <v>0</v>
      </c>
    </row>
    <row r="12" spans="1:12" ht="15">
      <c r="A12" s="93" t="s">
        <v>1371</v>
      </c>
      <c r="B12" s="93" t="s">
        <v>1372</v>
      </c>
      <c r="C12" s="93">
        <v>10</v>
      </c>
      <c r="D12" s="133">
        <v>0.006474931193985718</v>
      </c>
      <c r="E12" s="133">
        <v>1.9960736544852753</v>
      </c>
      <c r="F12" s="93" t="s">
        <v>1492</v>
      </c>
      <c r="G12" s="93" t="b">
        <v>0</v>
      </c>
      <c r="H12" s="93" t="b">
        <v>0</v>
      </c>
      <c r="I12" s="93" t="b">
        <v>0</v>
      </c>
      <c r="J12" s="93" t="b">
        <v>0</v>
      </c>
      <c r="K12" s="93" t="b">
        <v>0</v>
      </c>
      <c r="L12" s="93" t="b">
        <v>0</v>
      </c>
    </row>
    <row r="13" spans="1:12" ht="15">
      <c r="A13" s="93" t="s">
        <v>1372</v>
      </c>
      <c r="B13" s="93" t="s">
        <v>1373</v>
      </c>
      <c r="C13" s="93">
        <v>10</v>
      </c>
      <c r="D13" s="133">
        <v>0.006474931193985718</v>
      </c>
      <c r="E13" s="133">
        <v>1.9960736544852753</v>
      </c>
      <c r="F13" s="93" t="s">
        <v>1492</v>
      </c>
      <c r="G13" s="93" t="b">
        <v>0</v>
      </c>
      <c r="H13" s="93" t="b">
        <v>0</v>
      </c>
      <c r="I13" s="93" t="b">
        <v>0</v>
      </c>
      <c r="J13" s="93" t="b">
        <v>0</v>
      </c>
      <c r="K13" s="93" t="b">
        <v>0</v>
      </c>
      <c r="L13" s="93" t="b">
        <v>0</v>
      </c>
    </row>
    <row r="14" spans="1:12" ht="15">
      <c r="A14" s="93" t="s">
        <v>1123</v>
      </c>
      <c r="B14" s="93" t="s">
        <v>1124</v>
      </c>
      <c r="C14" s="93">
        <v>10</v>
      </c>
      <c r="D14" s="133">
        <v>0.009375027491326576</v>
      </c>
      <c r="E14" s="133">
        <v>1.9960736544852753</v>
      </c>
      <c r="F14" s="93" t="s">
        <v>1492</v>
      </c>
      <c r="G14" s="93" t="b">
        <v>0</v>
      </c>
      <c r="H14" s="93" t="b">
        <v>0</v>
      </c>
      <c r="I14" s="93" t="b">
        <v>0</v>
      </c>
      <c r="J14" s="93" t="b">
        <v>0</v>
      </c>
      <c r="K14" s="93" t="b">
        <v>0</v>
      </c>
      <c r="L14" s="93" t="b">
        <v>0</v>
      </c>
    </row>
    <row r="15" spans="1:12" ht="15">
      <c r="A15" s="93" t="s">
        <v>1124</v>
      </c>
      <c r="B15" s="93" t="s">
        <v>1125</v>
      </c>
      <c r="C15" s="93">
        <v>10</v>
      </c>
      <c r="D15" s="133">
        <v>0.009375027491326576</v>
      </c>
      <c r="E15" s="133">
        <v>1.9960736544852753</v>
      </c>
      <c r="F15" s="93" t="s">
        <v>1492</v>
      </c>
      <c r="G15" s="93" t="b">
        <v>0</v>
      </c>
      <c r="H15" s="93" t="b">
        <v>0</v>
      </c>
      <c r="I15" s="93" t="b">
        <v>0</v>
      </c>
      <c r="J15" s="93" t="b">
        <v>0</v>
      </c>
      <c r="K15" s="93" t="b">
        <v>0</v>
      </c>
      <c r="L15" s="93" t="b">
        <v>0</v>
      </c>
    </row>
    <row r="16" spans="1:12" ht="15">
      <c r="A16" s="93" t="s">
        <v>1152</v>
      </c>
      <c r="B16" s="93" t="s">
        <v>1153</v>
      </c>
      <c r="C16" s="93">
        <v>7</v>
      </c>
      <c r="D16" s="133">
        <v>0.005577070063054166</v>
      </c>
      <c r="E16" s="133">
        <v>2.1509756144710184</v>
      </c>
      <c r="F16" s="93" t="s">
        <v>1492</v>
      </c>
      <c r="G16" s="93" t="b">
        <v>0</v>
      </c>
      <c r="H16" s="93" t="b">
        <v>0</v>
      </c>
      <c r="I16" s="93" t="b">
        <v>0</v>
      </c>
      <c r="J16" s="93" t="b">
        <v>0</v>
      </c>
      <c r="K16" s="93" t="b">
        <v>0</v>
      </c>
      <c r="L16" s="93" t="b">
        <v>0</v>
      </c>
    </row>
    <row r="17" spans="1:12" ht="15">
      <c r="A17" s="93" t="s">
        <v>1153</v>
      </c>
      <c r="B17" s="93" t="s">
        <v>1101</v>
      </c>
      <c r="C17" s="93">
        <v>7</v>
      </c>
      <c r="D17" s="133">
        <v>0.005577070063054166</v>
      </c>
      <c r="E17" s="133">
        <v>1.3239757965495578</v>
      </c>
      <c r="F17" s="93" t="s">
        <v>1492</v>
      </c>
      <c r="G17" s="93" t="b">
        <v>0</v>
      </c>
      <c r="H17" s="93" t="b">
        <v>0</v>
      </c>
      <c r="I17" s="93" t="b">
        <v>0</v>
      </c>
      <c r="J17" s="93" t="b">
        <v>0</v>
      </c>
      <c r="K17" s="93" t="b">
        <v>0</v>
      </c>
      <c r="L17" s="93" t="b">
        <v>0</v>
      </c>
    </row>
    <row r="18" spans="1:12" ht="15">
      <c r="A18" s="93" t="s">
        <v>1101</v>
      </c>
      <c r="B18" s="93" t="s">
        <v>1154</v>
      </c>
      <c r="C18" s="93">
        <v>7</v>
      </c>
      <c r="D18" s="133">
        <v>0.005577070063054166</v>
      </c>
      <c r="E18" s="133">
        <v>1.3832897977655398</v>
      </c>
      <c r="F18" s="93" t="s">
        <v>1492</v>
      </c>
      <c r="G18" s="93" t="b">
        <v>0</v>
      </c>
      <c r="H18" s="93" t="b">
        <v>0</v>
      </c>
      <c r="I18" s="93" t="b">
        <v>0</v>
      </c>
      <c r="J18" s="93" t="b">
        <v>0</v>
      </c>
      <c r="K18" s="93" t="b">
        <v>0</v>
      </c>
      <c r="L18" s="93" t="b">
        <v>0</v>
      </c>
    </row>
    <row r="19" spans="1:12" ht="15">
      <c r="A19" s="93" t="s">
        <v>1154</v>
      </c>
      <c r="B19" s="93" t="s">
        <v>1155</v>
      </c>
      <c r="C19" s="93">
        <v>7</v>
      </c>
      <c r="D19" s="133">
        <v>0.005577070063054166</v>
      </c>
      <c r="E19" s="133">
        <v>2.1509756144710184</v>
      </c>
      <c r="F19" s="93" t="s">
        <v>1492</v>
      </c>
      <c r="G19" s="93" t="b">
        <v>0</v>
      </c>
      <c r="H19" s="93" t="b">
        <v>0</v>
      </c>
      <c r="I19" s="93" t="b">
        <v>0</v>
      </c>
      <c r="J19" s="93" t="b">
        <v>0</v>
      </c>
      <c r="K19" s="93" t="b">
        <v>0</v>
      </c>
      <c r="L19" s="93" t="b">
        <v>0</v>
      </c>
    </row>
    <row r="20" spans="1:12" ht="15">
      <c r="A20" s="93" t="s">
        <v>1155</v>
      </c>
      <c r="B20" s="93" t="s">
        <v>1156</v>
      </c>
      <c r="C20" s="93">
        <v>7</v>
      </c>
      <c r="D20" s="133">
        <v>0.005577070063054166</v>
      </c>
      <c r="E20" s="133">
        <v>2.1509756144710184</v>
      </c>
      <c r="F20" s="93" t="s">
        <v>1492</v>
      </c>
      <c r="G20" s="93" t="b">
        <v>0</v>
      </c>
      <c r="H20" s="93" t="b">
        <v>0</v>
      </c>
      <c r="I20" s="93" t="b">
        <v>0</v>
      </c>
      <c r="J20" s="93" t="b">
        <v>0</v>
      </c>
      <c r="K20" s="93" t="b">
        <v>0</v>
      </c>
      <c r="L20" s="93" t="b">
        <v>0</v>
      </c>
    </row>
    <row r="21" spans="1:12" ht="15">
      <c r="A21" s="93" t="s">
        <v>1156</v>
      </c>
      <c r="B21" s="93" t="s">
        <v>1157</v>
      </c>
      <c r="C21" s="93">
        <v>7</v>
      </c>
      <c r="D21" s="133">
        <v>0.005577070063054166</v>
      </c>
      <c r="E21" s="133">
        <v>2.1509756144710184</v>
      </c>
      <c r="F21" s="93" t="s">
        <v>1492</v>
      </c>
      <c r="G21" s="93" t="b">
        <v>0</v>
      </c>
      <c r="H21" s="93" t="b">
        <v>0</v>
      </c>
      <c r="I21" s="93" t="b">
        <v>0</v>
      </c>
      <c r="J21" s="93" t="b">
        <v>0</v>
      </c>
      <c r="K21" s="93" t="b">
        <v>0</v>
      </c>
      <c r="L21" s="93" t="b">
        <v>0</v>
      </c>
    </row>
    <row r="22" spans="1:12" ht="15">
      <c r="A22" s="93" t="s">
        <v>1157</v>
      </c>
      <c r="B22" s="93" t="s">
        <v>1158</v>
      </c>
      <c r="C22" s="93">
        <v>7</v>
      </c>
      <c r="D22" s="133">
        <v>0.005577070063054166</v>
      </c>
      <c r="E22" s="133">
        <v>2.1509756144710184</v>
      </c>
      <c r="F22" s="93" t="s">
        <v>1492</v>
      </c>
      <c r="G22" s="93" t="b">
        <v>0</v>
      </c>
      <c r="H22" s="93" t="b">
        <v>0</v>
      </c>
      <c r="I22" s="93" t="b">
        <v>0</v>
      </c>
      <c r="J22" s="93" t="b">
        <v>0</v>
      </c>
      <c r="K22" s="93" t="b">
        <v>0</v>
      </c>
      <c r="L22" s="93" t="b">
        <v>0</v>
      </c>
    </row>
    <row r="23" spans="1:12" ht="15">
      <c r="A23" s="93" t="s">
        <v>1158</v>
      </c>
      <c r="B23" s="93" t="s">
        <v>1159</v>
      </c>
      <c r="C23" s="93">
        <v>7</v>
      </c>
      <c r="D23" s="133">
        <v>0.005577070063054166</v>
      </c>
      <c r="E23" s="133">
        <v>2.1509756144710184</v>
      </c>
      <c r="F23" s="93" t="s">
        <v>1492</v>
      </c>
      <c r="G23" s="93" t="b">
        <v>0</v>
      </c>
      <c r="H23" s="93" t="b">
        <v>0</v>
      </c>
      <c r="I23" s="93" t="b">
        <v>0</v>
      </c>
      <c r="J23" s="93" t="b">
        <v>0</v>
      </c>
      <c r="K23" s="93" t="b">
        <v>0</v>
      </c>
      <c r="L23" s="93" t="b">
        <v>0</v>
      </c>
    </row>
    <row r="24" spans="1:12" ht="15">
      <c r="A24" s="93" t="s">
        <v>1159</v>
      </c>
      <c r="B24" s="93" t="s">
        <v>1160</v>
      </c>
      <c r="C24" s="93">
        <v>7</v>
      </c>
      <c r="D24" s="133">
        <v>0.005577070063054166</v>
      </c>
      <c r="E24" s="133">
        <v>2.1509756144710184</v>
      </c>
      <c r="F24" s="93" t="s">
        <v>1492</v>
      </c>
      <c r="G24" s="93" t="b">
        <v>0</v>
      </c>
      <c r="H24" s="93" t="b">
        <v>0</v>
      </c>
      <c r="I24" s="93" t="b">
        <v>0</v>
      </c>
      <c r="J24" s="93" t="b">
        <v>0</v>
      </c>
      <c r="K24" s="93" t="b">
        <v>0</v>
      </c>
      <c r="L24" s="93" t="b">
        <v>0</v>
      </c>
    </row>
    <row r="25" spans="1:12" ht="15">
      <c r="A25" s="93" t="s">
        <v>1160</v>
      </c>
      <c r="B25" s="93" t="s">
        <v>1375</v>
      </c>
      <c r="C25" s="93">
        <v>7</v>
      </c>
      <c r="D25" s="133">
        <v>0.005577070063054166</v>
      </c>
      <c r="E25" s="133">
        <v>2.1509756144710184</v>
      </c>
      <c r="F25" s="93" t="s">
        <v>1492</v>
      </c>
      <c r="G25" s="93" t="b">
        <v>0</v>
      </c>
      <c r="H25" s="93" t="b">
        <v>0</v>
      </c>
      <c r="I25" s="93" t="b">
        <v>0</v>
      </c>
      <c r="J25" s="93" t="b">
        <v>0</v>
      </c>
      <c r="K25" s="93" t="b">
        <v>0</v>
      </c>
      <c r="L25" s="93" t="b">
        <v>0</v>
      </c>
    </row>
    <row r="26" spans="1:12" ht="15">
      <c r="A26" s="93" t="s">
        <v>1375</v>
      </c>
      <c r="B26" s="93" t="s">
        <v>1376</v>
      </c>
      <c r="C26" s="93">
        <v>7</v>
      </c>
      <c r="D26" s="133">
        <v>0.005577070063054166</v>
      </c>
      <c r="E26" s="133">
        <v>2.1509756144710184</v>
      </c>
      <c r="F26" s="93" t="s">
        <v>1492</v>
      </c>
      <c r="G26" s="93" t="b">
        <v>0</v>
      </c>
      <c r="H26" s="93" t="b">
        <v>0</v>
      </c>
      <c r="I26" s="93" t="b">
        <v>0</v>
      </c>
      <c r="J26" s="93" t="b">
        <v>0</v>
      </c>
      <c r="K26" s="93" t="b">
        <v>0</v>
      </c>
      <c r="L26" s="93" t="b">
        <v>0</v>
      </c>
    </row>
    <row r="27" spans="1:12" ht="15">
      <c r="A27" s="93" t="s">
        <v>1376</v>
      </c>
      <c r="B27" s="93" t="s">
        <v>1377</v>
      </c>
      <c r="C27" s="93">
        <v>7</v>
      </c>
      <c r="D27" s="133">
        <v>0.005577070063054166</v>
      </c>
      <c r="E27" s="133">
        <v>2.1509756144710184</v>
      </c>
      <c r="F27" s="93" t="s">
        <v>1492</v>
      </c>
      <c r="G27" s="93" t="b">
        <v>0</v>
      </c>
      <c r="H27" s="93" t="b">
        <v>0</v>
      </c>
      <c r="I27" s="93" t="b">
        <v>0</v>
      </c>
      <c r="J27" s="93" t="b">
        <v>0</v>
      </c>
      <c r="K27" s="93" t="b">
        <v>0</v>
      </c>
      <c r="L27" s="93" t="b">
        <v>0</v>
      </c>
    </row>
    <row r="28" spans="1:12" ht="15">
      <c r="A28" s="93" t="s">
        <v>1377</v>
      </c>
      <c r="B28" s="93" t="s">
        <v>1378</v>
      </c>
      <c r="C28" s="93">
        <v>7</v>
      </c>
      <c r="D28" s="133">
        <v>0.005577070063054166</v>
      </c>
      <c r="E28" s="133">
        <v>2.1509756144710184</v>
      </c>
      <c r="F28" s="93" t="s">
        <v>1492</v>
      </c>
      <c r="G28" s="93" t="b">
        <v>0</v>
      </c>
      <c r="H28" s="93" t="b">
        <v>0</v>
      </c>
      <c r="I28" s="93" t="b">
        <v>0</v>
      </c>
      <c r="J28" s="93" t="b">
        <v>0</v>
      </c>
      <c r="K28" s="93" t="b">
        <v>0</v>
      </c>
      <c r="L28" s="93" t="b">
        <v>0</v>
      </c>
    </row>
    <row r="29" spans="1:12" ht="15">
      <c r="A29" s="93" t="s">
        <v>1378</v>
      </c>
      <c r="B29" s="93" t="s">
        <v>1379</v>
      </c>
      <c r="C29" s="93">
        <v>7</v>
      </c>
      <c r="D29" s="133">
        <v>0.005577070063054166</v>
      </c>
      <c r="E29" s="133">
        <v>2.1509756144710184</v>
      </c>
      <c r="F29" s="93" t="s">
        <v>1492</v>
      </c>
      <c r="G29" s="93" t="b">
        <v>0</v>
      </c>
      <c r="H29" s="93" t="b">
        <v>0</v>
      </c>
      <c r="I29" s="93" t="b">
        <v>0</v>
      </c>
      <c r="J29" s="93" t="b">
        <v>0</v>
      </c>
      <c r="K29" s="93" t="b">
        <v>0</v>
      </c>
      <c r="L29" s="93" t="b">
        <v>0</v>
      </c>
    </row>
    <row r="30" spans="1:12" ht="15">
      <c r="A30" s="93" t="s">
        <v>1379</v>
      </c>
      <c r="B30" s="93" t="s">
        <v>1380</v>
      </c>
      <c r="C30" s="93">
        <v>7</v>
      </c>
      <c r="D30" s="133">
        <v>0.005577070063054166</v>
      </c>
      <c r="E30" s="133">
        <v>2.1509756144710184</v>
      </c>
      <c r="F30" s="93" t="s">
        <v>1492</v>
      </c>
      <c r="G30" s="93" t="b">
        <v>0</v>
      </c>
      <c r="H30" s="93" t="b">
        <v>0</v>
      </c>
      <c r="I30" s="93" t="b">
        <v>0</v>
      </c>
      <c r="J30" s="93" t="b">
        <v>0</v>
      </c>
      <c r="K30" s="93" t="b">
        <v>0</v>
      </c>
      <c r="L30" s="93" t="b">
        <v>0</v>
      </c>
    </row>
    <row r="31" spans="1:12" ht="15">
      <c r="A31" s="93" t="s">
        <v>1380</v>
      </c>
      <c r="B31" s="93" t="s">
        <v>1381</v>
      </c>
      <c r="C31" s="93">
        <v>7</v>
      </c>
      <c r="D31" s="133">
        <v>0.005577070063054166</v>
      </c>
      <c r="E31" s="133">
        <v>2.1509756144710184</v>
      </c>
      <c r="F31" s="93" t="s">
        <v>1492</v>
      </c>
      <c r="G31" s="93" t="b">
        <v>0</v>
      </c>
      <c r="H31" s="93" t="b">
        <v>0</v>
      </c>
      <c r="I31" s="93" t="b">
        <v>0</v>
      </c>
      <c r="J31" s="93" t="b">
        <v>0</v>
      </c>
      <c r="K31" s="93" t="b">
        <v>0</v>
      </c>
      <c r="L31" s="93" t="b">
        <v>0</v>
      </c>
    </row>
    <row r="32" spans="1:12" ht="15">
      <c r="A32" s="93" t="s">
        <v>1381</v>
      </c>
      <c r="B32" s="93" t="s">
        <v>1382</v>
      </c>
      <c r="C32" s="93">
        <v>7</v>
      </c>
      <c r="D32" s="133">
        <v>0.005577070063054166</v>
      </c>
      <c r="E32" s="133">
        <v>2.1509756144710184</v>
      </c>
      <c r="F32" s="93" t="s">
        <v>1492</v>
      </c>
      <c r="G32" s="93" t="b">
        <v>0</v>
      </c>
      <c r="H32" s="93" t="b">
        <v>0</v>
      </c>
      <c r="I32" s="93" t="b">
        <v>0</v>
      </c>
      <c r="J32" s="93" t="b">
        <v>0</v>
      </c>
      <c r="K32" s="93" t="b">
        <v>0</v>
      </c>
      <c r="L32" s="93" t="b">
        <v>0</v>
      </c>
    </row>
    <row r="33" spans="1:12" ht="15">
      <c r="A33" s="93" t="s">
        <v>1382</v>
      </c>
      <c r="B33" s="93" t="s">
        <v>1383</v>
      </c>
      <c r="C33" s="93">
        <v>7</v>
      </c>
      <c r="D33" s="133">
        <v>0.005577070063054166</v>
      </c>
      <c r="E33" s="133">
        <v>2.1509756144710184</v>
      </c>
      <c r="F33" s="93" t="s">
        <v>1492</v>
      </c>
      <c r="G33" s="93" t="b">
        <v>0</v>
      </c>
      <c r="H33" s="93" t="b">
        <v>0</v>
      </c>
      <c r="I33" s="93" t="b">
        <v>0</v>
      </c>
      <c r="J33" s="93" t="b">
        <v>0</v>
      </c>
      <c r="K33" s="93" t="b">
        <v>0</v>
      </c>
      <c r="L33" s="93" t="b">
        <v>0</v>
      </c>
    </row>
    <row r="34" spans="1:12" ht="15">
      <c r="A34" s="93" t="s">
        <v>1383</v>
      </c>
      <c r="B34" s="93" t="s">
        <v>1384</v>
      </c>
      <c r="C34" s="93">
        <v>7</v>
      </c>
      <c r="D34" s="133">
        <v>0.005577070063054166</v>
      </c>
      <c r="E34" s="133">
        <v>2.1509756144710184</v>
      </c>
      <c r="F34" s="93" t="s">
        <v>1492</v>
      </c>
      <c r="G34" s="93" t="b">
        <v>0</v>
      </c>
      <c r="H34" s="93" t="b">
        <v>0</v>
      </c>
      <c r="I34" s="93" t="b">
        <v>0</v>
      </c>
      <c r="J34" s="93" t="b">
        <v>0</v>
      </c>
      <c r="K34" s="93" t="b">
        <v>0</v>
      </c>
      <c r="L34" s="93" t="b">
        <v>0</v>
      </c>
    </row>
    <row r="35" spans="1:12" ht="15">
      <c r="A35" s="93" t="s">
        <v>1384</v>
      </c>
      <c r="B35" s="93" t="s">
        <v>1385</v>
      </c>
      <c r="C35" s="93">
        <v>7</v>
      </c>
      <c r="D35" s="133">
        <v>0.005577070063054166</v>
      </c>
      <c r="E35" s="133">
        <v>2.1509756144710184</v>
      </c>
      <c r="F35" s="93" t="s">
        <v>1492</v>
      </c>
      <c r="G35" s="93" t="b">
        <v>0</v>
      </c>
      <c r="H35" s="93" t="b">
        <v>0</v>
      </c>
      <c r="I35" s="93" t="b">
        <v>0</v>
      </c>
      <c r="J35" s="93" t="b">
        <v>0</v>
      </c>
      <c r="K35" s="93" t="b">
        <v>0</v>
      </c>
      <c r="L35" s="93" t="b">
        <v>0</v>
      </c>
    </row>
    <row r="36" spans="1:12" ht="15">
      <c r="A36" s="93" t="s">
        <v>1385</v>
      </c>
      <c r="B36" s="93" t="s">
        <v>1386</v>
      </c>
      <c r="C36" s="93">
        <v>7</v>
      </c>
      <c r="D36" s="133">
        <v>0.005577070063054166</v>
      </c>
      <c r="E36" s="133">
        <v>2.1509756144710184</v>
      </c>
      <c r="F36" s="93" t="s">
        <v>1492</v>
      </c>
      <c r="G36" s="93" t="b">
        <v>0</v>
      </c>
      <c r="H36" s="93" t="b">
        <v>0</v>
      </c>
      <c r="I36" s="93" t="b">
        <v>0</v>
      </c>
      <c r="J36" s="93" t="b">
        <v>0</v>
      </c>
      <c r="K36" s="93" t="b">
        <v>0</v>
      </c>
      <c r="L36" s="93" t="b">
        <v>0</v>
      </c>
    </row>
    <row r="37" spans="1:12" ht="15">
      <c r="A37" s="93" t="s">
        <v>1386</v>
      </c>
      <c r="B37" s="93" t="s">
        <v>1387</v>
      </c>
      <c r="C37" s="93">
        <v>7</v>
      </c>
      <c r="D37" s="133">
        <v>0.005577070063054166</v>
      </c>
      <c r="E37" s="133">
        <v>2.1509756144710184</v>
      </c>
      <c r="F37" s="93" t="s">
        <v>1492</v>
      </c>
      <c r="G37" s="93" t="b">
        <v>0</v>
      </c>
      <c r="H37" s="93" t="b">
        <v>0</v>
      </c>
      <c r="I37" s="93" t="b">
        <v>0</v>
      </c>
      <c r="J37" s="93" t="b">
        <v>0</v>
      </c>
      <c r="K37" s="93" t="b">
        <v>0</v>
      </c>
      <c r="L37" s="93" t="b">
        <v>0</v>
      </c>
    </row>
    <row r="38" spans="1:12" ht="15">
      <c r="A38" s="93" t="s">
        <v>1387</v>
      </c>
      <c r="B38" s="93" t="s">
        <v>1388</v>
      </c>
      <c r="C38" s="93">
        <v>7</v>
      </c>
      <c r="D38" s="133">
        <v>0.005577070063054166</v>
      </c>
      <c r="E38" s="133">
        <v>2.1509756144710184</v>
      </c>
      <c r="F38" s="93" t="s">
        <v>1492</v>
      </c>
      <c r="G38" s="93" t="b">
        <v>0</v>
      </c>
      <c r="H38" s="93" t="b">
        <v>0</v>
      </c>
      <c r="I38" s="93" t="b">
        <v>0</v>
      </c>
      <c r="J38" s="93" t="b">
        <v>0</v>
      </c>
      <c r="K38" s="93" t="b">
        <v>0</v>
      </c>
      <c r="L38" s="93" t="b">
        <v>0</v>
      </c>
    </row>
    <row r="39" spans="1:12" ht="15">
      <c r="A39" s="93" t="s">
        <v>1388</v>
      </c>
      <c r="B39" s="93" t="s">
        <v>1389</v>
      </c>
      <c r="C39" s="93">
        <v>7</v>
      </c>
      <c r="D39" s="133">
        <v>0.005577070063054166</v>
      </c>
      <c r="E39" s="133">
        <v>2.1509756144710184</v>
      </c>
      <c r="F39" s="93" t="s">
        <v>1492</v>
      </c>
      <c r="G39" s="93" t="b">
        <v>0</v>
      </c>
      <c r="H39" s="93" t="b">
        <v>0</v>
      </c>
      <c r="I39" s="93" t="b">
        <v>0</v>
      </c>
      <c r="J39" s="93" t="b">
        <v>0</v>
      </c>
      <c r="K39" s="93" t="b">
        <v>0</v>
      </c>
      <c r="L39" s="93" t="b">
        <v>0</v>
      </c>
    </row>
    <row r="40" spans="1:12" ht="15">
      <c r="A40" s="93" t="s">
        <v>1389</v>
      </c>
      <c r="B40" s="93" t="s">
        <v>1390</v>
      </c>
      <c r="C40" s="93">
        <v>7</v>
      </c>
      <c r="D40" s="133">
        <v>0.005577070063054166</v>
      </c>
      <c r="E40" s="133">
        <v>2.1509756144710184</v>
      </c>
      <c r="F40" s="93" t="s">
        <v>1492</v>
      </c>
      <c r="G40" s="93" t="b">
        <v>0</v>
      </c>
      <c r="H40" s="93" t="b">
        <v>0</v>
      </c>
      <c r="I40" s="93" t="b">
        <v>0</v>
      </c>
      <c r="J40" s="93" t="b">
        <v>0</v>
      </c>
      <c r="K40" s="93" t="b">
        <v>0</v>
      </c>
      <c r="L40" s="93" t="b">
        <v>0</v>
      </c>
    </row>
    <row r="41" spans="1:12" ht="15">
      <c r="A41" s="93" t="s">
        <v>1390</v>
      </c>
      <c r="B41" s="93" t="s">
        <v>1391</v>
      </c>
      <c r="C41" s="93">
        <v>7</v>
      </c>
      <c r="D41" s="133">
        <v>0.005577070063054166</v>
      </c>
      <c r="E41" s="133">
        <v>2.1509756144710184</v>
      </c>
      <c r="F41" s="93" t="s">
        <v>1492</v>
      </c>
      <c r="G41" s="93" t="b">
        <v>0</v>
      </c>
      <c r="H41" s="93" t="b">
        <v>0</v>
      </c>
      <c r="I41" s="93" t="b">
        <v>0</v>
      </c>
      <c r="J41" s="93" t="b">
        <v>0</v>
      </c>
      <c r="K41" s="93" t="b">
        <v>0</v>
      </c>
      <c r="L41" s="93" t="b">
        <v>0</v>
      </c>
    </row>
    <row r="42" spans="1:12" ht="15">
      <c r="A42" s="93" t="s">
        <v>1391</v>
      </c>
      <c r="B42" s="93" t="s">
        <v>1392</v>
      </c>
      <c r="C42" s="93">
        <v>7</v>
      </c>
      <c r="D42" s="133">
        <v>0.005577070063054166</v>
      </c>
      <c r="E42" s="133">
        <v>2.1509756144710184</v>
      </c>
      <c r="F42" s="93" t="s">
        <v>1492</v>
      </c>
      <c r="G42" s="93" t="b">
        <v>0</v>
      </c>
      <c r="H42" s="93" t="b">
        <v>0</v>
      </c>
      <c r="I42" s="93" t="b">
        <v>0</v>
      </c>
      <c r="J42" s="93" t="b">
        <v>0</v>
      </c>
      <c r="K42" s="93" t="b">
        <v>0</v>
      </c>
      <c r="L42" s="93" t="b">
        <v>0</v>
      </c>
    </row>
    <row r="43" spans="1:12" ht="15">
      <c r="A43" s="93" t="s">
        <v>1392</v>
      </c>
      <c r="B43" s="93" t="s">
        <v>1393</v>
      </c>
      <c r="C43" s="93">
        <v>7</v>
      </c>
      <c r="D43" s="133">
        <v>0.005577070063054166</v>
      </c>
      <c r="E43" s="133">
        <v>2.1509756144710184</v>
      </c>
      <c r="F43" s="93" t="s">
        <v>1492</v>
      </c>
      <c r="G43" s="93" t="b">
        <v>0</v>
      </c>
      <c r="H43" s="93" t="b">
        <v>0</v>
      </c>
      <c r="I43" s="93" t="b">
        <v>0</v>
      </c>
      <c r="J43" s="93" t="b">
        <v>0</v>
      </c>
      <c r="K43" s="93" t="b">
        <v>0</v>
      </c>
      <c r="L43" s="93" t="b">
        <v>0</v>
      </c>
    </row>
    <row r="44" spans="1:12" ht="15">
      <c r="A44" s="93" t="s">
        <v>1105</v>
      </c>
      <c r="B44" s="93" t="s">
        <v>1106</v>
      </c>
      <c r="C44" s="93">
        <v>5</v>
      </c>
      <c r="D44" s="133">
        <v>0.004687513745663288</v>
      </c>
      <c r="E44" s="133">
        <v>2.2971036501492565</v>
      </c>
      <c r="F44" s="93" t="s">
        <v>1492</v>
      </c>
      <c r="G44" s="93" t="b">
        <v>0</v>
      </c>
      <c r="H44" s="93" t="b">
        <v>0</v>
      </c>
      <c r="I44" s="93" t="b">
        <v>0</v>
      </c>
      <c r="J44" s="93" t="b">
        <v>0</v>
      </c>
      <c r="K44" s="93" t="b">
        <v>0</v>
      </c>
      <c r="L44" s="93" t="b">
        <v>0</v>
      </c>
    </row>
    <row r="45" spans="1:12" ht="15">
      <c r="A45" s="93" t="s">
        <v>1106</v>
      </c>
      <c r="B45" s="93" t="s">
        <v>1107</v>
      </c>
      <c r="C45" s="93">
        <v>5</v>
      </c>
      <c r="D45" s="133">
        <v>0.004687513745663288</v>
      </c>
      <c r="E45" s="133">
        <v>2.2971036501492565</v>
      </c>
      <c r="F45" s="93" t="s">
        <v>1492</v>
      </c>
      <c r="G45" s="93" t="b">
        <v>0</v>
      </c>
      <c r="H45" s="93" t="b">
        <v>0</v>
      </c>
      <c r="I45" s="93" t="b">
        <v>0</v>
      </c>
      <c r="J45" s="93" t="b">
        <v>0</v>
      </c>
      <c r="K45" s="93" t="b">
        <v>0</v>
      </c>
      <c r="L45" s="93" t="b">
        <v>0</v>
      </c>
    </row>
    <row r="46" spans="1:12" ht="15">
      <c r="A46" s="93" t="s">
        <v>1107</v>
      </c>
      <c r="B46" s="93" t="s">
        <v>1108</v>
      </c>
      <c r="C46" s="93">
        <v>5</v>
      </c>
      <c r="D46" s="133">
        <v>0.004687513745663288</v>
      </c>
      <c r="E46" s="133">
        <v>2.2971036501492565</v>
      </c>
      <c r="F46" s="93" t="s">
        <v>1492</v>
      </c>
      <c r="G46" s="93" t="b">
        <v>0</v>
      </c>
      <c r="H46" s="93" t="b">
        <v>0</v>
      </c>
      <c r="I46" s="93" t="b">
        <v>0</v>
      </c>
      <c r="J46" s="93" t="b">
        <v>0</v>
      </c>
      <c r="K46" s="93" t="b">
        <v>0</v>
      </c>
      <c r="L46" s="93" t="b">
        <v>0</v>
      </c>
    </row>
    <row r="47" spans="1:12" ht="15">
      <c r="A47" s="93" t="s">
        <v>1108</v>
      </c>
      <c r="B47" s="93" t="s">
        <v>1109</v>
      </c>
      <c r="C47" s="93">
        <v>5</v>
      </c>
      <c r="D47" s="133">
        <v>0.004687513745663288</v>
      </c>
      <c r="E47" s="133">
        <v>2.2971036501492565</v>
      </c>
      <c r="F47" s="93" t="s">
        <v>1492</v>
      </c>
      <c r="G47" s="93" t="b">
        <v>0</v>
      </c>
      <c r="H47" s="93" t="b">
        <v>0</v>
      </c>
      <c r="I47" s="93" t="b">
        <v>0</v>
      </c>
      <c r="J47" s="93" t="b">
        <v>0</v>
      </c>
      <c r="K47" s="93" t="b">
        <v>0</v>
      </c>
      <c r="L47" s="93" t="b">
        <v>0</v>
      </c>
    </row>
    <row r="48" spans="1:12" ht="15">
      <c r="A48" s="93" t="s">
        <v>1109</v>
      </c>
      <c r="B48" s="93" t="s">
        <v>1110</v>
      </c>
      <c r="C48" s="93">
        <v>5</v>
      </c>
      <c r="D48" s="133">
        <v>0.004687513745663288</v>
      </c>
      <c r="E48" s="133">
        <v>2.2971036501492565</v>
      </c>
      <c r="F48" s="93" t="s">
        <v>1492</v>
      </c>
      <c r="G48" s="93" t="b">
        <v>0</v>
      </c>
      <c r="H48" s="93" t="b">
        <v>0</v>
      </c>
      <c r="I48" s="93" t="b">
        <v>0</v>
      </c>
      <c r="J48" s="93" t="b">
        <v>0</v>
      </c>
      <c r="K48" s="93" t="b">
        <v>0</v>
      </c>
      <c r="L48" s="93" t="b">
        <v>0</v>
      </c>
    </row>
    <row r="49" spans="1:12" ht="15">
      <c r="A49" s="93" t="s">
        <v>1110</v>
      </c>
      <c r="B49" s="93" t="s">
        <v>1111</v>
      </c>
      <c r="C49" s="93">
        <v>5</v>
      </c>
      <c r="D49" s="133">
        <v>0.004687513745663288</v>
      </c>
      <c r="E49" s="133">
        <v>2.2971036501492565</v>
      </c>
      <c r="F49" s="93" t="s">
        <v>1492</v>
      </c>
      <c r="G49" s="93" t="b">
        <v>0</v>
      </c>
      <c r="H49" s="93" t="b">
        <v>0</v>
      </c>
      <c r="I49" s="93" t="b">
        <v>0</v>
      </c>
      <c r="J49" s="93" t="b">
        <v>0</v>
      </c>
      <c r="K49" s="93" t="b">
        <v>0</v>
      </c>
      <c r="L49" s="93" t="b">
        <v>0</v>
      </c>
    </row>
    <row r="50" spans="1:12" ht="15">
      <c r="A50" s="93" t="s">
        <v>1111</v>
      </c>
      <c r="B50" s="93" t="s">
        <v>1101</v>
      </c>
      <c r="C50" s="93">
        <v>5</v>
      </c>
      <c r="D50" s="133">
        <v>0.004687513745663288</v>
      </c>
      <c r="E50" s="133">
        <v>1.3239757965495578</v>
      </c>
      <c r="F50" s="93" t="s">
        <v>1492</v>
      </c>
      <c r="G50" s="93" t="b">
        <v>0</v>
      </c>
      <c r="H50" s="93" t="b">
        <v>0</v>
      </c>
      <c r="I50" s="93" t="b">
        <v>0</v>
      </c>
      <c r="J50" s="93" t="b">
        <v>0</v>
      </c>
      <c r="K50" s="93" t="b">
        <v>0</v>
      </c>
      <c r="L50" s="93" t="b">
        <v>0</v>
      </c>
    </row>
    <row r="51" spans="1:12" ht="15">
      <c r="A51" s="93" t="s">
        <v>1101</v>
      </c>
      <c r="B51" s="93" t="s">
        <v>1112</v>
      </c>
      <c r="C51" s="93">
        <v>5</v>
      </c>
      <c r="D51" s="133">
        <v>0.004687513745663288</v>
      </c>
      <c r="E51" s="133">
        <v>1.3832897977655398</v>
      </c>
      <c r="F51" s="93" t="s">
        <v>1492</v>
      </c>
      <c r="G51" s="93" t="b">
        <v>0</v>
      </c>
      <c r="H51" s="93" t="b">
        <v>0</v>
      </c>
      <c r="I51" s="93" t="b">
        <v>0</v>
      </c>
      <c r="J51" s="93" t="b">
        <v>0</v>
      </c>
      <c r="K51" s="93" t="b">
        <v>0</v>
      </c>
      <c r="L51" s="93" t="b">
        <v>0</v>
      </c>
    </row>
    <row r="52" spans="1:12" ht="15">
      <c r="A52" s="93" t="s">
        <v>1112</v>
      </c>
      <c r="B52" s="93" t="s">
        <v>1113</v>
      </c>
      <c r="C52" s="93">
        <v>5</v>
      </c>
      <c r="D52" s="133">
        <v>0.004687513745663288</v>
      </c>
      <c r="E52" s="133">
        <v>2.2971036501492565</v>
      </c>
      <c r="F52" s="93" t="s">
        <v>1492</v>
      </c>
      <c r="G52" s="93" t="b">
        <v>0</v>
      </c>
      <c r="H52" s="93" t="b">
        <v>0</v>
      </c>
      <c r="I52" s="93" t="b">
        <v>0</v>
      </c>
      <c r="J52" s="93" t="b">
        <v>0</v>
      </c>
      <c r="K52" s="93" t="b">
        <v>0</v>
      </c>
      <c r="L52" s="93" t="b">
        <v>0</v>
      </c>
    </row>
    <row r="53" spans="1:12" ht="15">
      <c r="A53" s="93" t="s">
        <v>1113</v>
      </c>
      <c r="B53" s="93" t="s">
        <v>1395</v>
      </c>
      <c r="C53" s="93">
        <v>5</v>
      </c>
      <c r="D53" s="133">
        <v>0.004687513745663288</v>
      </c>
      <c r="E53" s="133">
        <v>2.2971036501492565</v>
      </c>
      <c r="F53" s="93" t="s">
        <v>1492</v>
      </c>
      <c r="G53" s="93" t="b">
        <v>0</v>
      </c>
      <c r="H53" s="93" t="b">
        <v>0</v>
      </c>
      <c r="I53" s="93" t="b">
        <v>0</v>
      </c>
      <c r="J53" s="93" t="b">
        <v>0</v>
      </c>
      <c r="K53" s="93" t="b">
        <v>0</v>
      </c>
      <c r="L53" s="93" t="b">
        <v>0</v>
      </c>
    </row>
    <row r="54" spans="1:12" ht="15">
      <c r="A54" s="93" t="s">
        <v>1395</v>
      </c>
      <c r="B54" s="93" t="s">
        <v>1396</v>
      </c>
      <c r="C54" s="93">
        <v>5</v>
      </c>
      <c r="D54" s="133">
        <v>0.004687513745663288</v>
      </c>
      <c r="E54" s="133">
        <v>2.2971036501492565</v>
      </c>
      <c r="F54" s="93" t="s">
        <v>1492</v>
      </c>
      <c r="G54" s="93" t="b">
        <v>0</v>
      </c>
      <c r="H54" s="93" t="b">
        <v>0</v>
      </c>
      <c r="I54" s="93" t="b">
        <v>0</v>
      </c>
      <c r="J54" s="93" t="b">
        <v>0</v>
      </c>
      <c r="K54" s="93" t="b">
        <v>0</v>
      </c>
      <c r="L54" s="93" t="b">
        <v>0</v>
      </c>
    </row>
    <row r="55" spans="1:12" ht="15">
      <c r="A55" s="93" t="s">
        <v>1396</v>
      </c>
      <c r="B55" s="93" t="s">
        <v>1397</v>
      </c>
      <c r="C55" s="93">
        <v>5</v>
      </c>
      <c r="D55" s="133">
        <v>0.004687513745663288</v>
      </c>
      <c r="E55" s="133">
        <v>2.2971036501492565</v>
      </c>
      <c r="F55" s="93" t="s">
        <v>1492</v>
      </c>
      <c r="G55" s="93" t="b">
        <v>0</v>
      </c>
      <c r="H55" s="93" t="b">
        <v>0</v>
      </c>
      <c r="I55" s="93" t="b">
        <v>0</v>
      </c>
      <c r="J55" s="93" t="b">
        <v>0</v>
      </c>
      <c r="K55" s="93" t="b">
        <v>0</v>
      </c>
      <c r="L55" s="93" t="b">
        <v>0</v>
      </c>
    </row>
    <row r="56" spans="1:12" ht="15">
      <c r="A56" s="93" t="s">
        <v>1101</v>
      </c>
      <c r="B56" s="93" t="s">
        <v>1369</v>
      </c>
      <c r="C56" s="93">
        <v>5</v>
      </c>
      <c r="D56" s="133">
        <v>0.004687513745663288</v>
      </c>
      <c r="E56" s="133">
        <v>1.0822598021015586</v>
      </c>
      <c r="F56" s="93" t="s">
        <v>1492</v>
      </c>
      <c r="G56" s="93" t="b">
        <v>0</v>
      </c>
      <c r="H56" s="93" t="b">
        <v>0</v>
      </c>
      <c r="I56" s="93" t="b">
        <v>0</v>
      </c>
      <c r="J56" s="93" t="b">
        <v>0</v>
      </c>
      <c r="K56" s="93" t="b">
        <v>0</v>
      </c>
      <c r="L56" s="93" t="b">
        <v>0</v>
      </c>
    </row>
    <row r="57" spans="1:12" ht="15">
      <c r="A57" s="93" t="s">
        <v>1369</v>
      </c>
      <c r="B57" s="93" t="s">
        <v>1370</v>
      </c>
      <c r="C57" s="93">
        <v>5</v>
      </c>
      <c r="D57" s="133">
        <v>0.004687513745663288</v>
      </c>
      <c r="E57" s="133">
        <v>1.695043658821294</v>
      </c>
      <c r="F57" s="93" t="s">
        <v>1492</v>
      </c>
      <c r="G57" s="93" t="b">
        <v>0</v>
      </c>
      <c r="H57" s="93" t="b">
        <v>0</v>
      </c>
      <c r="I57" s="93" t="b">
        <v>0</v>
      </c>
      <c r="J57" s="93" t="b">
        <v>0</v>
      </c>
      <c r="K57" s="93" t="b">
        <v>0</v>
      </c>
      <c r="L57" s="93" t="b">
        <v>0</v>
      </c>
    </row>
    <row r="58" spans="1:12" ht="15">
      <c r="A58" s="93" t="s">
        <v>1101</v>
      </c>
      <c r="B58" s="93" t="s">
        <v>1399</v>
      </c>
      <c r="C58" s="93">
        <v>5</v>
      </c>
      <c r="D58" s="133">
        <v>0.004687513745663288</v>
      </c>
      <c r="E58" s="133">
        <v>1.3832897977655398</v>
      </c>
      <c r="F58" s="93" t="s">
        <v>1492</v>
      </c>
      <c r="G58" s="93" t="b">
        <v>0</v>
      </c>
      <c r="H58" s="93" t="b">
        <v>0</v>
      </c>
      <c r="I58" s="93" t="b">
        <v>0</v>
      </c>
      <c r="J58" s="93" t="b">
        <v>0</v>
      </c>
      <c r="K58" s="93" t="b">
        <v>0</v>
      </c>
      <c r="L58" s="93" t="b">
        <v>0</v>
      </c>
    </row>
    <row r="59" spans="1:12" ht="15">
      <c r="A59" s="93" t="s">
        <v>1399</v>
      </c>
      <c r="B59" s="93" t="s">
        <v>1369</v>
      </c>
      <c r="C59" s="93">
        <v>5</v>
      </c>
      <c r="D59" s="133">
        <v>0.004687513745663288</v>
      </c>
      <c r="E59" s="133">
        <v>1.9960736544852753</v>
      </c>
      <c r="F59" s="93" t="s">
        <v>1492</v>
      </c>
      <c r="G59" s="93" t="b">
        <v>0</v>
      </c>
      <c r="H59" s="93" t="b">
        <v>0</v>
      </c>
      <c r="I59" s="93" t="b">
        <v>0</v>
      </c>
      <c r="J59" s="93" t="b">
        <v>0</v>
      </c>
      <c r="K59" s="93" t="b">
        <v>0</v>
      </c>
      <c r="L59" s="93" t="b">
        <v>0</v>
      </c>
    </row>
    <row r="60" spans="1:12" ht="15">
      <c r="A60" s="93" t="s">
        <v>1369</v>
      </c>
      <c r="B60" s="93" t="s">
        <v>1400</v>
      </c>
      <c r="C60" s="93">
        <v>5</v>
      </c>
      <c r="D60" s="133">
        <v>0.004687513745663288</v>
      </c>
      <c r="E60" s="133">
        <v>1.9960736544852753</v>
      </c>
      <c r="F60" s="93" t="s">
        <v>1492</v>
      </c>
      <c r="G60" s="93" t="b">
        <v>0</v>
      </c>
      <c r="H60" s="93" t="b">
        <v>0</v>
      </c>
      <c r="I60" s="93" t="b">
        <v>0</v>
      </c>
      <c r="J60" s="93" t="b">
        <v>0</v>
      </c>
      <c r="K60" s="93" t="b">
        <v>0</v>
      </c>
      <c r="L60" s="93" t="b">
        <v>0</v>
      </c>
    </row>
    <row r="61" spans="1:12" ht="15">
      <c r="A61" s="93" t="s">
        <v>1400</v>
      </c>
      <c r="B61" s="93" t="s">
        <v>1370</v>
      </c>
      <c r="C61" s="93">
        <v>5</v>
      </c>
      <c r="D61" s="133">
        <v>0.004687513745663288</v>
      </c>
      <c r="E61" s="133">
        <v>1.9960736544852753</v>
      </c>
      <c r="F61" s="93" t="s">
        <v>1492</v>
      </c>
      <c r="G61" s="93" t="b">
        <v>0</v>
      </c>
      <c r="H61" s="93" t="b">
        <v>0</v>
      </c>
      <c r="I61" s="93" t="b">
        <v>0</v>
      </c>
      <c r="J61" s="93" t="b">
        <v>0</v>
      </c>
      <c r="K61" s="93" t="b">
        <v>0</v>
      </c>
      <c r="L61" s="93" t="b">
        <v>0</v>
      </c>
    </row>
    <row r="62" spans="1:12" ht="15">
      <c r="A62" s="93" t="s">
        <v>1126</v>
      </c>
      <c r="B62" s="93" t="s">
        <v>1127</v>
      </c>
      <c r="C62" s="93">
        <v>5</v>
      </c>
      <c r="D62" s="133">
        <v>0.004687513745663288</v>
      </c>
      <c r="E62" s="133">
        <v>2.2971036501492565</v>
      </c>
      <c r="F62" s="93" t="s">
        <v>1492</v>
      </c>
      <c r="G62" s="93" t="b">
        <v>0</v>
      </c>
      <c r="H62" s="93" t="b">
        <v>0</v>
      </c>
      <c r="I62" s="93" t="b">
        <v>0</v>
      </c>
      <c r="J62" s="93" t="b">
        <v>0</v>
      </c>
      <c r="K62" s="93" t="b">
        <v>0</v>
      </c>
      <c r="L62" s="93" t="b">
        <v>0</v>
      </c>
    </row>
    <row r="63" spans="1:12" ht="15">
      <c r="A63" s="93" t="s">
        <v>1127</v>
      </c>
      <c r="B63" s="93" t="s">
        <v>1128</v>
      </c>
      <c r="C63" s="93">
        <v>5</v>
      </c>
      <c r="D63" s="133">
        <v>0.004687513745663288</v>
      </c>
      <c r="E63" s="133">
        <v>2.2971036501492565</v>
      </c>
      <c r="F63" s="93" t="s">
        <v>1492</v>
      </c>
      <c r="G63" s="93" t="b">
        <v>0</v>
      </c>
      <c r="H63" s="93" t="b">
        <v>0</v>
      </c>
      <c r="I63" s="93" t="b">
        <v>0</v>
      </c>
      <c r="J63" s="93" t="b">
        <v>0</v>
      </c>
      <c r="K63" s="93" t="b">
        <v>0</v>
      </c>
      <c r="L63" s="93" t="b">
        <v>0</v>
      </c>
    </row>
    <row r="64" spans="1:12" ht="15">
      <c r="A64" s="93" t="s">
        <v>1128</v>
      </c>
      <c r="B64" s="93" t="s">
        <v>1129</v>
      </c>
      <c r="C64" s="93">
        <v>5</v>
      </c>
      <c r="D64" s="133">
        <v>0.004687513745663288</v>
      </c>
      <c r="E64" s="133">
        <v>2.2971036501492565</v>
      </c>
      <c r="F64" s="93" t="s">
        <v>1492</v>
      </c>
      <c r="G64" s="93" t="b">
        <v>0</v>
      </c>
      <c r="H64" s="93" t="b">
        <v>0</v>
      </c>
      <c r="I64" s="93" t="b">
        <v>0</v>
      </c>
      <c r="J64" s="93" t="b">
        <v>0</v>
      </c>
      <c r="K64" s="93" t="b">
        <v>0</v>
      </c>
      <c r="L64" s="93" t="b">
        <v>0</v>
      </c>
    </row>
    <row r="65" spans="1:12" ht="15">
      <c r="A65" s="93" t="s">
        <v>1129</v>
      </c>
      <c r="B65" s="93" t="s">
        <v>1130</v>
      </c>
      <c r="C65" s="93">
        <v>5</v>
      </c>
      <c r="D65" s="133">
        <v>0.004687513745663288</v>
      </c>
      <c r="E65" s="133">
        <v>2.2971036501492565</v>
      </c>
      <c r="F65" s="93" t="s">
        <v>1492</v>
      </c>
      <c r="G65" s="93" t="b">
        <v>0</v>
      </c>
      <c r="H65" s="93" t="b">
        <v>0</v>
      </c>
      <c r="I65" s="93" t="b">
        <v>0</v>
      </c>
      <c r="J65" s="93" t="b">
        <v>0</v>
      </c>
      <c r="K65" s="93" t="b">
        <v>0</v>
      </c>
      <c r="L65" s="93" t="b">
        <v>0</v>
      </c>
    </row>
    <row r="66" spans="1:12" ht="15">
      <c r="A66" s="93" t="s">
        <v>1130</v>
      </c>
      <c r="B66" s="93" t="s">
        <v>1101</v>
      </c>
      <c r="C66" s="93">
        <v>5</v>
      </c>
      <c r="D66" s="133">
        <v>0.004687513745663288</v>
      </c>
      <c r="E66" s="133">
        <v>1.3239757965495578</v>
      </c>
      <c r="F66" s="93" t="s">
        <v>1492</v>
      </c>
      <c r="G66" s="93" t="b">
        <v>0</v>
      </c>
      <c r="H66" s="93" t="b">
        <v>0</v>
      </c>
      <c r="I66" s="93" t="b">
        <v>0</v>
      </c>
      <c r="J66" s="93" t="b">
        <v>0</v>
      </c>
      <c r="K66" s="93" t="b">
        <v>0</v>
      </c>
      <c r="L66" s="93" t="b">
        <v>0</v>
      </c>
    </row>
    <row r="67" spans="1:12" ht="15">
      <c r="A67" s="93" t="s">
        <v>1101</v>
      </c>
      <c r="B67" s="93" t="s">
        <v>1401</v>
      </c>
      <c r="C67" s="93">
        <v>5</v>
      </c>
      <c r="D67" s="133">
        <v>0.004687513745663288</v>
      </c>
      <c r="E67" s="133">
        <v>1.3832897977655398</v>
      </c>
      <c r="F67" s="93" t="s">
        <v>1492</v>
      </c>
      <c r="G67" s="93" t="b">
        <v>0</v>
      </c>
      <c r="H67" s="93" t="b">
        <v>0</v>
      </c>
      <c r="I67" s="93" t="b">
        <v>0</v>
      </c>
      <c r="J67" s="93" t="b">
        <v>0</v>
      </c>
      <c r="K67" s="93" t="b">
        <v>0</v>
      </c>
      <c r="L67" s="93" t="b">
        <v>0</v>
      </c>
    </row>
    <row r="68" spans="1:12" ht="15">
      <c r="A68" s="93" t="s">
        <v>1401</v>
      </c>
      <c r="B68" s="93" t="s">
        <v>1402</v>
      </c>
      <c r="C68" s="93">
        <v>5</v>
      </c>
      <c r="D68" s="133">
        <v>0.004687513745663288</v>
      </c>
      <c r="E68" s="133">
        <v>2.2971036501492565</v>
      </c>
      <c r="F68" s="93" t="s">
        <v>1492</v>
      </c>
      <c r="G68" s="93" t="b">
        <v>0</v>
      </c>
      <c r="H68" s="93" t="b">
        <v>0</v>
      </c>
      <c r="I68" s="93" t="b">
        <v>0</v>
      </c>
      <c r="J68" s="93" t="b">
        <v>0</v>
      </c>
      <c r="K68" s="93" t="b">
        <v>0</v>
      </c>
      <c r="L68" s="93" t="b">
        <v>0</v>
      </c>
    </row>
    <row r="69" spans="1:12" ht="15">
      <c r="A69" s="93" t="s">
        <v>1402</v>
      </c>
      <c r="B69" s="93" t="s">
        <v>1403</v>
      </c>
      <c r="C69" s="93">
        <v>5</v>
      </c>
      <c r="D69" s="133">
        <v>0.004687513745663288</v>
      </c>
      <c r="E69" s="133">
        <v>2.2971036501492565</v>
      </c>
      <c r="F69" s="93" t="s">
        <v>1492</v>
      </c>
      <c r="G69" s="93" t="b">
        <v>0</v>
      </c>
      <c r="H69" s="93" t="b">
        <v>0</v>
      </c>
      <c r="I69" s="93" t="b">
        <v>0</v>
      </c>
      <c r="J69" s="93" t="b">
        <v>0</v>
      </c>
      <c r="K69" s="93" t="b">
        <v>0</v>
      </c>
      <c r="L69" s="93" t="b">
        <v>0</v>
      </c>
    </row>
    <row r="70" spans="1:12" ht="15">
      <c r="A70" s="93" t="s">
        <v>1403</v>
      </c>
      <c r="B70" s="93" t="s">
        <v>1404</v>
      </c>
      <c r="C70" s="93">
        <v>5</v>
      </c>
      <c r="D70" s="133">
        <v>0.004687513745663288</v>
      </c>
      <c r="E70" s="133">
        <v>2.2971036501492565</v>
      </c>
      <c r="F70" s="93" t="s">
        <v>1492</v>
      </c>
      <c r="G70" s="93" t="b">
        <v>0</v>
      </c>
      <c r="H70" s="93" t="b">
        <v>0</v>
      </c>
      <c r="I70" s="93" t="b">
        <v>0</v>
      </c>
      <c r="J70" s="93" t="b">
        <v>0</v>
      </c>
      <c r="K70" s="93" t="b">
        <v>0</v>
      </c>
      <c r="L70" s="93" t="b">
        <v>0</v>
      </c>
    </row>
    <row r="71" spans="1:12" ht="15">
      <c r="A71" s="93" t="s">
        <v>1404</v>
      </c>
      <c r="B71" s="93" t="s">
        <v>1405</v>
      </c>
      <c r="C71" s="93">
        <v>5</v>
      </c>
      <c r="D71" s="133">
        <v>0.004687513745663288</v>
      </c>
      <c r="E71" s="133">
        <v>2.2971036501492565</v>
      </c>
      <c r="F71" s="93" t="s">
        <v>1492</v>
      </c>
      <c r="G71" s="93" t="b">
        <v>0</v>
      </c>
      <c r="H71" s="93" t="b">
        <v>0</v>
      </c>
      <c r="I71" s="93" t="b">
        <v>0</v>
      </c>
      <c r="J71" s="93" t="b">
        <v>0</v>
      </c>
      <c r="K71" s="93" t="b">
        <v>0</v>
      </c>
      <c r="L71" s="93" t="b">
        <v>0</v>
      </c>
    </row>
    <row r="72" spans="1:12" ht="15">
      <c r="A72" s="93" t="s">
        <v>1405</v>
      </c>
      <c r="B72" s="93" t="s">
        <v>1122</v>
      </c>
      <c r="C72" s="93">
        <v>5</v>
      </c>
      <c r="D72" s="133">
        <v>0.004687513745663288</v>
      </c>
      <c r="E72" s="133">
        <v>1.9960736544852753</v>
      </c>
      <c r="F72" s="93" t="s">
        <v>1492</v>
      </c>
      <c r="G72" s="93" t="b">
        <v>0</v>
      </c>
      <c r="H72" s="93" t="b">
        <v>0</v>
      </c>
      <c r="I72" s="93" t="b">
        <v>0</v>
      </c>
      <c r="J72" s="93" t="b">
        <v>0</v>
      </c>
      <c r="K72" s="93" t="b">
        <v>0</v>
      </c>
      <c r="L72" s="93" t="b">
        <v>0</v>
      </c>
    </row>
    <row r="73" spans="1:12" ht="15">
      <c r="A73" s="93" t="s">
        <v>1122</v>
      </c>
      <c r="B73" s="93" t="s">
        <v>1406</v>
      </c>
      <c r="C73" s="93">
        <v>5</v>
      </c>
      <c r="D73" s="133">
        <v>0.004687513745663288</v>
      </c>
      <c r="E73" s="133">
        <v>1.9960736544852753</v>
      </c>
      <c r="F73" s="93" t="s">
        <v>1492</v>
      </c>
      <c r="G73" s="93" t="b">
        <v>0</v>
      </c>
      <c r="H73" s="93" t="b">
        <v>0</v>
      </c>
      <c r="I73" s="93" t="b">
        <v>0</v>
      </c>
      <c r="J73" s="93" t="b">
        <v>0</v>
      </c>
      <c r="K73" s="93" t="b">
        <v>0</v>
      </c>
      <c r="L73" s="93" t="b">
        <v>0</v>
      </c>
    </row>
    <row r="74" spans="1:12" ht="15">
      <c r="A74" s="93" t="s">
        <v>1406</v>
      </c>
      <c r="B74" s="93" t="s">
        <v>1374</v>
      </c>
      <c r="C74" s="93">
        <v>5</v>
      </c>
      <c r="D74" s="133">
        <v>0.004687513745663288</v>
      </c>
      <c r="E74" s="133">
        <v>2.0929836674933315</v>
      </c>
      <c r="F74" s="93" t="s">
        <v>1492</v>
      </c>
      <c r="G74" s="93" t="b">
        <v>0</v>
      </c>
      <c r="H74" s="93" t="b">
        <v>0</v>
      </c>
      <c r="I74" s="93" t="b">
        <v>0</v>
      </c>
      <c r="J74" s="93" t="b">
        <v>0</v>
      </c>
      <c r="K74" s="93" t="b">
        <v>0</v>
      </c>
      <c r="L74" s="93" t="b">
        <v>0</v>
      </c>
    </row>
    <row r="75" spans="1:12" ht="15">
      <c r="A75" s="93" t="s">
        <v>1374</v>
      </c>
      <c r="B75" s="93" t="s">
        <v>1122</v>
      </c>
      <c r="C75" s="93">
        <v>5</v>
      </c>
      <c r="D75" s="133">
        <v>0.004687513745663288</v>
      </c>
      <c r="E75" s="133">
        <v>1.7919536718293505</v>
      </c>
      <c r="F75" s="93" t="s">
        <v>1492</v>
      </c>
      <c r="G75" s="93" t="b">
        <v>0</v>
      </c>
      <c r="H75" s="93" t="b">
        <v>0</v>
      </c>
      <c r="I75" s="93" t="b">
        <v>0</v>
      </c>
      <c r="J75" s="93" t="b">
        <v>0</v>
      </c>
      <c r="K75" s="93" t="b">
        <v>0</v>
      </c>
      <c r="L75" s="93" t="b">
        <v>0</v>
      </c>
    </row>
    <row r="76" spans="1:12" ht="15">
      <c r="A76" s="93" t="s">
        <v>1122</v>
      </c>
      <c r="B76" s="93" t="s">
        <v>1407</v>
      </c>
      <c r="C76" s="93">
        <v>5</v>
      </c>
      <c r="D76" s="133">
        <v>0.004687513745663288</v>
      </c>
      <c r="E76" s="133">
        <v>1.9960736544852753</v>
      </c>
      <c r="F76" s="93" t="s">
        <v>1492</v>
      </c>
      <c r="G76" s="93" t="b">
        <v>0</v>
      </c>
      <c r="H76" s="93" t="b">
        <v>0</v>
      </c>
      <c r="I76" s="93" t="b">
        <v>0</v>
      </c>
      <c r="J76" s="93" t="b">
        <v>0</v>
      </c>
      <c r="K76" s="93" t="b">
        <v>0</v>
      </c>
      <c r="L76" s="93" t="b">
        <v>0</v>
      </c>
    </row>
    <row r="77" spans="1:12" ht="15">
      <c r="A77" s="93" t="s">
        <v>1407</v>
      </c>
      <c r="B77" s="93" t="s">
        <v>1123</v>
      </c>
      <c r="C77" s="93">
        <v>5</v>
      </c>
      <c r="D77" s="133">
        <v>0.004687513745663288</v>
      </c>
      <c r="E77" s="133">
        <v>1.9960736544852753</v>
      </c>
      <c r="F77" s="93" t="s">
        <v>1492</v>
      </c>
      <c r="G77" s="93" t="b">
        <v>0</v>
      </c>
      <c r="H77" s="93" t="b">
        <v>0</v>
      </c>
      <c r="I77" s="93" t="b">
        <v>0</v>
      </c>
      <c r="J77" s="93" t="b">
        <v>0</v>
      </c>
      <c r="K77" s="93" t="b">
        <v>0</v>
      </c>
      <c r="L77" s="93" t="b">
        <v>0</v>
      </c>
    </row>
    <row r="78" spans="1:12" ht="15">
      <c r="A78" s="93" t="s">
        <v>1125</v>
      </c>
      <c r="B78" s="93" t="s">
        <v>1408</v>
      </c>
      <c r="C78" s="93">
        <v>5</v>
      </c>
      <c r="D78" s="133">
        <v>0.004687513745663288</v>
      </c>
      <c r="E78" s="133">
        <v>1.9960736544852753</v>
      </c>
      <c r="F78" s="93" t="s">
        <v>1492</v>
      </c>
      <c r="G78" s="93" t="b">
        <v>0</v>
      </c>
      <c r="H78" s="93" t="b">
        <v>0</v>
      </c>
      <c r="I78" s="93" t="b">
        <v>0</v>
      </c>
      <c r="J78" s="93" t="b">
        <v>0</v>
      </c>
      <c r="K78" s="93" t="b">
        <v>0</v>
      </c>
      <c r="L78" s="93" t="b">
        <v>0</v>
      </c>
    </row>
    <row r="79" spans="1:12" ht="15">
      <c r="A79" s="93" t="s">
        <v>1408</v>
      </c>
      <c r="B79" s="93" t="s">
        <v>1409</v>
      </c>
      <c r="C79" s="93">
        <v>5</v>
      </c>
      <c r="D79" s="133">
        <v>0.004687513745663288</v>
      </c>
      <c r="E79" s="133">
        <v>2.2971036501492565</v>
      </c>
      <c r="F79" s="93" t="s">
        <v>1492</v>
      </c>
      <c r="G79" s="93" t="b">
        <v>0</v>
      </c>
      <c r="H79" s="93" t="b">
        <v>0</v>
      </c>
      <c r="I79" s="93" t="b">
        <v>0</v>
      </c>
      <c r="J79" s="93" t="b">
        <v>0</v>
      </c>
      <c r="K79" s="93" t="b">
        <v>0</v>
      </c>
      <c r="L79" s="93" t="b">
        <v>0</v>
      </c>
    </row>
    <row r="80" spans="1:12" ht="15">
      <c r="A80" s="93" t="s">
        <v>1409</v>
      </c>
      <c r="B80" s="93" t="s">
        <v>1123</v>
      </c>
      <c r="C80" s="93">
        <v>5</v>
      </c>
      <c r="D80" s="133">
        <v>0.004687513745663288</v>
      </c>
      <c r="E80" s="133">
        <v>1.9960736544852753</v>
      </c>
      <c r="F80" s="93" t="s">
        <v>1492</v>
      </c>
      <c r="G80" s="93" t="b">
        <v>0</v>
      </c>
      <c r="H80" s="93" t="b">
        <v>0</v>
      </c>
      <c r="I80" s="93" t="b">
        <v>0</v>
      </c>
      <c r="J80" s="93" t="b">
        <v>0</v>
      </c>
      <c r="K80" s="93" t="b">
        <v>0</v>
      </c>
      <c r="L80" s="93" t="b">
        <v>0</v>
      </c>
    </row>
    <row r="81" spans="1:12" ht="15">
      <c r="A81" s="93" t="s">
        <v>1125</v>
      </c>
      <c r="B81" s="93" t="s">
        <v>1410</v>
      </c>
      <c r="C81" s="93">
        <v>5</v>
      </c>
      <c r="D81" s="133">
        <v>0.004687513745663288</v>
      </c>
      <c r="E81" s="133">
        <v>1.9960736544852753</v>
      </c>
      <c r="F81" s="93" t="s">
        <v>1492</v>
      </c>
      <c r="G81" s="93" t="b">
        <v>0</v>
      </c>
      <c r="H81" s="93" t="b">
        <v>0</v>
      </c>
      <c r="I81" s="93" t="b">
        <v>0</v>
      </c>
      <c r="J81" s="93" t="b">
        <v>0</v>
      </c>
      <c r="K81" s="93" t="b">
        <v>0</v>
      </c>
      <c r="L81" s="93" t="b">
        <v>0</v>
      </c>
    </row>
    <row r="82" spans="1:12" ht="15">
      <c r="A82" s="93" t="s">
        <v>1410</v>
      </c>
      <c r="B82" s="93" t="s">
        <v>1411</v>
      </c>
      <c r="C82" s="93">
        <v>5</v>
      </c>
      <c r="D82" s="133">
        <v>0.004687513745663288</v>
      </c>
      <c r="E82" s="133">
        <v>2.2971036501492565</v>
      </c>
      <c r="F82" s="93" t="s">
        <v>1492</v>
      </c>
      <c r="G82" s="93" t="b">
        <v>0</v>
      </c>
      <c r="H82" s="93" t="b">
        <v>0</v>
      </c>
      <c r="I82" s="93" t="b">
        <v>0</v>
      </c>
      <c r="J82" s="93" t="b">
        <v>0</v>
      </c>
      <c r="K82" s="93" t="b">
        <v>0</v>
      </c>
      <c r="L82" s="93" t="b">
        <v>0</v>
      </c>
    </row>
    <row r="83" spans="1:12" ht="15">
      <c r="A83" s="93" t="s">
        <v>1411</v>
      </c>
      <c r="B83" s="93" t="s">
        <v>1412</v>
      </c>
      <c r="C83" s="93">
        <v>5</v>
      </c>
      <c r="D83" s="133">
        <v>0.004687513745663288</v>
      </c>
      <c r="E83" s="133">
        <v>2.2971036501492565</v>
      </c>
      <c r="F83" s="93" t="s">
        <v>1492</v>
      </c>
      <c r="G83" s="93" t="b">
        <v>0</v>
      </c>
      <c r="H83" s="93" t="b">
        <v>0</v>
      </c>
      <c r="I83" s="93" t="b">
        <v>0</v>
      </c>
      <c r="J83" s="93" t="b">
        <v>0</v>
      </c>
      <c r="K83" s="93" t="b">
        <v>0</v>
      </c>
      <c r="L83" s="93" t="b">
        <v>0</v>
      </c>
    </row>
    <row r="84" spans="1:12" ht="15">
      <c r="A84" s="93" t="s">
        <v>1412</v>
      </c>
      <c r="B84" s="93" t="s">
        <v>1413</v>
      </c>
      <c r="C84" s="93">
        <v>5</v>
      </c>
      <c r="D84" s="133">
        <v>0.004687513745663288</v>
      </c>
      <c r="E84" s="133">
        <v>2.2971036501492565</v>
      </c>
      <c r="F84" s="93" t="s">
        <v>1492</v>
      </c>
      <c r="G84" s="93" t="b">
        <v>0</v>
      </c>
      <c r="H84" s="93" t="b">
        <v>0</v>
      </c>
      <c r="I84" s="93" t="b">
        <v>0</v>
      </c>
      <c r="J84" s="93" t="b">
        <v>0</v>
      </c>
      <c r="K84" s="93" t="b">
        <v>0</v>
      </c>
      <c r="L84" s="93" t="b">
        <v>0</v>
      </c>
    </row>
    <row r="85" spans="1:12" ht="15">
      <c r="A85" s="93" t="s">
        <v>336</v>
      </c>
      <c r="B85" s="93" t="s">
        <v>1416</v>
      </c>
      <c r="C85" s="93">
        <v>3</v>
      </c>
      <c r="D85" s="133">
        <v>0.0034536896046706788</v>
      </c>
      <c r="E85" s="133">
        <v>1.695043658821294</v>
      </c>
      <c r="F85" s="93" t="s">
        <v>1492</v>
      </c>
      <c r="G85" s="93" t="b">
        <v>0</v>
      </c>
      <c r="H85" s="93" t="b">
        <v>0</v>
      </c>
      <c r="I85" s="93" t="b">
        <v>0</v>
      </c>
      <c r="J85" s="93" t="b">
        <v>0</v>
      </c>
      <c r="K85" s="93" t="b">
        <v>0</v>
      </c>
      <c r="L85" s="93" t="b">
        <v>0</v>
      </c>
    </row>
    <row r="86" spans="1:12" ht="15">
      <c r="A86" s="93" t="s">
        <v>1416</v>
      </c>
      <c r="B86" s="93" t="s">
        <v>1394</v>
      </c>
      <c r="C86" s="93">
        <v>3</v>
      </c>
      <c r="D86" s="133">
        <v>0.0034536896046706788</v>
      </c>
      <c r="E86" s="133">
        <v>2.217922404101632</v>
      </c>
      <c r="F86" s="93" t="s">
        <v>1492</v>
      </c>
      <c r="G86" s="93" t="b">
        <v>0</v>
      </c>
      <c r="H86" s="93" t="b">
        <v>0</v>
      </c>
      <c r="I86" s="93" t="b">
        <v>0</v>
      </c>
      <c r="J86" s="93" t="b">
        <v>0</v>
      </c>
      <c r="K86" s="93" t="b">
        <v>0</v>
      </c>
      <c r="L86" s="93" t="b">
        <v>0</v>
      </c>
    </row>
    <row r="87" spans="1:12" ht="15">
      <c r="A87" s="93" t="s">
        <v>1394</v>
      </c>
      <c r="B87" s="93" t="s">
        <v>1398</v>
      </c>
      <c r="C87" s="93">
        <v>3</v>
      </c>
      <c r="D87" s="133">
        <v>0.0034536896046706788</v>
      </c>
      <c r="E87" s="133">
        <v>1.9960736544852753</v>
      </c>
      <c r="F87" s="93" t="s">
        <v>1492</v>
      </c>
      <c r="G87" s="93" t="b">
        <v>0</v>
      </c>
      <c r="H87" s="93" t="b">
        <v>0</v>
      </c>
      <c r="I87" s="93" t="b">
        <v>0</v>
      </c>
      <c r="J87" s="93" t="b">
        <v>0</v>
      </c>
      <c r="K87" s="93" t="b">
        <v>0</v>
      </c>
      <c r="L87" s="93" t="b">
        <v>0</v>
      </c>
    </row>
    <row r="88" spans="1:12" ht="15">
      <c r="A88" s="93" t="s">
        <v>1101</v>
      </c>
      <c r="B88" s="93" t="s">
        <v>1417</v>
      </c>
      <c r="C88" s="93">
        <v>3</v>
      </c>
      <c r="D88" s="133">
        <v>0.0034536896046706788</v>
      </c>
      <c r="E88" s="133">
        <v>1.3832897977655398</v>
      </c>
      <c r="F88" s="93" t="s">
        <v>1492</v>
      </c>
      <c r="G88" s="93" t="b">
        <v>0</v>
      </c>
      <c r="H88" s="93" t="b">
        <v>0</v>
      </c>
      <c r="I88" s="93" t="b">
        <v>0</v>
      </c>
      <c r="J88" s="93" t="b">
        <v>0</v>
      </c>
      <c r="K88" s="93" t="b">
        <v>0</v>
      </c>
      <c r="L88" s="93" t="b">
        <v>0</v>
      </c>
    </row>
    <row r="89" spans="1:12" ht="15">
      <c r="A89" s="93" t="s">
        <v>269</v>
      </c>
      <c r="B89" s="93" t="s">
        <v>1144</v>
      </c>
      <c r="C89" s="93">
        <v>2</v>
      </c>
      <c r="D89" s="133">
        <v>0.0026417492529320543</v>
      </c>
      <c r="E89" s="133">
        <v>2.695043658821294</v>
      </c>
      <c r="F89" s="93" t="s">
        <v>1492</v>
      </c>
      <c r="G89" s="93" t="b">
        <v>0</v>
      </c>
      <c r="H89" s="93" t="b">
        <v>0</v>
      </c>
      <c r="I89" s="93" t="b">
        <v>0</v>
      </c>
      <c r="J89" s="93" t="b">
        <v>0</v>
      </c>
      <c r="K89" s="93" t="b">
        <v>0</v>
      </c>
      <c r="L89" s="93" t="b">
        <v>0</v>
      </c>
    </row>
    <row r="90" spans="1:12" ht="15">
      <c r="A90" s="93" t="s">
        <v>1144</v>
      </c>
      <c r="B90" s="93" t="s">
        <v>1145</v>
      </c>
      <c r="C90" s="93">
        <v>2</v>
      </c>
      <c r="D90" s="133">
        <v>0.0026417492529320543</v>
      </c>
      <c r="E90" s="133">
        <v>2.695043658821294</v>
      </c>
      <c r="F90" s="93" t="s">
        <v>1492</v>
      </c>
      <c r="G90" s="93" t="b">
        <v>0</v>
      </c>
      <c r="H90" s="93" t="b">
        <v>0</v>
      </c>
      <c r="I90" s="93" t="b">
        <v>0</v>
      </c>
      <c r="J90" s="93" t="b">
        <v>0</v>
      </c>
      <c r="K90" s="93" t="b">
        <v>0</v>
      </c>
      <c r="L90" s="93" t="b">
        <v>0</v>
      </c>
    </row>
    <row r="91" spans="1:12" ht="15">
      <c r="A91" s="93" t="s">
        <v>1145</v>
      </c>
      <c r="B91" s="93" t="s">
        <v>1146</v>
      </c>
      <c r="C91" s="93">
        <v>2</v>
      </c>
      <c r="D91" s="133">
        <v>0.0026417492529320543</v>
      </c>
      <c r="E91" s="133">
        <v>2.695043658821294</v>
      </c>
      <c r="F91" s="93" t="s">
        <v>1492</v>
      </c>
      <c r="G91" s="93" t="b">
        <v>0</v>
      </c>
      <c r="H91" s="93" t="b">
        <v>0</v>
      </c>
      <c r="I91" s="93" t="b">
        <v>0</v>
      </c>
      <c r="J91" s="93" t="b">
        <v>0</v>
      </c>
      <c r="K91" s="93" t="b">
        <v>0</v>
      </c>
      <c r="L91" s="93" t="b">
        <v>0</v>
      </c>
    </row>
    <row r="92" spans="1:12" ht="15">
      <c r="A92" s="93" t="s">
        <v>1146</v>
      </c>
      <c r="B92" s="93" t="s">
        <v>1147</v>
      </c>
      <c r="C92" s="93">
        <v>2</v>
      </c>
      <c r="D92" s="133">
        <v>0.0026417492529320543</v>
      </c>
      <c r="E92" s="133">
        <v>2.695043658821294</v>
      </c>
      <c r="F92" s="93" t="s">
        <v>1492</v>
      </c>
      <c r="G92" s="93" t="b">
        <v>0</v>
      </c>
      <c r="H92" s="93" t="b">
        <v>0</v>
      </c>
      <c r="I92" s="93" t="b">
        <v>0</v>
      </c>
      <c r="J92" s="93" t="b">
        <v>0</v>
      </c>
      <c r="K92" s="93" t="b">
        <v>0</v>
      </c>
      <c r="L92" s="93" t="b">
        <v>0</v>
      </c>
    </row>
    <row r="93" spans="1:12" ht="15">
      <c r="A93" s="93" t="s">
        <v>1147</v>
      </c>
      <c r="B93" s="93" t="s">
        <v>1148</v>
      </c>
      <c r="C93" s="93">
        <v>2</v>
      </c>
      <c r="D93" s="133">
        <v>0.0026417492529320543</v>
      </c>
      <c r="E93" s="133">
        <v>2.695043658821294</v>
      </c>
      <c r="F93" s="93" t="s">
        <v>1492</v>
      </c>
      <c r="G93" s="93" t="b">
        <v>0</v>
      </c>
      <c r="H93" s="93" t="b">
        <v>0</v>
      </c>
      <c r="I93" s="93" t="b">
        <v>0</v>
      </c>
      <c r="J93" s="93" t="b">
        <v>0</v>
      </c>
      <c r="K93" s="93" t="b">
        <v>0</v>
      </c>
      <c r="L93" s="93" t="b">
        <v>0</v>
      </c>
    </row>
    <row r="94" spans="1:12" ht="15">
      <c r="A94" s="93" t="s">
        <v>1148</v>
      </c>
      <c r="B94" s="93" t="s">
        <v>1149</v>
      </c>
      <c r="C94" s="93">
        <v>2</v>
      </c>
      <c r="D94" s="133">
        <v>0.0026417492529320543</v>
      </c>
      <c r="E94" s="133">
        <v>2.695043658821294</v>
      </c>
      <c r="F94" s="93" t="s">
        <v>1492</v>
      </c>
      <c r="G94" s="93" t="b">
        <v>0</v>
      </c>
      <c r="H94" s="93" t="b">
        <v>0</v>
      </c>
      <c r="I94" s="93" t="b">
        <v>0</v>
      </c>
      <c r="J94" s="93" t="b">
        <v>0</v>
      </c>
      <c r="K94" s="93" t="b">
        <v>0</v>
      </c>
      <c r="L94" s="93" t="b">
        <v>0</v>
      </c>
    </row>
    <row r="95" spans="1:12" ht="15">
      <c r="A95" s="93" t="s">
        <v>1149</v>
      </c>
      <c r="B95" s="93" t="s">
        <v>1102</v>
      </c>
      <c r="C95" s="93">
        <v>2</v>
      </c>
      <c r="D95" s="133">
        <v>0.0026417492529320543</v>
      </c>
      <c r="E95" s="133">
        <v>1.8199823954295942</v>
      </c>
      <c r="F95" s="93" t="s">
        <v>1492</v>
      </c>
      <c r="G95" s="93" t="b">
        <v>0</v>
      </c>
      <c r="H95" s="93" t="b">
        <v>0</v>
      </c>
      <c r="I95" s="93" t="b">
        <v>0</v>
      </c>
      <c r="J95" s="93" t="b">
        <v>0</v>
      </c>
      <c r="K95" s="93" t="b">
        <v>0</v>
      </c>
      <c r="L95" s="93" t="b">
        <v>0</v>
      </c>
    </row>
    <row r="96" spans="1:12" ht="15">
      <c r="A96" s="93" t="s">
        <v>1102</v>
      </c>
      <c r="B96" s="93" t="s">
        <v>1150</v>
      </c>
      <c r="C96" s="93">
        <v>2</v>
      </c>
      <c r="D96" s="133">
        <v>0.0026417492529320543</v>
      </c>
      <c r="E96" s="133">
        <v>1.7919536718293505</v>
      </c>
      <c r="F96" s="93" t="s">
        <v>1492</v>
      </c>
      <c r="G96" s="93" t="b">
        <v>0</v>
      </c>
      <c r="H96" s="93" t="b">
        <v>0</v>
      </c>
      <c r="I96" s="93" t="b">
        <v>0</v>
      </c>
      <c r="J96" s="93" t="b">
        <v>0</v>
      </c>
      <c r="K96" s="93" t="b">
        <v>0</v>
      </c>
      <c r="L96" s="93" t="b">
        <v>0</v>
      </c>
    </row>
    <row r="97" spans="1:12" ht="15">
      <c r="A97" s="93" t="s">
        <v>1150</v>
      </c>
      <c r="B97" s="93" t="s">
        <v>1418</v>
      </c>
      <c r="C97" s="93">
        <v>2</v>
      </c>
      <c r="D97" s="133">
        <v>0.0026417492529320543</v>
      </c>
      <c r="E97" s="133">
        <v>2.695043658821294</v>
      </c>
      <c r="F97" s="93" t="s">
        <v>1492</v>
      </c>
      <c r="G97" s="93" t="b">
        <v>0</v>
      </c>
      <c r="H97" s="93" t="b">
        <v>0</v>
      </c>
      <c r="I97" s="93" t="b">
        <v>0</v>
      </c>
      <c r="J97" s="93" t="b">
        <v>0</v>
      </c>
      <c r="K97" s="93" t="b">
        <v>0</v>
      </c>
      <c r="L97" s="93" t="b">
        <v>0</v>
      </c>
    </row>
    <row r="98" spans="1:12" ht="15">
      <c r="A98" s="93" t="s">
        <v>1418</v>
      </c>
      <c r="B98" s="93" t="s">
        <v>1419</v>
      </c>
      <c r="C98" s="93">
        <v>2</v>
      </c>
      <c r="D98" s="133">
        <v>0.0026417492529320543</v>
      </c>
      <c r="E98" s="133">
        <v>2.695043658821294</v>
      </c>
      <c r="F98" s="93" t="s">
        <v>1492</v>
      </c>
      <c r="G98" s="93" t="b">
        <v>0</v>
      </c>
      <c r="H98" s="93" t="b">
        <v>0</v>
      </c>
      <c r="I98" s="93" t="b">
        <v>0</v>
      </c>
      <c r="J98" s="93" t="b">
        <v>0</v>
      </c>
      <c r="K98" s="93" t="b">
        <v>0</v>
      </c>
      <c r="L98" s="93" t="b">
        <v>0</v>
      </c>
    </row>
    <row r="99" spans="1:12" ht="15">
      <c r="A99" s="93" t="s">
        <v>1419</v>
      </c>
      <c r="B99" s="93" t="s">
        <v>1420</v>
      </c>
      <c r="C99" s="93">
        <v>2</v>
      </c>
      <c r="D99" s="133">
        <v>0.0026417492529320543</v>
      </c>
      <c r="E99" s="133">
        <v>2.695043658821294</v>
      </c>
      <c r="F99" s="93" t="s">
        <v>1492</v>
      </c>
      <c r="G99" s="93" t="b">
        <v>0</v>
      </c>
      <c r="H99" s="93" t="b">
        <v>0</v>
      </c>
      <c r="I99" s="93" t="b">
        <v>0</v>
      </c>
      <c r="J99" s="93" t="b">
        <v>0</v>
      </c>
      <c r="K99" s="93" t="b">
        <v>0</v>
      </c>
      <c r="L99" s="93" t="b">
        <v>0</v>
      </c>
    </row>
    <row r="100" spans="1:12" ht="15">
      <c r="A100" s="93" t="s">
        <v>1420</v>
      </c>
      <c r="B100" s="93" t="s">
        <v>1421</v>
      </c>
      <c r="C100" s="93">
        <v>2</v>
      </c>
      <c r="D100" s="133">
        <v>0.0026417492529320543</v>
      </c>
      <c r="E100" s="133">
        <v>2.695043658821294</v>
      </c>
      <c r="F100" s="93" t="s">
        <v>1492</v>
      </c>
      <c r="G100" s="93" t="b">
        <v>0</v>
      </c>
      <c r="H100" s="93" t="b">
        <v>0</v>
      </c>
      <c r="I100" s="93" t="b">
        <v>0</v>
      </c>
      <c r="J100" s="93" t="b">
        <v>0</v>
      </c>
      <c r="K100" s="93" t="b">
        <v>0</v>
      </c>
      <c r="L100" s="93" t="b">
        <v>0</v>
      </c>
    </row>
    <row r="101" spans="1:12" ht="15">
      <c r="A101" s="93" t="s">
        <v>1421</v>
      </c>
      <c r="B101" s="93" t="s">
        <v>1422</v>
      </c>
      <c r="C101" s="93">
        <v>2</v>
      </c>
      <c r="D101" s="133">
        <v>0.0026417492529320543</v>
      </c>
      <c r="E101" s="133">
        <v>2.695043658821294</v>
      </c>
      <c r="F101" s="93" t="s">
        <v>1492</v>
      </c>
      <c r="G101" s="93" t="b">
        <v>0</v>
      </c>
      <c r="H101" s="93" t="b">
        <v>0</v>
      </c>
      <c r="I101" s="93" t="b">
        <v>0</v>
      </c>
      <c r="J101" s="93" t="b">
        <v>0</v>
      </c>
      <c r="K101" s="93" t="b">
        <v>0</v>
      </c>
      <c r="L101" s="93" t="b">
        <v>0</v>
      </c>
    </row>
    <row r="102" spans="1:12" ht="15">
      <c r="A102" s="93" t="s">
        <v>1422</v>
      </c>
      <c r="B102" s="93" t="s">
        <v>1423</v>
      </c>
      <c r="C102" s="93">
        <v>2</v>
      </c>
      <c r="D102" s="133">
        <v>0.0026417492529320543</v>
      </c>
      <c r="E102" s="133">
        <v>2.695043658821294</v>
      </c>
      <c r="F102" s="93" t="s">
        <v>1492</v>
      </c>
      <c r="G102" s="93" t="b">
        <v>0</v>
      </c>
      <c r="H102" s="93" t="b">
        <v>0</v>
      </c>
      <c r="I102" s="93" t="b">
        <v>0</v>
      </c>
      <c r="J102" s="93" t="b">
        <v>0</v>
      </c>
      <c r="K102" s="93" t="b">
        <v>0</v>
      </c>
      <c r="L102" s="93" t="b">
        <v>0</v>
      </c>
    </row>
    <row r="103" spans="1:12" ht="15">
      <c r="A103" s="93" t="s">
        <v>1423</v>
      </c>
      <c r="B103" s="93" t="s">
        <v>1424</v>
      </c>
      <c r="C103" s="93">
        <v>2</v>
      </c>
      <c r="D103" s="133">
        <v>0.0026417492529320543</v>
      </c>
      <c r="E103" s="133">
        <v>2.695043658821294</v>
      </c>
      <c r="F103" s="93" t="s">
        <v>1492</v>
      </c>
      <c r="G103" s="93" t="b">
        <v>0</v>
      </c>
      <c r="H103" s="93" t="b">
        <v>0</v>
      </c>
      <c r="I103" s="93" t="b">
        <v>0</v>
      </c>
      <c r="J103" s="93" t="b">
        <v>0</v>
      </c>
      <c r="K103" s="93" t="b">
        <v>0</v>
      </c>
      <c r="L103" s="93" t="b">
        <v>0</v>
      </c>
    </row>
    <row r="104" spans="1:12" ht="15">
      <c r="A104" s="93" t="s">
        <v>1424</v>
      </c>
      <c r="B104" s="93" t="s">
        <v>1425</v>
      </c>
      <c r="C104" s="93">
        <v>2</v>
      </c>
      <c r="D104" s="133">
        <v>0.0026417492529320543</v>
      </c>
      <c r="E104" s="133">
        <v>2.695043658821294</v>
      </c>
      <c r="F104" s="93" t="s">
        <v>1492</v>
      </c>
      <c r="G104" s="93" t="b">
        <v>0</v>
      </c>
      <c r="H104" s="93" t="b">
        <v>0</v>
      </c>
      <c r="I104" s="93" t="b">
        <v>0</v>
      </c>
      <c r="J104" s="93" t="b">
        <v>0</v>
      </c>
      <c r="K104" s="93" t="b">
        <v>0</v>
      </c>
      <c r="L104" s="93" t="b">
        <v>0</v>
      </c>
    </row>
    <row r="105" spans="1:12" ht="15">
      <c r="A105" s="93" t="s">
        <v>1425</v>
      </c>
      <c r="B105" s="93" t="s">
        <v>1426</v>
      </c>
      <c r="C105" s="93">
        <v>2</v>
      </c>
      <c r="D105" s="133">
        <v>0.0026417492529320543</v>
      </c>
      <c r="E105" s="133">
        <v>2.695043658821294</v>
      </c>
      <c r="F105" s="93" t="s">
        <v>1492</v>
      </c>
      <c r="G105" s="93" t="b">
        <v>0</v>
      </c>
      <c r="H105" s="93" t="b">
        <v>0</v>
      </c>
      <c r="I105" s="93" t="b">
        <v>0</v>
      </c>
      <c r="J105" s="93" t="b">
        <v>0</v>
      </c>
      <c r="K105" s="93" t="b">
        <v>0</v>
      </c>
      <c r="L105" s="93" t="b">
        <v>0</v>
      </c>
    </row>
    <row r="106" spans="1:12" ht="15">
      <c r="A106" s="93" t="s">
        <v>1426</v>
      </c>
      <c r="B106" s="93" t="s">
        <v>1103</v>
      </c>
      <c r="C106" s="93">
        <v>2</v>
      </c>
      <c r="D106" s="133">
        <v>0.0026417492529320543</v>
      </c>
      <c r="E106" s="133">
        <v>1.8499456188070373</v>
      </c>
      <c r="F106" s="93" t="s">
        <v>1492</v>
      </c>
      <c r="G106" s="93" t="b">
        <v>0</v>
      </c>
      <c r="H106" s="93" t="b">
        <v>0</v>
      </c>
      <c r="I106" s="93" t="b">
        <v>0</v>
      </c>
      <c r="J106" s="93" t="b">
        <v>0</v>
      </c>
      <c r="K106" s="93" t="b">
        <v>0</v>
      </c>
      <c r="L106" s="93" t="b">
        <v>0</v>
      </c>
    </row>
    <row r="107" spans="1:12" ht="15">
      <c r="A107" s="93" t="s">
        <v>1103</v>
      </c>
      <c r="B107" s="93" t="s">
        <v>1427</v>
      </c>
      <c r="C107" s="93">
        <v>2</v>
      </c>
      <c r="D107" s="133">
        <v>0.0026417492529320543</v>
      </c>
      <c r="E107" s="133">
        <v>1.8499456188070373</v>
      </c>
      <c r="F107" s="93" t="s">
        <v>1492</v>
      </c>
      <c r="G107" s="93" t="b">
        <v>0</v>
      </c>
      <c r="H107" s="93" t="b">
        <v>0</v>
      </c>
      <c r="I107" s="93" t="b">
        <v>0</v>
      </c>
      <c r="J107" s="93" t="b">
        <v>0</v>
      </c>
      <c r="K107" s="93" t="b">
        <v>0</v>
      </c>
      <c r="L107" s="93" t="b">
        <v>0</v>
      </c>
    </row>
    <row r="108" spans="1:12" ht="15">
      <c r="A108" s="93" t="s">
        <v>1427</v>
      </c>
      <c r="B108" s="93" t="s">
        <v>1428</v>
      </c>
      <c r="C108" s="93">
        <v>2</v>
      </c>
      <c r="D108" s="133">
        <v>0.0026417492529320543</v>
      </c>
      <c r="E108" s="133">
        <v>2.695043658821294</v>
      </c>
      <c r="F108" s="93" t="s">
        <v>1492</v>
      </c>
      <c r="G108" s="93" t="b">
        <v>0</v>
      </c>
      <c r="H108" s="93" t="b">
        <v>0</v>
      </c>
      <c r="I108" s="93" t="b">
        <v>0</v>
      </c>
      <c r="J108" s="93" t="b">
        <v>0</v>
      </c>
      <c r="K108" s="93" t="b">
        <v>0</v>
      </c>
      <c r="L108" s="93" t="b">
        <v>0</v>
      </c>
    </row>
    <row r="109" spans="1:12" ht="15">
      <c r="A109" s="93" t="s">
        <v>1428</v>
      </c>
      <c r="B109" s="93" t="s">
        <v>1429</v>
      </c>
      <c r="C109" s="93">
        <v>2</v>
      </c>
      <c r="D109" s="133">
        <v>0.0026417492529320543</v>
      </c>
      <c r="E109" s="133">
        <v>2.695043658821294</v>
      </c>
      <c r="F109" s="93" t="s">
        <v>1492</v>
      </c>
      <c r="G109" s="93" t="b">
        <v>0</v>
      </c>
      <c r="H109" s="93" t="b">
        <v>0</v>
      </c>
      <c r="I109" s="93" t="b">
        <v>0</v>
      </c>
      <c r="J109" s="93" t="b">
        <v>0</v>
      </c>
      <c r="K109" s="93" t="b">
        <v>0</v>
      </c>
      <c r="L109" s="93" t="b">
        <v>0</v>
      </c>
    </row>
    <row r="110" spans="1:12" ht="15">
      <c r="A110" s="93" t="s">
        <v>1429</v>
      </c>
      <c r="B110" s="93" t="s">
        <v>1102</v>
      </c>
      <c r="C110" s="93">
        <v>2</v>
      </c>
      <c r="D110" s="133">
        <v>0.0026417492529320543</v>
      </c>
      <c r="E110" s="133">
        <v>1.8199823954295942</v>
      </c>
      <c r="F110" s="93" t="s">
        <v>1492</v>
      </c>
      <c r="G110" s="93" t="b">
        <v>0</v>
      </c>
      <c r="H110" s="93" t="b">
        <v>0</v>
      </c>
      <c r="I110" s="93" t="b">
        <v>0</v>
      </c>
      <c r="J110" s="93" t="b">
        <v>0</v>
      </c>
      <c r="K110" s="93" t="b">
        <v>0</v>
      </c>
      <c r="L110" s="93" t="b">
        <v>0</v>
      </c>
    </row>
    <row r="111" spans="1:12" ht="15">
      <c r="A111" s="93" t="s">
        <v>1102</v>
      </c>
      <c r="B111" s="93" t="s">
        <v>1430</v>
      </c>
      <c r="C111" s="93">
        <v>2</v>
      </c>
      <c r="D111" s="133">
        <v>0.0026417492529320543</v>
      </c>
      <c r="E111" s="133">
        <v>1.7919536718293505</v>
      </c>
      <c r="F111" s="93" t="s">
        <v>1492</v>
      </c>
      <c r="G111" s="93" t="b">
        <v>0</v>
      </c>
      <c r="H111" s="93" t="b">
        <v>0</v>
      </c>
      <c r="I111" s="93" t="b">
        <v>0</v>
      </c>
      <c r="J111" s="93" t="b">
        <v>0</v>
      </c>
      <c r="K111" s="93" t="b">
        <v>0</v>
      </c>
      <c r="L111" s="93" t="b">
        <v>0</v>
      </c>
    </row>
    <row r="112" spans="1:12" ht="15">
      <c r="A112" s="93" t="s">
        <v>1430</v>
      </c>
      <c r="B112" s="93" t="s">
        <v>1103</v>
      </c>
      <c r="C112" s="93">
        <v>2</v>
      </c>
      <c r="D112" s="133">
        <v>0.0026417492529320543</v>
      </c>
      <c r="E112" s="133">
        <v>1.8499456188070373</v>
      </c>
      <c r="F112" s="93" t="s">
        <v>1492</v>
      </c>
      <c r="G112" s="93" t="b">
        <v>0</v>
      </c>
      <c r="H112" s="93" t="b">
        <v>0</v>
      </c>
      <c r="I112" s="93" t="b">
        <v>0</v>
      </c>
      <c r="J112" s="93" t="b">
        <v>0</v>
      </c>
      <c r="K112" s="93" t="b">
        <v>0</v>
      </c>
      <c r="L112" s="93" t="b">
        <v>0</v>
      </c>
    </row>
    <row r="113" spans="1:12" ht="15">
      <c r="A113" s="93" t="s">
        <v>1103</v>
      </c>
      <c r="B113" s="93" t="s">
        <v>1431</v>
      </c>
      <c r="C113" s="93">
        <v>2</v>
      </c>
      <c r="D113" s="133">
        <v>0.0026417492529320543</v>
      </c>
      <c r="E113" s="133">
        <v>1.8499456188070373</v>
      </c>
      <c r="F113" s="93" t="s">
        <v>1492</v>
      </c>
      <c r="G113" s="93" t="b">
        <v>0</v>
      </c>
      <c r="H113" s="93" t="b">
        <v>0</v>
      </c>
      <c r="I113" s="93" t="b">
        <v>0</v>
      </c>
      <c r="J113" s="93" t="b">
        <v>0</v>
      </c>
      <c r="K113" s="93" t="b">
        <v>0</v>
      </c>
      <c r="L113" s="93" t="b">
        <v>0</v>
      </c>
    </row>
    <row r="114" spans="1:12" ht="15">
      <c r="A114" s="93" t="s">
        <v>1431</v>
      </c>
      <c r="B114" s="93" t="s">
        <v>1432</v>
      </c>
      <c r="C114" s="93">
        <v>2</v>
      </c>
      <c r="D114" s="133">
        <v>0.0026417492529320543</v>
      </c>
      <c r="E114" s="133">
        <v>2.695043658821294</v>
      </c>
      <c r="F114" s="93" t="s">
        <v>1492</v>
      </c>
      <c r="G114" s="93" t="b">
        <v>0</v>
      </c>
      <c r="H114" s="93" t="b">
        <v>0</v>
      </c>
      <c r="I114" s="93" t="b">
        <v>0</v>
      </c>
      <c r="J114" s="93" t="b">
        <v>0</v>
      </c>
      <c r="K114" s="93" t="b">
        <v>0</v>
      </c>
      <c r="L114" s="93" t="b">
        <v>0</v>
      </c>
    </row>
    <row r="115" spans="1:12" ht="15">
      <c r="A115" s="93" t="s">
        <v>1432</v>
      </c>
      <c r="B115" s="93" t="s">
        <v>1433</v>
      </c>
      <c r="C115" s="93">
        <v>2</v>
      </c>
      <c r="D115" s="133">
        <v>0.0026417492529320543</v>
      </c>
      <c r="E115" s="133">
        <v>2.695043658821294</v>
      </c>
      <c r="F115" s="93" t="s">
        <v>1492</v>
      </c>
      <c r="G115" s="93" t="b">
        <v>0</v>
      </c>
      <c r="H115" s="93" t="b">
        <v>0</v>
      </c>
      <c r="I115" s="93" t="b">
        <v>0</v>
      </c>
      <c r="J115" s="93" t="b">
        <v>0</v>
      </c>
      <c r="K115" s="93" t="b">
        <v>0</v>
      </c>
      <c r="L115" s="93" t="b">
        <v>0</v>
      </c>
    </row>
    <row r="116" spans="1:12" ht="15">
      <c r="A116" s="93" t="s">
        <v>1433</v>
      </c>
      <c r="B116" s="93" t="s">
        <v>1434</v>
      </c>
      <c r="C116" s="93">
        <v>2</v>
      </c>
      <c r="D116" s="133">
        <v>0.0026417492529320543</v>
      </c>
      <c r="E116" s="133">
        <v>2.695043658821294</v>
      </c>
      <c r="F116" s="93" t="s">
        <v>1492</v>
      </c>
      <c r="G116" s="93" t="b">
        <v>0</v>
      </c>
      <c r="H116" s="93" t="b">
        <v>0</v>
      </c>
      <c r="I116" s="93" t="b">
        <v>0</v>
      </c>
      <c r="J116" s="93" t="b">
        <v>0</v>
      </c>
      <c r="K116" s="93" t="b">
        <v>0</v>
      </c>
      <c r="L116" s="93" t="b">
        <v>0</v>
      </c>
    </row>
    <row r="117" spans="1:12" ht="15">
      <c r="A117" s="93" t="s">
        <v>1434</v>
      </c>
      <c r="B117" s="93" t="s">
        <v>1435</v>
      </c>
      <c r="C117" s="93">
        <v>2</v>
      </c>
      <c r="D117" s="133">
        <v>0.0026417492529320543</v>
      </c>
      <c r="E117" s="133">
        <v>2.695043658821294</v>
      </c>
      <c r="F117" s="93" t="s">
        <v>1492</v>
      </c>
      <c r="G117" s="93" t="b">
        <v>0</v>
      </c>
      <c r="H117" s="93" t="b">
        <v>0</v>
      </c>
      <c r="I117" s="93" t="b">
        <v>0</v>
      </c>
      <c r="J117" s="93" t="b">
        <v>0</v>
      </c>
      <c r="K117" s="93" t="b">
        <v>0</v>
      </c>
      <c r="L117" s="93" t="b">
        <v>0</v>
      </c>
    </row>
    <row r="118" spans="1:12" ht="15">
      <c r="A118" s="93" t="s">
        <v>1435</v>
      </c>
      <c r="B118" s="93" t="s">
        <v>1436</v>
      </c>
      <c r="C118" s="93">
        <v>2</v>
      </c>
      <c r="D118" s="133">
        <v>0.0026417492529320543</v>
      </c>
      <c r="E118" s="133">
        <v>2.695043658821294</v>
      </c>
      <c r="F118" s="93" t="s">
        <v>1492</v>
      </c>
      <c r="G118" s="93" t="b">
        <v>0</v>
      </c>
      <c r="H118" s="93" t="b">
        <v>0</v>
      </c>
      <c r="I118" s="93" t="b">
        <v>0</v>
      </c>
      <c r="J118" s="93" t="b">
        <v>0</v>
      </c>
      <c r="K118" s="93" t="b">
        <v>0</v>
      </c>
      <c r="L118" s="93" t="b">
        <v>0</v>
      </c>
    </row>
    <row r="119" spans="1:12" ht="15">
      <c r="A119" s="93" t="s">
        <v>1436</v>
      </c>
      <c r="B119" s="93" t="s">
        <v>1101</v>
      </c>
      <c r="C119" s="93">
        <v>2</v>
      </c>
      <c r="D119" s="133">
        <v>0.0026417492529320543</v>
      </c>
      <c r="E119" s="133">
        <v>1.3239757965495578</v>
      </c>
      <c r="F119" s="93" t="s">
        <v>1492</v>
      </c>
      <c r="G119" s="93" t="b">
        <v>0</v>
      </c>
      <c r="H119" s="93" t="b">
        <v>0</v>
      </c>
      <c r="I119" s="93" t="b">
        <v>0</v>
      </c>
      <c r="J119" s="93" t="b">
        <v>0</v>
      </c>
      <c r="K119" s="93" t="b">
        <v>0</v>
      </c>
      <c r="L119" s="93" t="b">
        <v>0</v>
      </c>
    </row>
    <row r="120" spans="1:12" ht="15">
      <c r="A120" s="93" t="s">
        <v>1101</v>
      </c>
      <c r="B120" s="93" t="s">
        <v>1437</v>
      </c>
      <c r="C120" s="93">
        <v>2</v>
      </c>
      <c r="D120" s="133">
        <v>0.0026417492529320543</v>
      </c>
      <c r="E120" s="133">
        <v>1.3832897977655398</v>
      </c>
      <c r="F120" s="93" t="s">
        <v>1492</v>
      </c>
      <c r="G120" s="93" t="b">
        <v>0</v>
      </c>
      <c r="H120" s="93" t="b">
        <v>0</v>
      </c>
      <c r="I120" s="93" t="b">
        <v>0</v>
      </c>
      <c r="J120" s="93" t="b">
        <v>0</v>
      </c>
      <c r="K120" s="93" t="b">
        <v>0</v>
      </c>
      <c r="L120" s="93" t="b">
        <v>0</v>
      </c>
    </row>
    <row r="121" spans="1:12" ht="15">
      <c r="A121" s="93" t="s">
        <v>1437</v>
      </c>
      <c r="B121" s="93" t="s">
        <v>1438</v>
      </c>
      <c r="C121" s="93">
        <v>2</v>
      </c>
      <c r="D121" s="133">
        <v>0.0026417492529320543</v>
      </c>
      <c r="E121" s="133">
        <v>2.695043658821294</v>
      </c>
      <c r="F121" s="93" t="s">
        <v>1492</v>
      </c>
      <c r="G121" s="93" t="b">
        <v>0</v>
      </c>
      <c r="H121" s="93" t="b">
        <v>0</v>
      </c>
      <c r="I121" s="93" t="b">
        <v>0</v>
      </c>
      <c r="J121" s="93" t="b">
        <v>0</v>
      </c>
      <c r="K121" s="93" t="b">
        <v>0</v>
      </c>
      <c r="L121" s="93" t="b">
        <v>0</v>
      </c>
    </row>
    <row r="122" spans="1:12" ht="15">
      <c r="A122" s="93" t="s">
        <v>1438</v>
      </c>
      <c r="B122" s="93" t="s">
        <v>1439</v>
      </c>
      <c r="C122" s="93">
        <v>2</v>
      </c>
      <c r="D122" s="133">
        <v>0.0026417492529320543</v>
      </c>
      <c r="E122" s="133">
        <v>2.695043658821294</v>
      </c>
      <c r="F122" s="93" t="s">
        <v>1492</v>
      </c>
      <c r="G122" s="93" t="b">
        <v>0</v>
      </c>
      <c r="H122" s="93" t="b">
        <v>0</v>
      </c>
      <c r="I122" s="93" t="b">
        <v>0</v>
      </c>
      <c r="J122" s="93" t="b">
        <v>0</v>
      </c>
      <c r="K122" s="93" t="b">
        <v>0</v>
      </c>
      <c r="L122" s="93" t="b">
        <v>0</v>
      </c>
    </row>
    <row r="123" spans="1:12" ht="15">
      <c r="A123" s="93" t="s">
        <v>1439</v>
      </c>
      <c r="B123" s="93" t="s">
        <v>1440</v>
      </c>
      <c r="C123" s="93">
        <v>2</v>
      </c>
      <c r="D123" s="133">
        <v>0.0026417492529320543</v>
      </c>
      <c r="E123" s="133">
        <v>2.695043658821294</v>
      </c>
      <c r="F123" s="93" t="s">
        <v>1492</v>
      </c>
      <c r="G123" s="93" t="b">
        <v>0</v>
      </c>
      <c r="H123" s="93" t="b">
        <v>0</v>
      </c>
      <c r="I123" s="93" t="b">
        <v>0</v>
      </c>
      <c r="J123" s="93" t="b">
        <v>0</v>
      </c>
      <c r="K123" s="93" t="b">
        <v>0</v>
      </c>
      <c r="L123" s="93" t="b">
        <v>0</v>
      </c>
    </row>
    <row r="124" spans="1:12" ht="15">
      <c r="A124" s="93" t="s">
        <v>1440</v>
      </c>
      <c r="B124" s="93" t="s">
        <v>1441</v>
      </c>
      <c r="C124" s="93">
        <v>2</v>
      </c>
      <c r="D124" s="133">
        <v>0.0026417492529320543</v>
      </c>
      <c r="E124" s="133">
        <v>2.695043658821294</v>
      </c>
      <c r="F124" s="93" t="s">
        <v>1492</v>
      </c>
      <c r="G124" s="93" t="b">
        <v>0</v>
      </c>
      <c r="H124" s="93" t="b">
        <v>0</v>
      </c>
      <c r="I124" s="93" t="b">
        <v>0</v>
      </c>
      <c r="J124" s="93" t="b">
        <v>0</v>
      </c>
      <c r="K124" s="93" t="b">
        <v>0</v>
      </c>
      <c r="L124" s="93" t="b">
        <v>0</v>
      </c>
    </row>
    <row r="125" spans="1:12" ht="15">
      <c r="A125" s="93" t="s">
        <v>1442</v>
      </c>
      <c r="B125" s="93" t="s">
        <v>1443</v>
      </c>
      <c r="C125" s="93">
        <v>2</v>
      </c>
      <c r="D125" s="133">
        <v>0.0026417492529320543</v>
      </c>
      <c r="E125" s="133">
        <v>2.695043658821294</v>
      </c>
      <c r="F125" s="93" t="s">
        <v>1492</v>
      </c>
      <c r="G125" s="93" t="b">
        <v>0</v>
      </c>
      <c r="H125" s="93" t="b">
        <v>0</v>
      </c>
      <c r="I125" s="93" t="b">
        <v>0</v>
      </c>
      <c r="J125" s="93" t="b">
        <v>0</v>
      </c>
      <c r="K125" s="93" t="b">
        <v>0</v>
      </c>
      <c r="L125" s="93" t="b">
        <v>0</v>
      </c>
    </row>
    <row r="126" spans="1:12" ht="15">
      <c r="A126" s="93" t="s">
        <v>1444</v>
      </c>
      <c r="B126" s="93" t="s">
        <v>1445</v>
      </c>
      <c r="C126" s="93">
        <v>2</v>
      </c>
      <c r="D126" s="133">
        <v>0.0026417492529320543</v>
      </c>
      <c r="E126" s="133">
        <v>2.695043658821294</v>
      </c>
      <c r="F126" s="93" t="s">
        <v>1492</v>
      </c>
      <c r="G126" s="93" t="b">
        <v>0</v>
      </c>
      <c r="H126" s="93" t="b">
        <v>0</v>
      </c>
      <c r="I126" s="93" t="b">
        <v>0</v>
      </c>
      <c r="J126" s="93" t="b">
        <v>0</v>
      </c>
      <c r="K126" s="93" t="b">
        <v>0</v>
      </c>
      <c r="L126" s="93" t="b">
        <v>0</v>
      </c>
    </row>
    <row r="127" spans="1:12" ht="15">
      <c r="A127" s="93" t="s">
        <v>1445</v>
      </c>
      <c r="B127" s="93" t="s">
        <v>1446</v>
      </c>
      <c r="C127" s="93">
        <v>2</v>
      </c>
      <c r="D127" s="133">
        <v>0.0026417492529320543</v>
      </c>
      <c r="E127" s="133">
        <v>2.695043658821294</v>
      </c>
      <c r="F127" s="93" t="s">
        <v>1492</v>
      </c>
      <c r="G127" s="93" t="b">
        <v>0</v>
      </c>
      <c r="H127" s="93" t="b">
        <v>0</v>
      </c>
      <c r="I127" s="93" t="b">
        <v>0</v>
      </c>
      <c r="J127" s="93" t="b">
        <v>0</v>
      </c>
      <c r="K127" s="93" t="b">
        <v>0</v>
      </c>
      <c r="L127" s="93" t="b">
        <v>0</v>
      </c>
    </row>
    <row r="128" spans="1:12" ht="15">
      <c r="A128" s="93" t="s">
        <v>1446</v>
      </c>
      <c r="B128" s="93" t="s">
        <v>336</v>
      </c>
      <c r="C128" s="93">
        <v>2</v>
      </c>
      <c r="D128" s="133">
        <v>0.0026417492529320543</v>
      </c>
      <c r="E128" s="133">
        <v>1.695043658821294</v>
      </c>
      <c r="F128" s="93" t="s">
        <v>1492</v>
      </c>
      <c r="G128" s="93" t="b">
        <v>0</v>
      </c>
      <c r="H128" s="93" t="b">
        <v>0</v>
      </c>
      <c r="I128" s="93" t="b">
        <v>0</v>
      </c>
      <c r="J128" s="93" t="b">
        <v>0</v>
      </c>
      <c r="K128" s="93" t="b">
        <v>0</v>
      </c>
      <c r="L128" s="93" t="b">
        <v>0</v>
      </c>
    </row>
    <row r="129" spans="1:12" ht="15">
      <c r="A129" s="93" t="s">
        <v>336</v>
      </c>
      <c r="B129" s="93" t="s">
        <v>1447</v>
      </c>
      <c r="C129" s="93">
        <v>2</v>
      </c>
      <c r="D129" s="133">
        <v>0.0026417492529320543</v>
      </c>
      <c r="E129" s="133">
        <v>1.695043658821294</v>
      </c>
      <c r="F129" s="93" t="s">
        <v>1492</v>
      </c>
      <c r="G129" s="93" t="b">
        <v>0</v>
      </c>
      <c r="H129" s="93" t="b">
        <v>0</v>
      </c>
      <c r="I129" s="93" t="b">
        <v>0</v>
      </c>
      <c r="J129" s="93" t="b">
        <v>0</v>
      </c>
      <c r="K129" s="93" t="b">
        <v>0</v>
      </c>
      <c r="L129" s="93" t="b">
        <v>0</v>
      </c>
    </row>
    <row r="130" spans="1:12" ht="15">
      <c r="A130" s="93" t="s">
        <v>1447</v>
      </c>
      <c r="B130" s="93" t="s">
        <v>1398</v>
      </c>
      <c r="C130" s="93">
        <v>2</v>
      </c>
      <c r="D130" s="133">
        <v>0.0026417492529320543</v>
      </c>
      <c r="E130" s="133">
        <v>2.2971036501492565</v>
      </c>
      <c r="F130" s="93" t="s">
        <v>1492</v>
      </c>
      <c r="G130" s="93" t="b">
        <v>0</v>
      </c>
      <c r="H130" s="93" t="b">
        <v>0</v>
      </c>
      <c r="I130" s="93" t="b">
        <v>0</v>
      </c>
      <c r="J130" s="93" t="b">
        <v>0</v>
      </c>
      <c r="K130" s="93" t="b">
        <v>0</v>
      </c>
      <c r="L130" s="93" t="b">
        <v>0</v>
      </c>
    </row>
    <row r="131" spans="1:12" ht="15">
      <c r="A131" s="93" t="s">
        <v>1448</v>
      </c>
      <c r="B131" s="93" t="s">
        <v>1374</v>
      </c>
      <c r="C131" s="93">
        <v>2</v>
      </c>
      <c r="D131" s="133">
        <v>0.0026417492529320543</v>
      </c>
      <c r="E131" s="133">
        <v>2.0929836674933315</v>
      </c>
      <c r="F131" s="93" t="s">
        <v>1492</v>
      </c>
      <c r="G131" s="93" t="b">
        <v>0</v>
      </c>
      <c r="H131" s="93" t="b">
        <v>0</v>
      </c>
      <c r="I131" s="93" t="b">
        <v>0</v>
      </c>
      <c r="J131" s="93" t="b">
        <v>0</v>
      </c>
      <c r="K131" s="93" t="b">
        <v>0</v>
      </c>
      <c r="L131" s="93" t="b">
        <v>0</v>
      </c>
    </row>
    <row r="132" spans="1:12" ht="15">
      <c r="A132" s="93" t="s">
        <v>1450</v>
      </c>
      <c r="B132" s="93" t="s">
        <v>1451</v>
      </c>
      <c r="C132" s="93">
        <v>2</v>
      </c>
      <c r="D132" s="133">
        <v>0.0026417492529320543</v>
      </c>
      <c r="E132" s="133">
        <v>2.695043658821294</v>
      </c>
      <c r="F132" s="93" t="s">
        <v>1492</v>
      </c>
      <c r="G132" s="93" t="b">
        <v>0</v>
      </c>
      <c r="H132" s="93" t="b">
        <v>0</v>
      </c>
      <c r="I132" s="93" t="b">
        <v>0</v>
      </c>
      <c r="J132" s="93" t="b">
        <v>0</v>
      </c>
      <c r="K132" s="93" t="b">
        <v>0</v>
      </c>
      <c r="L132" s="93" t="b">
        <v>0</v>
      </c>
    </row>
    <row r="133" spans="1:12" ht="15">
      <c r="A133" s="93" t="s">
        <v>1451</v>
      </c>
      <c r="B133" s="93" t="s">
        <v>1452</v>
      </c>
      <c r="C133" s="93">
        <v>2</v>
      </c>
      <c r="D133" s="133">
        <v>0.0026417492529320543</v>
      </c>
      <c r="E133" s="133">
        <v>2.695043658821294</v>
      </c>
      <c r="F133" s="93" t="s">
        <v>1492</v>
      </c>
      <c r="G133" s="93" t="b">
        <v>0</v>
      </c>
      <c r="H133" s="93" t="b">
        <v>0</v>
      </c>
      <c r="I133" s="93" t="b">
        <v>0</v>
      </c>
      <c r="J133" s="93" t="b">
        <v>0</v>
      </c>
      <c r="K133" s="93" t="b">
        <v>0</v>
      </c>
      <c r="L133" s="93" t="b">
        <v>0</v>
      </c>
    </row>
    <row r="134" spans="1:12" ht="15">
      <c r="A134" s="93" t="s">
        <v>1452</v>
      </c>
      <c r="B134" s="93" t="s">
        <v>1453</v>
      </c>
      <c r="C134" s="93">
        <v>2</v>
      </c>
      <c r="D134" s="133">
        <v>0.0026417492529320543</v>
      </c>
      <c r="E134" s="133">
        <v>2.695043658821294</v>
      </c>
      <c r="F134" s="93" t="s">
        <v>1492</v>
      </c>
      <c r="G134" s="93" t="b">
        <v>0</v>
      </c>
      <c r="H134" s="93" t="b">
        <v>0</v>
      </c>
      <c r="I134" s="93" t="b">
        <v>0</v>
      </c>
      <c r="J134" s="93" t="b">
        <v>0</v>
      </c>
      <c r="K134" s="93" t="b">
        <v>0</v>
      </c>
      <c r="L134" s="93" t="b">
        <v>0</v>
      </c>
    </row>
    <row r="135" spans="1:12" ht="15">
      <c r="A135" s="93" t="s">
        <v>1453</v>
      </c>
      <c r="B135" s="93" t="s">
        <v>1454</v>
      </c>
      <c r="C135" s="93">
        <v>2</v>
      </c>
      <c r="D135" s="133">
        <v>0.0026417492529320543</v>
      </c>
      <c r="E135" s="133">
        <v>2.695043658821294</v>
      </c>
      <c r="F135" s="93" t="s">
        <v>1492</v>
      </c>
      <c r="G135" s="93" t="b">
        <v>0</v>
      </c>
      <c r="H135" s="93" t="b">
        <v>0</v>
      </c>
      <c r="I135" s="93" t="b">
        <v>0</v>
      </c>
      <c r="J135" s="93" t="b">
        <v>0</v>
      </c>
      <c r="K135" s="93" t="b">
        <v>0</v>
      </c>
      <c r="L135" s="93" t="b">
        <v>0</v>
      </c>
    </row>
    <row r="136" spans="1:12" ht="15">
      <c r="A136" s="93" t="s">
        <v>1454</v>
      </c>
      <c r="B136" s="93" t="s">
        <v>1455</v>
      </c>
      <c r="C136" s="93">
        <v>2</v>
      </c>
      <c r="D136" s="133">
        <v>0.0026417492529320543</v>
      </c>
      <c r="E136" s="133">
        <v>2.695043658821294</v>
      </c>
      <c r="F136" s="93" t="s">
        <v>1492</v>
      </c>
      <c r="G136" s="93" t="b">
        <v>0</v>
      </c>
      <c r="H136" s="93" t="b">
        <v>0</v>
      </c>
      <c r="I136" s="93" t="b">
        <v>0</v>
      </c>
      <c r="J136" s="93" t="b">
        <v>1</v>
      </c>
      <c r="K136" s="93" t="b">
        <v>0</v>
      </c>
      <c r="L136" s="93" t="b">
        <v>0</v>
      </c>
    </row>
    <row r="137" spans="1:12" ht="15">
      <c r="A137" s="93" t="s">
        <v>1455</v>
      </c>
      <c r="B137" s="93" t="s">
        <v>1456</v>
      </c>
      <c r="C137" s="93">
        <v>2</v>
      </c>
      <c r="D137" s="133">
        <v>0.0026417492529320543</v>
      </c>
      <c r="E137" s="133">
        <v>2.695043658821294</v>
      </c>
      <c r="F137" s="93" t="s">
        <v>1492</v>
      </c>
      <c r="G137" s="93" t="b">
        <v>1</v>
      </c>
      <c r="H137" s="93" t="b">
        <v>0</v>
      </c>
      <c r="I137" s="93" t="b">
        <v>0</v>
      </c>
      <c r="J137" s="93" t="b">
        <v>1</v>
      </c>
      <c r="K137" s="93" t="b">
        <v>0</v>
      </c>
      <c r="L137" s="93" t="b">
        <v>0</v>
      </c>
    </row>
    <row r="138" spans="1:12" ht="15">
      <c r="A138" s="93" t="s">
        <v>1456</v>
      </c>
      <c r="B138" s="93" t="s">
        <v>1415</v>
      </c>
      <c r="C138" s="93">
        <v>2</v>
      </c>
      <c r="D138" s="133">
        <v>0.0026417492529320543</v>
      </c>
      <c r="E138" s="133">
        <v>2.518952399765613</v>
      </c>
      <c r="F138" s="93" t="s">
        <v>1492</v>
      </c>
      <c r="G138" s="93" t="b">
        <v>1</v>
      </c>
      <c r="H138" s="93" t="b">
        <v>0</v>
      </c>
      <c r="I138" s="93" t="b">
        <v>0</v>
      </c>
      <c r="J138" s="93" t="b">
        <v>0</v>
      </c>
      <c r="K138" s="93" t="b">
        <v>0</v>
      </c>
      <c r="L138" s="93" t="b">
        <v>0</v>
      </c>
    </row>
    <row r="139" spans="1:12" ht="15">
      <c r="A139" s="93" t="s">
        <v>1415</v>
      </c>
      <c r="B139" s="93" t="s">
        <v>1457</v>
      </c>
      <c r="C139" s="93">
        <v>2</v>
      </c>
      <c r="D139" s="133">
        <v>0.0026417492529320543</v>
      </c>
      <c r="E139" s="133">
        <v>2.518952399765613</v>
      </c>
      <c r="F139" s="93" t="s">
        <v>1492</v>
      </c>
      <c r="G139" s="93" t="b">
        <v>0</v>
      </c>
      <c r="H139" s="93" t="b">
        <v>0</v>
      </c>
      <c r="I139" s="93" t="b">
        <v>0</v>
      </c>
      <c r="J139" s="93" t="b">
        <v>0</v>
      </c>
      <c r="K139" s="93" t="b">
        <v>0</v>
      </c>
      <c r="L139" s="93" t="b">
        <v>0</v>
      </c>
    </row>
    <row r="140" spans="1:12" ht="15">
      <c r="A140" s="93" t="s">
        <v>1457</v>
      </c>
      <c r="B140" s="93" t="s">
        <v>1458</v>
      </c>
      <c r="C140" s="93">
        <v>2</v>
      </c>
      <c r="D140" s="133">
        <v>0.0026417492529320543</v>
      </c>
      <c r="E140" s="133">
        <v>2.695043658821294</v>
      </c>
      <c r="F140" s="93" t="s">
        <v>1492</v>
      </c>
      <c r="G140" s="93" t="b">
        <v>0</v>
      </c>
      <c r="H140" s="93" t="b">
        <v>0</v>
      </c>
      <c r="I140" s="93" t="b">
        <v>0</v>
      </c>
      <c r="J140" s="93" t="b">
        <v>0</v>
      </c>
      <c r="K140" s="93" t="b">
        <v>0</v>
      </c>
      <c r="L140" s="93" t="b">
        <v>0</v>
      </c>
    </row>
    <row r="141" spans="1:12" ht="15">
      <c r="A141" s="93" t="s">
        <v>1458</v>
      </c>
      <c r="B141" s="93" t="s">
        <v>1459</v>
      </c>
      <c r="C141" s="93">
        <v>2</v>
      </c>
      <c r="D141" s="133">
        <v>0.0026417492529320543</v>
      </c>
      <c r="E141" s="133">
        <v>2.695043658821294</v>
      </c>
      <c r="F141" s="93" t="s">
        <v>1492</v>
      </c>
      <c r="G141" s="93" t="b">
        <v>0</v>
      </c>
      <c r="H141" s="93" t="b">
        <v>0</v>
      </c>
      <c r="I141" s="93" t="b">
        <v>0</v>
      </c>
      <c r="J141" s="93" t="b">
        <v>0</v>
      </c>
      <c r="K141" s="93" t="b">
        <v>0</v>
      </c>
      <c r="L141" s="93" t="b">
        <v>0</v>
      </c>
    </row>
    <row r="142" spans="1:12" ht="15">
      <c r="A142" s="93" t="s">
        <v>1459</v>
      </c>
      <c r="B142" s="93" t="s">
        <v>1460</v>
      </c>
      <c r="C142" s="93">
        <v>2</v>
      </c>
      <c r="D142" s="133">
        <v>0.0026417492529320543</v>
      </c>
      <c r="E142" s="133">
        <v>2.695043658821294</v>
      </c>
      <c r="F142" s="93" t="s">
        <v>1492</v>
      </c>
      <c r="G142" s="93" t="b">
        <v>0</v>
      </c>
      <c r="H142" s="93" t="b">
        <v>0</v>
      </c>
      <c r="I142" s="93" t="b">
        <v>0</v>
      </c>
      <c r="J142" s="93" t="b">
        <v>0</v>
      </c>
      <c r="K142" s="93" t="b">
        <v>0</v>
      </c>
      <c r="L142" s="93" t="b">
        <v>0</v>
      </c>
    </row>
    <row r="143" spans="1:12" ht="15">
      <c r="A143" s="93" t="s">
        <v>1460</v>
      </c>
      <c r="B143" s="93" t="s">
        <v>1461</v>
      </c>
      <c r="C143" s="93">
        <v>2</v>
      </c>
      <c r="D143" s="133">
        <v>0.0026417492529320543</v>
      </c>
      <c r="E143" s="133">
        <v>2.695043658821294</v>
      </c>
      <c r="F143" s="93" t="s">
        <v>1492</v>
      </c>
      <c r="G143" s="93" t="b">
        <v>0</v>
      </c>
      <c r="H143" s="93" t="b">
        <v>0</v>
      </c>
      <c r="I143" s="93" t="b">
        <v>0</v>
      </c>
      <c r="J143" s="93" t="b">
        <v>0</v>
      </c>
      <c r="K143" s="93" t="b">
        <v>0</v>
      </c>
      <c r="L143" s="93" t="b">
        <v>0</v>
      </c>
    </row>
    <row r="144" spans="1:12" ht="15">
      <c r="A144" s="93" t="s">
        <v>1461</v>
      </c>
      <c r="B144" s="93" t="s">
        <v>1101</v>
      </c>
      <c r="C144" s="93">
        <v>2</v>
      </c>
      <c r="D144" s="133">
        <v>0.0026417492529320543</v>
      </c>
      <c r="E144" s="133">
        <v>1.3239757965495578</v>
      </c>
      <c r="F144" s="93" t="s">
        <v>1492</v>
      </c>
      <c r="G144" s="93" t="b">
        <v>0</v>
      </c>
      <c r="H144" s="93" t="b">
        <v>0</v>
      </c>
      <c r="I144" s="93" t="b">
        <v>0</v>
      </c>
      <c r="J144" s="93" t="b">
        <v>0</v>
      </c>
      <c r="K144" s="93" t="b">
        <v>0</v>
      </c>
      <c r="L144" s="93" t="b">
        <v>0</v>
      </c>
    </row>
    <row r="145" spans="1:12" ht="15">
      <c r="A145" s="93" t="s">
        <v>1059</v>
      </c>
      <c r="B145" s="93" t="s">
        <v>336</v>
      </c>
      <c r="C145" s="93">
        <v>2</v>
      </c>
      <c r="D145" s="133">
        <v>0.0026417492529320543</v>
      </c>
      <c r="E145" s="133">
        <v>1.695043658821294</v>
      </c>
      <c r="F145" s="93" t="s">
        <v>1492</v>
      </c>
      <c r="G145" s="93" t="b">
        <v>0</v>
      </c>
      <c r="H145" s="93" t="b">
        <v>0</v>
      </c>
      <c r="I145" s="93" t="b">
        <v>0</v>
      </c>
      <c r="J145" s="93" t="b">
        <v>0</v>
      </c>
      <c r="K145" s="93" t="b">
        <v>0</v>
      </c>
      <c r="L145" s="93" t="b">
        <v>0</v>
      </c>
    </row>
    <row r="146" spans="1:12" ht="15">
      <c r="A146" s="93" t="s">
        <v>1398</v>
      </c>
      <c r="B146" s="93" t="s">
        <v>1465</v>
      </c>
      <c r="C146" s="93">
        <v>2</v>
      </c>
      <c r="D146" s="133">
        <v>0.0026417492529320543</v>
      </c>
      <c r="E146" s="133">
        <v>2.2971036501492565</v>
      </c>
      <c r="F146" s="93" t="s">
        <v>1492</v>
      </c>
      <c r="G146" s="93" t="b">
        <v>0</v>
      </c>
      <c r="H146" s="93" t="b">
        <v>0</v>
      </c>
      <c r="I146" s="93" t="b">
        <v>0</v>
      </c>
      <c r="J146" s="93" t="b">
        <v>0</v>
      </c>
      <c r="K146" s="93" t="b">
        <v>0</v>
      </c>
      <c r="L146" s="93" t="b">
        <v>0</v>
      </c>
    </row>
    <row r="147" spans="1:12" ht="15">
      <c r="A147" s="93" t="s">
        <v>1373</v>
      </c>
      <c r="B147" s="93" t="s">
        <v>252</v>
      </c>
      <c r="C147" s="93">
        <v>2</v>
      </c>
      <c r="D147" s="133">
        <v>0.0026417492529320543</v>
      </c>
      <c r="E147" s="133">
        <v>2.695043658821294</v>
      </c>
      <c r="F147" s="93" t="s">
        <v>1492</v>
      </c>
      <c r="G147" s="93" t="b">
        <v>0</v>
      </c>
      <c r="H147" s="93" t="b">
        <v>0</v>
      </c>
      <c r="I147" s="93" t="b">
        <v>0</v>
      </c>
      <c r="J147" s="93" t="b">
        <v>0</v>
      </c>
      <c r="K147" s="93" t="b">
        <v>0</v>
      </c>
      <c r="L147" s="93" t="b">
        <v>0</v>
      </c>
    </row>
    <row r="148" spans="1:12" ht="15">
      <c r="A148" s="93" t="s">
        <v>1134</v>
      </c>
      <c r="B148" s="93" t="s">
        <v>1135</v>
      </c>
      <c r="C148" s="93">
        <v>2</v>
      </c>
      <c r="D148" s="133">
        <v>0.0026417492529320543</v>
      </c>
      <c r="E148" s="133">
        <v>2.695043658821294</v>
      </c>
      <c r="F148" s="93" t="s">
        <v>1492</v>
      </c>
      <c r="G148" s="93" t="b">
        <v>0</v>
      </c>
      <c r="H148" s="93" t="b">
        <v>0</v>
      </c>
      <c r="I148" s="93" t="b">
        <v>0</v>
      </c>
      <c r="J148" s="93" t="b">
        <v>0</v>
      </c>
      <c r="K148" s="93" t="b">
        <v>0</v>
      </c>
      <c r="L148" s="93" t="b">
        <v>0</v>
      </c>
    </row>
    <row r="149" spans="1:12" ht="15">
      <c r="A149" s="93" t="s">
        <v>1135</v>
      </c>
      <c r="B149" s="93" t="s">
        <v>1136</v>
      </c>
      <c r="C149" s="93">
        <v>2</v>
      </c>
      <c r="D149" s="133">
        <v>0.0026417492529320543</v>
      </c>
      <c r="E149" s="133">
        <v>2.695043658821294</v>
      </c>
      <c r="F149" s="93" t="s">
        <v>1492</v>
      </c>
      <c r="G149" s="93" t="b">
        <v>0</v>
      </c>
      <c r="H149" s="93" t="b">
        <v>0</v>
      </c>
      <c r="I149" s="93" t="b">
        <v>0</v>
      </c>
      <c r="J149" s="93" t="b">
        <v>0</v>
      </c>
      <c r="K149" s="93" t="b">
        <v>0</v>
      </c>
      <c r="L149" s="93" t="b">
        <v>0</v>
      </c>
    </row>
    <row r="150" spans="1:12" ht="15">
      <c r="A150" s="93" t="s">
        <v>1136</v>
      </c>
      <c r="B150" s="93" t="s">
        <v>1137</v>
      </c>
      <c r="C150" s="93">
        <v>2</v>
      </c>
      <c r="D150" s="133">
        <v>0.0026417492529320543</v>
      </c>
      <c r="E150" s="133">
        <v>2.695043658821294</v>
      </c>
      <c r="F150" s="93" t="s">
        <v>1492</v>
      </c>
      <c r="G150" s="93" t="b">
        <v>0</v>
      </c>
      <c r="H150" s="93" t="b">
        <v>0</v>
      </c>
      <c r="I150" s="93" t="b">
        <v>0</v>
      </c>
      <c r="J150" s="93" t="b">
        <v>0</v>
      </c>
      <c r="K150" s="93" t="b">
        <v>0</v>
      </c>
      <c r="L150" s="93" t="b">
        <v>0</v>
      </c>
    </row>
    <row r="151" spans="1:12" ht="15">
      <c r="A151" s="93" t="s">
        <v>1137</v>
      </c>
      <c r="B151" s="93" t="s">
        <v>251</v>
      </c>
      <c r="C151" s="93">
        <v>2</v>
      </c>
      <c r="D151" s="133">
        <v>0.0026417492529320543</v>
      </c>
      <c r="E151" s="133">
        <v>2.394013663157313</v>
      </c>
      <c r="F151" s="93" t="s">
        <v>1492</v>
      </c>
      <c r="G151" s="93" t="b">
        <v>0</v>
      </c>
      <c r="H151" s="93" t="b">
        <v>0</v>
      </c>
      <c r="I151" s="93" t="b">
        <v>0</v>
      </c>
      <c r="J151" s="93" t="b">
        <v>0</v>
      </c>
      <c r="K151" s="93" t="b">
        <v>0</v>
      </c>
      <c r="L151" s="93" t="b">
        <v>0</v>
      </c>
    </row>
    <row r="152" spans="1:12" ht="15">
      <c r="A152" s="93" t="s">
        <v>251</v>
      </c>
      <c r="B152" s="93" t="s">
        <v>1138</v>
      </c>
      <c r="C152" s="93">
        <v>2</v>
      </c>
      <c r="D152" s="133">
        <v>0.0026417492529320543</v>
      </c>
      <c r="E152" s="133">
        <v>2.394013663157313</v>
      </c>
      <c r="F152" s="93" t="s">
        <v>1492</v>
      </c>
      <c r="G152" s="93" t="b">
        <v>0</v>
      </c>
      <c r="H152" s="93" t="b">
        <v>0</v>
      </c>
      <c r="I152" s="93" t="b">
        <v>0</v>
      </c>
      <c r="J152" s="93" t="b">
        <v>0</v>
      </c>
      <c r="K152" s="93" t="b">
        <v>0</v>
      </c>
      <c r="L152" s="93" t="b">
        <v>0</v>
      </c>
    </row>
    <row r="153" spans="1:12" ht="15">
      <c r="A153" s="93" t="s">
        <v>1138</v>
      </c>
      <c r="B153" s="93" t="s">
        <v>1139</v>
      </c>
      <c r="C153" s="93">
        <v>2</v>
      </c>
      <c r="D153" s="133">
        <v>0.0026417492529320543</v>
      </c>
      <c r="E153" s="133">
        <v>2.695043658821294</v>
      </c>
      <c r="F153" s="93" t="s">
        <v>1492</v>
      </c>
      <c r="G153" s="93" t="b">
        <v>0</v>
      </c>
      <c r="H153" s="93" t="b">
        <v>0</v>
      </c>
      <c r="I153" s="93" t="b">
        <v>0</v>
      </c>
      <c r="J153" s="93" t="b">
        <v>0</v>
      </c>
      <c r="K153" s="93" t="b">
        <v>0</v>
      </c>
      <c r="L153" s="93" t="b">
        <v>0</v>
      </c>
    </row>
    <row r="154" spans="1:12" ht="15">
      <c r="A154" s="93" t="s">
        <v>1139</v>
      </c>
      <c r="B154" s="93" t="s">
        <v>1140</v>
      </c>
      <c r="C154" s="93">
        <v>2</v>
      </c>
      <c r="D154" s="133">
        <v>0.0026417492529320543</v>
      </c>
      <c r="E154" s="133">
        <v>2.695043658821294</v>
      </c>
      <c r="F154" s="93" t="s">
        <v>1492</v>
      </c>
      <c r="G154" s="93" t="b">
        <v>0</v>
      </c>
      <c r="H154" s="93" t="b">
        <v>0</v>
      </c>
      <c r="I154" s="93" t="b">
        <v>0</v>
      </c>
      <c r="J154" s="93" t="b">
        <v>0</v>
      </c>
      <c r="K154" s="93" t="b">
        <v>0</v>
      </c>
      <c r="L154" s="93" t="b">
        <v>0</v>
      </c>
    </row>
    <row r="155" spans="1:12" ht="15">
      <c r="A155" s="93" t="s">
        <v>1140</v>
      </c>
      <c r="B155" s="93" t="s">
        <v>1141</v>
      </c>
      <c r="C155" s="93">
        <v>2</v>
      </c>
      <c r="D155" s="133">
        <v>0.0026417492529320543</v>
      </c>
      <c r="E155" s="133">
        <v>2.695043658821294</v>
      </c>
      <c r="F155" s="93" t="s">
        <v>1492</v>
      </c>
      <c r="G155" s="93" t="b">
        <v>0</v>
      </c>
      <c r="H155" s="93" t="b">
        <v>0</v>
      </c>
      <c r="I155" s="93" t="b">
        <v>0</v>
      </c>
      <c r="J155" s="93" t="b">
        <v>0</v>
      </c>
      <c r="K155" s="93" t="b">
        <v>0</v>
      </c>
      <c r="L155" s="93" t="b">
        <v>0</v>
      </c>
    </row>
    <row r="156" spans="1:12" ht="15">
      <c r="A156" s="93" t="s">
        <v>1141</v>
      </c>
      <c r="B156" s="93" t="s">
        <v>1142</v>
      </c>
      <c r="C156" s="93">
        <v>2</v>
      </c>
      <c r="D156" s="133">
        <v>0.0026417492529320543</v>
      </c>
      <c r="E156" s="133">
        <v>2.695043658821294</v>
      </c>
      <c r="F156" s="93" t="s">
        <v>1492</v>
      </c>
      <c r="G156" s="93" t="b">
        <v>0</v>
      </c>
      <c r="H156" s="93" t="b">
        <v>0</v>
      </c>
      <c r="I156" s="93" t="b">
        <v>0</v>
      </c>
      <c r="J156" s="93" t="b">
        <v>0</v>
      </c>
      <c r="K156" s="93" t="b">
        <v>0</v>
      </c>
      <c r="L156" s="93" t="b">
        <v>0</v>
      </c>
    </row>
    <row r="157" spans="1:12" ht="15">
      <c r="A157" s="93" t="s">
        <v>1142</v>
      </c>
      <c r="B157" s="93" t="s">
        <v>251</v>
      </c>
      <c r="C157" s="93">
        <v>2</v>
      </c>
      <c r="D157" s="133">
        <v>0.0026417492529320543</v>
      </c>
      <c r="E157" s="133">
        <v>2.394013663157313</v>
      </c>
      <c r="F157" s="93" t="s">
        <v>1492</v>
      </c>
      <c r="G157" s="93" t="b">
        <v>0</v>
      </c>
      <c r="H157" s="93" t="b">
        <v>0</v>
      </c>
      <c r="I157" s="93" t="b">
        <v>0</v>
      </c>
      <c r="J157" s="93" t="b">
        <v>0</v>
      </c>
      <c r="K157" s="93" t="b">
        <v>0</v>
      </c>
      <c r="L157" s="93" t="b">
        <v>0</v>
      </c>
    </row>
    <row r="158" spans="1:12" ht="15">
      <c r="A158" s="93" t="s">
        <v>251</v>
      </c>
      <c r="B158" s="93" t="s">
        <v>1470</v>
      </c>
      <c r="C158" s="93">
        <v>2</v>
      </c>
      <c r="D158" s="133">
        <v>0.0026417492529320543</v>
      </c>
      <c r="E158" s="133">
        <v>2.394013663157313</v>
      </c>
      <c r="F158" s="93" t="s">
        <v>1492</v>
      </c>
      <c r="G158" s="93" t="b">
        <v>0</v>
      </c>
      <c r="H158" s="93" t="b">
        <v>0</v>
      </c>
      <c r="I158" s="93" t="b">
        <v>0</v>
      </c>
      <c r="J158" s="93" t="b">
        <v>0</v>
      </c>
      <c r="K158" s="93" t="b">
        <v>0</v>
      </c>
      <c r="L158" s="93" t="b">
        <v>0</v>
      </c>
    </row>
    <row r="159" spans="1:12" ht="15">
      <c r="A159" s="93" t="s">
        <v>1470</v>
      </c>
      <c r="B159" s="93" t="s">
        <v>250</v>
      </c>
      <c r="C159" s="93">
        <v>2</v>
      </c>
      <c r="D159" s="133">
        <v>0.0026417492529320543</v>
      </c>
      <c r="E159" s="133">
        <v>2.695043658821294</v>
      </c>
      <c r="F159" s="93" t="s">
        <v>1492</v>
      </c>
      <c r="G159" s="93" t="b">
        <v>0</v>
      </c>
      <c r="H159" s="93" t="b">
        <v>0</v>
      </c>
      <c r="I159" s="93" t="b">
        <v>0</v>
      </c>
      <c r="J159" s="93" t="b">
        <v>0</v>
      </c>
      <c r="K159" s="93" t="b">
        <v>0</v>
      </c>
      <c r="L159" s="93" t="b">
        <v>0</v>
      </c>
    </row>
    <row r="160" spans="1:12" ht="15">
      <c r="A160" s="93" t="s">
        <v>250</v>
      </c>
      <c r="B160" s="93" t="s">
        <v>1101</v>
      </c>
      <c r="C160" s="93">
        <v>2</v>
      </c>
      <c r="D160" s="133">
        <v>0.0026417492529320543</v>
      </c>
      <c r="E160" s="133">
        <v>1.3239757965495578</v>
      </c>
      <c r="F160" s="93" t="s">
        <v>1492</v>
      </c>
      <c r="G160" s="93" t="b">
        <v>0</v>
      </c>
      <c r="H160" s="93" t="b">
        <v>0</v>
      </c>
      <c r="I160" s="93" t="b">
        <v>0</v>
      </c>
      <c r="J160" s="93" t="b">
        <v>0</v>
      </c>
      <c r="K160" s="93" t="b">
        <v>0</v>
      </c>
      <c r="L160" s="93" t="b">
        <v>0</v>
      </c>
    </row>
    <row r="161" spans="1:12" ht="15">
      <c r="A161" s="93" t="s">
        <v>1474</v>
      </c>
      <c r="B161" s="93" t="s">
        <v>1475</v>
      </c>
      <c r="C161" s="93">
        <v>2</v>
      </c>
      <c r="D161" s="133">
        <v>0.0032217685124002263</v>
      </c>
      <c r="E161" s="133">
        <v>2.695043658821294</v>
      </c>
      <c r="F161" s="93" t="s">
        <v>1492</v>
      </c>
      <c r="G161" s="93" t="b">
        <v>0</v>
      </c>
      <c r="H161" s="93" t="b">
        <v>0</v>
      </c>
      <c r="I161" s="93" t="b">
        <v>0</v>
      </c>
      <c r="J161" s="93" t="b">
        <v>0</v>
      </c>
      <c r="K161" s="93" t="b">
        <v>0</v>
      </c>
      <c r="L161" s="93" t="b">
        <v>0</v>
      </c>
    </row>
    <row r="162" spans="1:12" ht="15">
      <c r="A162" s="93" t="s">
        <v>1477</v>
      </c>
      <c r="B162" s="93" t="s">
        <v>1478</v>
      </c>
      <c r="C162" s="93">
        <v>2</v>
      </c>
      <c r="D162" s="133">
        <v>0.0026417492529320543</v>
      </c>
      <c r="E162" s="133">
        <v>2.695043658821294</v>
      </c>
      <c r="F162" s="93" t="s">
        <v>1492</v>
      </c>
      <c r="G162" s="93" t="b">
        <v>0</v>
      </c>
      <c r="H162" s="93" t="b">
        <v>0</v>
      </c>
      <c r="I162" s="93" t="b">
        <v>0</v>
      </c>
      <c r="J162" s="93" t="b">
        <v>0</v>
      </c>
      <c r="K162" s="93" t="b">
        <v>0</v>
      </c>
      <c r="L162" s="93" t="b">
        <v>0</v>
      </c>
    </row>
    <row r="163" spans="1:12" ht="15">
      <c r="A163" s="93" t="s">
        <v>1164</v>
      </c>
      <c r="B163" s="93" t="s">
        <v>1163</v>
      </c>
      <c r="C163" s="93">
        <v>2</v>
      </c>
      <c r="D163" s="133">
        <v>0.0026417492529320543</v>
      </c>
      <c r="E163" s="133">
        <v>2.217922404101632</v>
      </c>
      <c r="F163" s="93" t="s">
        <v>1492</v>
      </c>
      <c r="G163" s="93" t="b">
        <v>0</v>
      </c>
      <c r="H163" s="93" t="b">
        <v>0</v>
      </c>
      <c r="I163" s="93" t="b">
        <v>0</v>
      </c>
      <c r="J163" s="93" t="b">
        <v>0</v>
      </c>
      <c r="K163" s="93" t="b">
        <v>0</v>
      </c>
      <c r="L163" s="93" t="b">
        <v>0</v>
      </c>
    </row>
    <row r="164" spans="1:12" ht="15">
      <c r="A164" s="93" t="s">
        <v>1163</v>
      </c>
      <c r="B164" s="93" t="s">
        <v>1165</v>
      </c>
      <c r="C164" s="93">
        <v>2</v>
      </c>
      <c r="D164" s="133">
        <v>0.0026417492529320543</v>
      </c>
      <c r="E164" s="133">
        <v>2.394013663157313</v>
      </c>
      <c r="F164" s="93" t="s">
        <v>1492</v>
      </c>
      <c r="G164" s="93" t="b">
        <v>0</v>
      </c>
      <c r="H164" s="93" t="b">
        <v>0</v>
      </c>
      <c r="I164" s="93" t="b">
        <v>0</v>
      </c>
      <c r="J164" s="93" t="b">
        <v>0</v>
      </c>
      <c r="K164" s="93" t="b">
        <v>0</v>
      </c>
      <c r="L164" s="93" t="b">
        <v>0</v>
      </c>
    </row>
    <row r="165" spans="1:12" ht="15">
      <c r="A165" s="93" t="s">
        <v>1165</v>
      </c>
      <c r="B165" s="93" t="s">
        <v>1102</v>
      </c>
      <c r="C165" s="93">
        <v>2</v>
      </c>
      <c r="D165" s="133">
        <v>0.0026417492529320543</v>
      </c>
      <c r="E165" s="133">
        <v>1.8199823954295942</v>
      </c>
      <c r="F165" s="93" t="s">
        <v>1492</v>
      </c>
      <c r="G165" s="93" t="b">
        <v>0</v>
      </c>
      <c r="H165" s="93" t="b">
        <v>0</v>
      </c>
      <c r="I165" s="93" t="b">
        <v>0</v>
      </c>
      <c r="J165" s="93" t="b">
        <v>0</v>
      </c>
      <c r="K165" s="93" t="b">
        <v>0</v>
      </c>
      <c r="L165" s="93" t="b">
        <v>0</v>
      </c>
    </row>
    <row r="166" spans="1:12" ht="15">
      <c r="A166" s="93" t="s">
        <v>1102</v>
      </c>
      <c r="B166" s="93" t="s">
        <v>1166</v>
      </c>
      <c r="C166" s="93">
        <v>2</v>
      </c>
      <c r="D166" s="133">
        <v>0.0026417492529320543</v>
      </c>
      <c r="E166" s="133">
        <v>1.7919536718293505</v>
      </c>
      <c r="F166" s="93" t="s">
        <v>1492</v>
      </c>
      <c r="G166" s="93" t="b">
        <v>0</v>
      </c>
      <c r="H166" s="93" t="b">
        <v>0</v>
      </c>
      <c r="I166" s="93" t="b">
        <v>0</v>
      </c>
      <c r="J166" s="93" t="b">
        <v>0</v>
      </c>
      <c r="K166" s="93" t="b">
        <v>0</v>
      </c>
      <c r="L166" s="93" t="b">
        <v>0</v>
      </c>
    </row>
    <row r="167" spans="1:12" ht="15">
      <c r="A167" s="93" t="s">
        <v>1166</v>
      </c>
      <c r="B167" s="93" t="s">
        <v>1167</v>
      </c>
      <c r="C167" s="93">
        <v>2</v>
      </c>
      <c r="D167" s="133">
        <v>0.0026417492529320543</v>
      </c>
      <c r="E167" s="133">
        <v>2.518952399765613</v>
      </c>
      <c r="F167" s="93" t="s">
        <v>1492</v>
      </c>
      <c r="G167" s="93" t="b">
        <v>0</v>
      </c>
      <c r="H167" s="93" t="b">
        <v>0</v>
      </c>
      <c r="I167" s="93" t="b">
        <v>0</v>
      </c>
      <c r="J167" s="93" t="b">
        <v>0</v>
      </c>
      <c r="K167" s="93" t="b">
        <v>0</v>
      </c>
      <c r="L167" s="93" t="b">
        <v>0</v>
      </c>
    </row>
    <row r="168" spans="1:12" ht="15">
      <c r="A168" s="93" t="s">
        <v>1167</v>
      </c>
      <c r="B168" s="93" t="s">
        <v>1168</v>
      </c>
      <c r="C168" s="93">
        <v>2</v>
      </c>
      <c r="D168" s="133">
        <v>0.0026417492529320543</v>
      </c>
      <c r="E168" s="133">
        <v>2.518952399765613</v>
      </c>
      <c r="F168" s="93" t="s">
        <v>1492</v>
      </c>
      <c r="G168" s="93" t="b">
        <v>0</v>
      </c>
      <c r="H168" s="93" t="b">
        <v>0</v>
      </c>
      <c r="I168" s="93" t="b">
        <v>0</v>
      </c>
      <c r="J168" s="93" t="b">
        <v>0</v>
      </c>
      <c r="K168" s="93" t="b">
        <v>0</v>
      </c>
      <c r="L168" s="93" t="b">
        <v>0</v>
      </c>
    </row>
    <row r="169" spans="1:12" ht="15">
      <c r="A169" s="93" t="s">
        <v>1168</v>
      </c>
      <c r="B169" s="93" t="s">
        <v>1169</v>
      </c>
      <c r="C169" s="93">
        <v>2</v>
      </c>
      <c r="D169" s="133">
        <v>0.0026417492529320543</v>
      </c>
      <c r="E169" s="133">
        <v>2.518952399765613</v>
      </c>
      <c r="F169" s="93" t="s">
        <v>1492</v>
      </c>
      <c r="G169" s="93" t="b">
        <v>0</v>
      </c>
      <c r="H169" s="93" t="b">
        <v>0</v>
      </c>
      <c r="I169" s="93" t="b">
        <v>0</v>
      </c>
      <c r="J169" s="93" t="b">
        <v>0</v>
      </c>
      <c r="K169" s="93" t="b">
        <v>0</v>
      </c>
      <c r="L169" s="93" t="b">
        <v>0</v>
      </c>
    </row>
    <row r="170" spans="1:12" ht="15">
      <c r="A170" s="93" t="s">
        <v>1169</v>
      </c>
      <c r="B170" s="93" t="s">
        <v>1163</v>
      </c>
      <c r="C170" s="93">
        <v>2</v>
      </c>
      <c r="D170" s="133">
        <v>0.0026417492529320543</v>
      </c>
      <c r="E170" s="133">
        <v>2.217922404101632</v>
      </c>
      <c r="F170" s="93" t="s">
        <v>1492</v>
      </c>
      <c r="G170" s="93" t="b">
        <v>0</v>
      </c>
      <c r="H170" s="93" t="b">
        <v>0</v>
      </c>
      <c r="I170" s="93" t="b">
        <v>0</v>
      </c>
      <c r="J170" s="93" t="b">
        <v>0</v>
      </c>
      <c r="K170" s="93" t="b">
        <v>0</v>
      </c>
      <c r="L170" s="93" t="b">
        <v>0</v>
      </c>
    </row>
    <row r="171" spans="1:12" ht="15">
      <c r="A171" s="93" t="s">
        <v>1163</v>
      </c>
      <c r="B171" s="93" t="s">
        <v>1170</v>
      </c>
      <c r="C171" s="93">
        <v>2</v>
      </c>
      <c r="D171" s="133">
        <v>0.0026417492529320543</v>
      </c>
      <c r="E171" s="133">
        <v>2.394013663157313</v>
      </c>
      <c r="F171" s="93" t="s">
        <v>1492</v>
      </c>
      <c r="G171" s="93" t="b">
        <v>0</v>
      </c>
      <c r="H171" s="93" t="b">
        <v>0</v>
      </c>
      <c r="I171" s="93" t="b">
        <v>0</v>
      </c>
      <c r="J171" s="93" t="b">
        <v>0</v>
      </c>
      <c r="K171" s="93" t="b">
        <v>0</v>
      </c>
      <c r="L171" s="93" t="b">
        <v>0</v>
      </c>
    </row>
    <row r="172" spans="1:12" ht="15">
      <c r="A172" s="93" t="s">
        <v>1170</v>
      </c>
      <c r="B172" s="93" t="s">
        <v>1102</v>
      </c>
      <c r="C172" s="93">
        <v>2</v>
      </c>
      <c r="D172" s="133">
        <v>0.0026417492529320543</v>
      </c>
      <c r="E172" s="133">
        <v>1.8199823954295942</v>
      </c>
      <c r="F172" s="93" t="s">
        <v>1492</v>
      </c>
      <c r="G172" s="93" t="b">
        <v>0</v>
      </c>
      <c r="H172" s="93" t="b">
        <v>0</v>
      </c>
      <c r="I172" s="93" t="b">
        <v>0</v>
      </c>
      <c r="J172" s="93" t="b">
        <v>0</v>
      </c>
      <c r="K172" s="93" t="b">
        <v>0</v>
      </c>
      <c r="L172" s="93" t="b">
        <v>0</v>
      </c>
    </row>
    <row r="173" spans="1:12" ht="15">
      <c r="A173" s="93" t="s">
        <v>1102</v>
      </c>
      <c r="B173" s="93" t="s">
        <v>336</v>
      </c>
      <c r="C173" s="93">
        <v>2</v>
      </c>
      <c r="D173" s="133">
        <v>0.0026417492529320543</v>
      </c>
      <c r="E173" s="133">
        <v>0.7919536718293505</v>
      </c>
      <c r="F173" s="93" t="s">
        <v>1492</v>
      </c>
      <c r="G173" s="93" t="b">
        <v>0</v>
      </c>
      <c r="H173" s="93" t="b">
        <v>0</v>
      </c>
      <c r="I173" s="93" t="b">
        <v>0</v>
      </c>
      <c r="J173" s="93" t="b">
        <v>0</v>
      </c>
      <c r="K173" s="93" t="b">
        <v>0</v>
      </c>
      <c r="L173" s="93" t="b">
        <v>0</v>
      </c>
    </row>
    <row r="174" spans="1:12" ht="15">
      <c r="A174" s="93" t="s">
        <v>336</v>
      </c>
      <c r="B174" s="93" t="s">
        <v>1480</v>
      </c>
      <c r="C174" s="93">
        <v>2</v>
      </c>
      <c r="D174" s="133">
        <v>0.0026417492529320543</v>
      </c>
      <c r="E174" s="133">
        <v>1.695043658821294</v>
      </c>
      <c r="F174" s="93" t="s">
        <v>1492</v>
      </c>
      <c r="G174" s="93" t="b">
        <v>0</v>
      </c>
      <c r="H174" s="93" t="b">
        <v>0</v>
      </c>
      <c r="I174" s="93" t="b">
        <v>0</v>
      </c>
      <c r="J174" s="93" t="b">
        <v>0</v>
      </c>
      <c r="K174" s="93" t="b">
        <v>0</v>
      </c>
      <c r="L174" s="93" t="b">
        <v>0</v>
      </c>
    </row>
    <row r="175" spans="1:12" ht="15">
      <c r="A175" s="93" t="s">
        <v>1480</v>
      </c>
      <c r="B175" s="93" t="s">
        <v>1394</v>
      </c>
      <c r="C175" s="93">
        <v>2</v>
      </c>
      <c r="D175" s="133">
        <v>0.0026417492529320543</v>
      </c>
      <c r="E175" s="133">
        <v>2.217922404101632</v>
      </c>
      <c r="F175" s="93" t="s">
        <v>1492</v>
      </c>
      <c r="G175" s="93" t="b">
        <v>0</v>
      </c>
      <c r="H175" s="93" t="b">
        <v>0</v>
      </c>
      <c r="I175" s="93" t="b">
        <v>0</v>
      </c>
      <c r="J175" s="93" t="b">
        <v>0</v>
      </c>
      <c r="K175" s="93" t="b">
        <v>0</v>
      </c>
      <c r="L175" s="93" t="b">
        <v>0</v>
      </c>
    </row>
    <row r="176" spans="1:12" ht="15">
      <c r="A176" s="93" t="s">
        <v>1394</v>
      </c>
      <c r="B176" s="93" t="s">
        <v>1481</v>
      </c>
      <c r="C176" s="93">
        <v>2</v>
      </c>
      <c r="D176" s="133">
        <v>0.0026417492529320543</v>
      </c>
      <c r="E176" s="133">
        <v>2.217922404101632</v>
      </c>
      <c r="F176" s="93" t="s">
        <v>1492</v>
      </c>
      <c r="G176" s="93" t="b">
        <v>0</v>
      </c>
      <c r="H176" s="93" t="b">
        <v>0</v>
      </c>
      <c r="I176" s="93" t="b">
        <v>0</v>
      </c>
      <c r="J176" s="93" t="b">
        <v>0</v>
      </c>
      <c r="K176" s="93" t="b">
        <v>0</v>
      </c>
      <c r="L176" s="93" t="b">
        <v>0</v>
      </c>
    </row>
    <row r="177" spans="1:12" ht="15">
      <c r="A177" s="93" t="s">
        <v>1481</v>
      </c>
      <c r="B177" s="93" t="s">
        <v>1482</v>
      </c>
      <c r="C177" s="93">
        <v>2</v>
      </c>
      <c r="D177" s="133">
        <v>0.0026417492529320543</v>
      </c>
      <c r="E177" s="133">
        <v>2.695043658821294</v>
      </c>
      <c r="F177" s="93" t="s">
        <v>1492</v>
      </c>
      <c r="G177" s="93" t="b">
        <v>0</v>
      </c>
      <c r="H177" s="93" t="b">
        <v>0</v>
      </c>
      <c r="I177" s="93" t="b">
        <v>0</v>
      </c>
      <c r="J177" s="93" t="b">
        <v>0</v>
      </c>
      <c r="K177" s="93" t="b">
        <v>0</v>
      </c>
      <c r="L177" s="93" t="b">
        <v>0</v>
      </c>
    </row>
    <row r="178" spans="1:12" ht="15">
      <c r="A178" s="93" t="s">
        <v>1482</v>
      </c>
      <c r="B178" s="93" t="s">
        <v>1102</v>
      </c>
      <c r="C178" s="93">
        <v>2</v>
      </c>
      <c r="D178" s="133">
        <v>0.0026417492529320543</v>
      </c>
      <c r="E178" s="133">
        <v>1.8199823954295942</v>
      </c>
      <c r="F178" s="93" t="s">
        <v>1492</v>
      </c>
      <c r="G178" s="93" t="b">
        <v>0</v>
      </c>
      <c r="H178" s="93" t="b">
        <v>0</v>
      </c>
      <c r="I178" s="93" t="b">
        <v>0</v>
      </c>
      <c r="J178" s="93" t="b">
        <v>0</v>
      </c>
      <c r="K178" s="93" t="b">
        <v>0</v>
      </c>
      <c r="L178" s="93" t="b">
        <v>0</v>
      </c>
    </row>
    <row r="179" spans="1:12" ht="15">
      <c r="A179" s="93" t="s">
        <v>1102</v>
      </c>
      <c r="B179" s="93" t="s">
        <v>1483</v>
      </c>
      <c r="C179" s="93">
        <v>2</v>
      </c>
      <c r="D179" s="133">
        <v>0.0026417492529320543</v>
      </c>
      <c r="E179" s="133">
        <v>1.7919536718293505</v>
      </c>
      <c r="F179" s="93" t="s">
        <v>1492</v>
      </c>
      <c r="G179" s="93" t="b">
        <v>0</v>
      </c>
      <c r="H179" s="93" t="b">
        <v>0</v>
      </c>
      <c r="I179" s="93" t="b">
        <v>0</v>
      </c>
      <c r="J179" s="93" t="b">
        <v>0</v>
      </c>
      <c r="K179" s="93" t="b">
        <v>0</v>
      </c>
      <c r="L179" s="93" t="b">
        <v>0</v>
      </c>
    </row>
    <row r="180" spans="1:12" ht="15">
      <c r="A180" s="93" t="s">
        <v>1483</v>
      </c>
      <c r="B180" s="93" t="s">
        <v>1484</v>
      </c>
      <c r="C180" s="93">
        <v>2</v>
      </c>
      <c r="D180" s="133">
        <v>0.0026417492529320543</v>
      </c>
      <c r="E180" s="133">
        <v>2.695043658821294</v>
      </c>
      <c r="F180" s="93" t="s">
        <v>1492</v>
      </c>
      <c r="G180" s="93" t="b">
        <v>0</v>
      </c>
      <c r="H180" s="93" t="b">
        <v>0</v>
      </c>
      <c r="I180" s="93" t="b">
        <v>0</v>
      </c>
      <c r="J180" s="93" t="b">
        <v>0</v>
      </c>
      <c r="K180" s="93" t="b">
        <v>0</v>
      </c>
      <c r="L180" s="93" t="b">
        <v>0</v>
      </c>
    </row>
    <row r="181" spans="1:12" ht="15">
      <c r="A181" s="93" t="s">
        <v>1484</v>
      </c>
      <c r="B181" s="93" t="s">
        <v>1485</v>
      </c>
      <c r="C181" s="93">
        <v>2</v>
      </c>
      <c r="D181" s="133">
        <v>0.0026417492529320543</v>
      </c>
      <c r="E181" s="133">
        <v>2.695043658821294</v>
      </c>
      <c r="F181" s="93" t="s">
        <v>1492</v>
      </c>
      <c r="G181" s="93" t="b">
        <v>0</v>
      </c>
      <c r="H181" s="93" t="b">
        <v>0</v>
      </c>
      <c r="I181" s="93" t="b">
        <v>0</v>
      </c>
      <c r="J181" s="93" t="b">
        <v>0</v>
      </c>
      <c r="K181" s="93" t="b">
        <v>0</v>
      </c>
      <c r="L181" s="93" t="b">
        <v>0</v>
      </c>
    </row>
    <row r="182" spans="1:12" ht="15">
      <c r="A182" s="93" t="s">
        <v>1485</v>
      </c>
      <c r="B182" s="93" t="s">
        <v>1486</v>
      </c>
      <c r="C182" s="93">
        <v>2</v>
      </c>
      <c r="D182" s="133">
        <v>0.0026417492529320543</v>
      </c>
      <c r="E182" s="133">
        <v>2.695043658821294</v>
      </c>
      <c r="F182" s="93" t="s">
        <v>1492</v>
      </c>
      <c r="G182" s="93" t="b">
        <v>0</v>
      </c>
      <c r="H182" s="93" t="b">
        <v>0</v>
      </c>
      <c r="I182" s="93" t="b">
        <v>0</v>
      </c>
      <c r="J182" s="93" t="b">
        <v>0</v>
      </c>
      <c r="K182" s="93" t="b">
        <v>0</v>
      </c>
      <c r="L182" s="93" t="b">
        <v>0</v>
      </c>
    </row>
    <row r="183" spans="1:12" ht="15">
      <c r="A183" s="93" t="s">
        <v>1486</v>
      </c>
      <c r="B183" s="93" t="s">
        <v>1487</v>
      </c>
      <c r="C183" s="93">
        <v>2</v>
      </c>
      <c r="D183" s="133">
        <v>0.0026417492529320543</v>
      </c>
      <c r="E183" s="133">
        <v>2.695043658821294</v>
      </c>
      <c r="F183" s="93" t="s">
        <v>1492</v>
      </c>
      <c r="G183" s="93" t="b">
        <v>0</v>
      </c>
      <c r="H183" s="93" t="b">
        <v>0</v>
      </c>
      <c r="I183" s="93" t="b">
        <v>0</v>
      </c>
      <c r="J183" s="93" t="b">
        <v>0</v>
      </c>
      <c r="K183" s="93" t="b">
        <v>0</v>
      </c>
      <c r="L183" s="93" t="b">
        <v>0</v>
      </c>
    </row>
    <row r="184" spans="1:12" ht="15">
      <c r="A184" s="93" t="s">
        <v>1487</v>
      </c>
      <c r="B184" s="93" t="s">
        <v>1488</v>
      </c>
      <c r="C184" s="93">
        <v>2</v>
      </c>
      <c r="D184" s="133">
        <v>0.0026417492529320543</v>
      </c>
      <c r="E184" s="133">
        <v>2.695043658821294</v>
      </c>
      <c r="F184" s="93" t="s">
        <v>1492</v>
      </c>
      <c r="G184" s="93" t="b">
        <v>0</v>
      </c>
      <c r="H184" s="93" t="b">
        <v>0</v>
      </c>
      <c r="I184" s="93" t="b">
        <v>0</v>
      </c>
      <c r="J184" s="93" t="b">
        <v>0</v>
      </c>
      <c r="K184" s="93" t="b">
        <v>0</v>
      </c>
      <c r="L184" s="93" t="b">
        <v>0</v>
      </c>
    </row>
    <row r="185" spans="1:12" ht="15">
      <c r="A185" s="93" t="s">
        <v>1488</v>
      </c>
      <c r="B185" s="93" t="s">
        <v>1101</v>
      </c>
      <c r="C185" s="93">
        <v>2</v>
      </c>
      <c r="D185" s="133">
        <v>0.0026417492529320543</v>
      </c>
      <c r="E185" s="133">
        <v>1.3239757965495578</v>
      </c>
      <c r="F185" s="93" t="s">
        <v>1492</v>
      </c>
      <c r="G185" s="93" t="b">
        <v>0</v>
      </c>
      <c r="H185" s="93" t="b">
        <v>0</v>
      </c>
      <c r="I185" s="93" t="b">
        <v>0</v>
      </c>
      <c r="J185" s="93" t="b">
        <v>0</v>
      </c>
      <c r="K185" s="93" t="b">
        <v>0</v>
      </c>
      <c r="L185" s="93" t="b">
        <v>0</v>
      </c>
    </row>
    <row r="186" spans="1:12" ht="15">
      <c r="A186" s="93" t="s">
        <v>1101</v>
      </c>
      <c r="B186" s="93" t="s">
        <v>1489</v>
      </c>
      <c r="C186" s="93">
        <v>2</v>
      </c>
      <c r="D186" s="133">
        <v>0.0026417492529320543</v>
      </c>
      <c r="E186" s="133">
        <v>1.3832897977655398</v>
      </c>
      <c r="F186" s="93" t="s">
        <v>1492</v>
      </c>
      <c r="G186" s="93" t="b">
        <v>0</v>
      </c>
      <c r="H186" s="93" t="b">
        <v>0</v>
      </c>
      <c r="I186" s="93" t="b">
        <v>0</v>
      </c>
      <c r="J186" s="93" t="b">
        <v>0</v>
      </c>
      <c r="K186" s="93" t="b">
        <v>0</v>
      </c>
      <c r="L186" s="93" t="b">
        <v>0</v>
      </c>
    </row>
    <row r="187" spans="1:12" ht="15">
      <c r="A187" s="93" t="s">
        <v>1105</v>
      </c>
      <c r="B187" s="93" t="s">
        <v>1106</v>
      </c>
      <c r="C187" s="93">
        <v>5</v>
      </c>
      <c r="D187" s="133">
        <v>0</v>
      </c>
      <c r="E187" s="133">
        <v>1.2041199826559248</v>
      </c>
      <c r="F187" s="93" t="s">
        <v>985</v>
      </c>
      <c r="G187" s="93" t="b">
        <v>0</v>
      </c>
      <c r="H187" s="93" t="b">
        <v>0</v>
      </c>
      <c r="I187" s="93" t="b">
        <v>0</v>
      </c>
      <c r="J187" s="93" t="b">
        <v>0</v>
      </c>
      <c r="K187" s="93" t="b">
        <v>0</v>
      </c>
      <c r="L187" s="93" t="b">
        <v>0</v>
      </c>
    </row>
    <row r="188" spans="1:12" ht="15">
      <c r="A188" s="93" t="s">
        <v>1106</v>
      </c>
      <c r="B188" s="93" t="s">
        <v>1107</v>
      </c>
      <c r="C188" s="93">
        <v>5</v>
      </c>
      <c r="D188" s="133">
        <v>0</v>
      </c>
      <c r="E188" s="133">
        <v>1.2041199826559248</v>
      </c>
      <c r="F188" s="93" t="s">
        <v>985</v>
      </c>
      <c r="G188" s="93" t="b">
        <v>0</v>
      </c>
      <c r="H188" s="93" t="b">
        <v>0</v>
      </c>
      <c r="I188" s="93" t="b">
        <v>0</v>
      </c>
      <c r="J188" s="93" t="b">
        <v>0</v>
      </c>
      <c r="K188" s="93" t="b">
        <v>0</v>
      </c>
      <c r="L188" s="93" t="b">
        <v>0</v>
      </c>
    </row>
    <row r="189" spans="1:12" ht="15">
      <c r="A189" s="93" t="s">
        <v>1107</v>
      </c>
      <c r="B189" s="93" t="s">
        <v>1108</v>
      </c>
      <c r="C189" s="93">
        <v>5</v>
      </c>
      <c r="D189" s="133">
        <v>0</v>
      </c>
      <c r="E189" s="133">
        <v>1.2041199826559248</v>
      </c>
      <c r="F189" s="93" t="s">
        <v>985</v>
      </c>
      <c r="G189" s="93" t="b">
        <v>0</v>
      </c>
      <c r="H189" s="93" t="b">
        <v>0</v>
      </c>
      <c r="I189" s="93" t="b">
        <v>0</v>
      </c>
      <c r="J189" s="93" t="b">
        <v>0</v>
      </c>
      <c r="K189" s="93" t="b">
        <v>0</v>
      </c>
      <c r="L189" s="93" t="b">
        <v>0</v>
      </c>
    </row>
    <row r="190" spans="1:12" ht="15">
      <c r="A190" s="93" t="s">
        <v>1108</v>
      </c>
      <c r="B190" s="93" t="s">
        <v>1109</v>
      </c>
      <c r="C190" s="93">
        <v>5</v>
      </c>
      <c r="D190" s="133">
        <v>0</v>
      </c>
      <c r="E190" s="133">
        <v>1.2041199826559248</v>
      </c>
      <c r="F190" s="93" t="s">
        <v>985</v>
      </c>
      <c r="G190" s="93" t="b">
        <v>0</v>
      </c>
      <c r="H190" s="93" t="b">
        <v>0</v>
      </c>
      <c r="I190" s="93" t="b">
        <v>0</v>
      </c>
      <c r="J190" s="93" t="b">
        <v>0</v>
      </c>
      <c r="K190" s="93" t="b">
        <v>0</v>
      </c>
      <c r="L190" s="93" t="b">
        <v>0</v>
      </c>
    </row>
    <row r="191" spans="1:12" ht="15">
      <c r="A191" s="93" t="s">
        <v>1109</v>
      </c>
      <c r="B191" s="93" t="s">
        <v>1110</v>
      </c>
      <c r="C191" s="93">
        <v>5</v>
      </c>
      <c r="D191" s="133">
        <v>0</v>
      </c>
      <c r="E191" s="133">
        <v>1.2041199826559248</v>
      </c>
      <c r="F191" s="93" t="s">
        <v>985</v>
      </c>
      <c r="G191" s="93" t="b">
        <v>0</v>
      </c>
      <c r="H191" s="93" t="b">
        <v>0</v>
      </c>
      <c r="I191" s="93" t="b">
        <v>0</v>
      </c>
      <c r="J191" s="93" t="b">
        <v>0</v>
      </c>
      <c r="K191" s="93" t="b">
        <v>0</v>
      </c>
      <c r="L191" s="93" t="b">
        <v>0</v>
      </c>
    </row>
    <row r="192" spans="1:12" ht="15">
      <c r="A192" s="93" t="s">
        <v>1110</v>
      </c>
      <c r="B192" s="93" t="s">
        <v>1111</v>
      </c>
      <c r="C192" s="93">
        <v>5</v>
      </c>
      <c r="D192" s="133">
        <v>0</v>
      </c>
      <c r="E192" s="133">
        <v>1.2041199826559248</v>
      </c>
      <c r="F192" s="93" t="s">
        <v>985</v>
      </c>
      <c r="G192" s="93" t="b">
        <v>0</v>
      </c>
      <c r="H192" s="93" t="b">
        <v>0</v>
      </c>
      <c r="I192" s="93" t="b">
        <v>0</v>
      </c>
      <c r="J192" s="93" t="b">
        <v>0</v>
      </c>
      <c r="K192" s="93" t="b">
        <v>0</v>
      </c>
      <c r="L192" s="93" t="b">
        <v>0</v>
      </c>
    </row>
    <row r="193" spans="1:12" ht="15">
      <c r="A193" s="93" t="s">
        <v>1111</v>
      </c>
      <c r="B193" s="93" t="s">
        <v>1101</v>
      </c>
      <c r="C193" s="93">
        <v>5</v>
      </c>
      <c r="D193" s="133">
        <v>0</v>
      </c>
      <c r="E193" s="133">
        <v>1.2041199826559248</v>
      </c>
      <c r="F193" s="93" t="s">
        <v>985</v>
      </c>
      <c r="G193" s="93" t="b">
        <v>0</v>
      </c>
      <c r="H193" s="93" t="b">
        <v>0</v>
      </c>
      <c r="I193" s="93" t="b">
        <v>0</v>
      </c>
      <c r="J193" s="93" t="b">
        <v>0</v>
      </c>
      <c r="K193" s="93" t="b">
        <v>0</v>
      </c>
      <c r="L193" s="93" t="b">
        <v>0</v>
      </c>
    </row>
    <row r="194" spans="1:12" ht="15">
      <c r="A194" s="93" t="s">
        <v>1101</v>
      </c>
      <c r="B194" s="93" t="s">
        <v>1112</v>
      </c>
      <c r="C194" s="93">
        <v>5</v>
      </c>
      <c r="D194" s="133">
        <v>0</v>
      </c>
      <c r="E194" s="133">
        <v>1.2041199826559248</v>
      </c>
      <c r="F194" s="93" t="s">
        <v>985</v>
      </c>
      <c r="G194" s="93" t="b">
        <v>0</v>
      </c>
      <c r="H194" s="93" t="b">
        <v>0</v>
      </c>
      <c r="I194" s="93" t="b">
        <v>0</v>
      </c>
      <c r="J194" s="93" t="b">
        <v>0</v>
      </c>
      <c r="K194" s="93" t="b">
        <v>0</v>
      </c>
      <c r="L194" s="93" t="b">
        <v>0</v>
      </c>
    </row>
    <row r="195" spans="1:12" ht="15">
      <c r="A195" s="93" t="s">
        <v>1112</v>
      </c>
      <c r="B195" s="93" t="s">
        <v>1113</v>
      </c>
      <c r="C195" s="93">
        <v>5</v>
      </c>
      <c r="D195" s="133">
        <v>0</v>
      </c>
      <c r="E195" s="133">
        <v>1.2041199826559248</v>
      </c>
      <c r="F195" s="93" t="s">
        <v>985</v>
      </c>
      <c r="G195" s="93" t="b">
        <v>0</v>
      </c>
      <c r="H195" s="93" t="b">
        <v>0</v>
      </c>
      <c r="I195" s="93" t="b">
        <v>0</v>
      </c>
      <c r="J195" s="93" t="b">
        <v>0</v>
      </c>
      <c r="K195" s="93" t="b">
        <v>0</v>
      </c>
      <c r="L195" s="93" t="b">
        <v>0</v>
      </c>
    </row>
    <row r="196" spans="1:12" ht="15">
      <c r="A196" s="93" t="s">
        <v>1113</v>
      </c>
      <c r="B196" s="93" t="s">
        <v>1395</v>
      </c>
      <c r="C196" s="93">
        <v>5</v>
      </c>
      <c r="D196" s="133">
        <v>0</v>
      </c>
      <c r="E196" s="133">
        <v>1.2041199826559248</v>
      </c>
      <c r="F196" s="93" t="s">
        <v>985</v>
      </c>
      <c r="G196" s="93" t="b">
        <v>0</v>
      </c>
      <c r="H196" s="93" t="b">
        <v>0</v>
      </c>
      <c r="I196" s="93" t="b">
        <v>0</v>
      </c>
      <c r="J196" s="93" t="b">
        <v>0</v>
      </c>
      <c r="K196" s="93" t="b">
        <v>0</v>
      </c>
      <c r="L196" s="93" t="b">
        <v>0</v>
      </c>
    </row>
    <row r="197" spans="1:12" ht="15">
      <c r="A197" s="93" t="s">
        <v>1395</v>
      </c>
      <c r="B197" s="93" t="s">
        <v>1396</v>
      </c>
      <c r="C197" s="93">
        <v>5</v>
      </c>
      <c r="D197" s="133">
        <v>0</v>
      </c>
      <c r="E197" s="133">
        <v>1.2041199826559248</v>
      </c>
      <c r="F197" s="93" t="s">
        <v>985</v>
      </c>
      <c r="G197" s="93" t="b">
        <v>0</v>
      </c>
      <c r="H197" s="93" t="b">
        <v>0</v>
      </c>
      <c r="I197" s="93" t="b">
        <v>0</v>
      </c>
      <c r="J197" s="93" t="b">
        <v>0</v>
      </c>
      <c r="K197" s="93" t="b">
        <v>0</v>
      </c>
      <c r="L197" s="93" t="b">
        <v>0</v>
      </c>
    </row>
    <row r="198" spans="1:12" ht="15">
      <c r="A198" s="93" t="s">
        <v>1396</v>
      </c>
      <c r="B198" s="93" t="s">
        <v>1397</v>
      </c>
      <c r="C198" s="93">
        <v>5</v>
      </c>
      <c r="D198" s="133">
        <v>0</v>
      </c>
      <c r="E198" s="133">
        <v>1.2041199826559248</v>
      </c>
      <c r="F198" s="93" t="s">
        <v>985</v>
      </c>
      <c r="G198" s="93" t="b">
        <v>0</v>
      </c>
      <c r="H198" s="93" t="b">
        <v>0</v>
      </c>
      <c r="I198" s="93" t="b">
        <v>0</v>
      </c>
      <c r="J198" s="93" t="b">
        <v>0</v>
      </c>
      <c r="K198" s="93" t="b">
        <v>0</v>
      </c>
      <c r="L198" s="93" t="b">
        <v>0</v>
      </c>
    </row>
    <row r="199" spans="1:12" ht="15">
      <c r="A199" s="93" t="s">
        <v>1048</v>
      </c>
      <c r="B199" s="93" t="s">
        <v>1115</v>
      </c>
      <c r="C199" s="93">
        <v>8</v>
      </c>
      <c r="D199" s="133">
        <v>0.008080000176081981</v>
      </c>
      <c r="E199" s="133">
        <v>1.6697816152085365</v>
      </c>
      <c r="F199" s="93" t="s">
        <v>986</v>
      </c>
      <c r="G199" s="93" t="b">
        <v>0</v>
      </c>
      <c r="H199" s="93" t="b">
        <v>0</v>
      </c>
      <c r="I199" s="93" t="b">
        <v>0</v>
      </c>
      <c r="J199" s="93" t="b">
        <v>0</v>
      </c>
      <c r="K199" s="93" t="b">
        <v>0</v>
      </c>
      <c r="L199" s="93" t="b">
        <v>0</v>
      </c>
    </row>
    <row r="200" spans="1:12" ht="15">
      <c r="A200" s="93" t="s">
        <v>1115</v>
      </c>
      <c r="B200" s="93" t="s">
        <v>336</v>
      </c>
      <c r="C200" s="93">
        <v>8</v>
      </c>
      <c r="D200" s="133">
        <v>0.008080000176081981</v>
      </c>
      <c r="E200" s="133">
        <v>1.3687516195445555</v>
      </c>
      <c r="F200" s="93" t="s">
        <v>986</v>
      </c>
      <c r="G200" s="93" t="b">
        <v>0</v>
      </c>
      <c r="H200" s="93" t="b">
        <v>0</v>
      </c>
      <c r="I200" s="93" t="b">
        <v>0</v>
      </c>
      <c r="J200" s="93" t="b">
        <v>0</v>
      </c>
      <c r="K200" s="93" t="b">
        <v>0</v>
      </c>
      <c r="L200" s="93" t="b">
        <v>0</v>
      </c>
    </row>
    <row r="201" spans="1:12" ht="15">
      <c r="A201" s="93" t="s">
        <v>336</v>
      </c>
      <c r="B201" s="93" t="s">
        <v>1116</v>
      </c>
      <c r="C201" s="93">
        <v>8</v>
      </c>
      <c r="D201" s="133">
        <v>0.008080000176081981</v>
      </c>
      <c r="E201" s="133">
        <v>1.3687516195445555</v>
      </c>
      <c r="F201" s="93" t="s">
        <v>986</v>
      </c>
      <c r="G201" s="93" t="b">
        <v>0</v>
      </c>
      <c r="H201" s="93" t="b">
        <v>0</v>
      </c>
      <c r="I201" s="93" t="b">
        <v>0</v>
      </c>
      <c r="J201" s="93" t="b">
        <v>0</v>
      </c>
      <c r="K201" s="93" t="b">
        <v>0</v>
      </c>
      <c r="L201" s="93" t="b">
        <v>0</v>
      </c>
    </row>
    <row r="202" spans="1:12" ht="15">
      <c r="A202" s="93" t="s">
        <v>1116</v>
      </c>
      <c r="B202" s="93" t="s">
        <v>1117</v>
      </c>
      <c r="C202" s="93">
        <v>8</v>
      </c>
      <c r="D202" s="133">
        <v>0.008080000176081981</v>
      </c>
      <c r="E202" s="133">
        <v>1.6697816152085365</v>
      </c>
      <c r="F202" s="93" t="s">
        <v>986</v>
      </c>
      <c r="G202" s="93" t="b">
        <v>0</v>
      </c>
      <c r="H202" s="93" t="b">
        <v>0</v>
      </c>
      <c r="I202" s="93" t="b">
        <v>0</v>
      </c>
      <c r="J202" s="93" t="b">
        <v>0</v>
      </c>
      <c r="K202" s="93" t="b">
        <v>0</v>
      </c>
      <c r="L202" s="93" t="b">
        <v>0</v>
      </c>
    </row>
    <row r="203" spans="1:12" ht="15">
      <c r="A203" s="93" t="s">
        <v>1117</v>
      </c>
      <c r="B203" s="93" t="s">
        <v>1118</v>
      </c>
      <c r="C203" s="93">
        <v>8</v>
      </c>
      <c r="D203" s="133">
        <v>0.008080000176081981</v>
      </c>
      <c r="E203" s="133">
        <v>1.6697816152085365</v>
      </c>
      <c r="F203" s="93" t="s">
        <v>986</v>
      </c>
      <c r="G203" s="93" t="b">
        <v>0</v>
      </c>
      <c r="H203" s="93" t="b">
        <v>0</v>
      </c>
      <c r="I203" s="93" t="b">
        <v>0</v>
      </c>
      <c r="J203" s="93" t="b">
        <v>0</v>
      </c>
      <c r="K203" s="93" t="b">
        <v>0</v>
      </c>
      <c r="L203" s="93" t="b">
        <v>0</v>
      </c>
    </row>
    <row r="204" spans="1:12" ht="15">
      <c r="A204" s="93" t="s">
        <v>1118</v>
      </c>
      <c r="B204" s="93" t="s">
        <v>1103</v>
      </c>
      <c r="C204" s="93">
        <v>8</v>
      </c>
      <c r="D204" s="133">
        <v>0.008080000176081981</v>
      </c>
      <c r="E204" s="133">
        <v>1.6697816152085365</v>
      </c>
      <c r="F204" s="93" t="s">
        <v>986</v>
      </c>
      <c r="G204" s="93" t="b">
        <v>0</v>
      </c>
      <c r="H204" s="93" t="b">
        <v>0</v>
      </c>
      <c r="I204" s="93" t="b">
        <v>0</v>
      </c>
      <c r="J204" s="93" t="b">
        <v>0</v>
      </c>
      <c r="K204" s="93" t="b">
        <v>0</v>
      </c>
      <c r="L204" s="93" t="b">
        <v>0</v>
      </c>
    </row>
    <row r="205" spans="1:12" ht="15">
      <c r="A205" s="93" t="s">
        <v>1103</v>
      </c>
      <c r="B205" s="93" t="s">
        <v>1119</v>
      </c>
      <c r="C205" s="93">
        <v>8</v>
      </c>
      <c r="D205" s="133">
        <v>0.008080000176081981</v>
      </c>
      <c r="E205" s="133">
        <v>1.6697816152085365</v>
      </c>
      <c r="F205" s="93" t="s">
        <v>986</v>
      </c>
      <c r="G205" s="93" t="b">
        <v>0</v>
      </c>
      <c r="H205" s="93" t="b">
        <v>0</v>
      </c>
      <c r="I205" s="93" t="b">
        <v>0</v>
      </c>
      <c r="J205" s="93" t="b">
        <v>0</v>
      </c>
      <c r="K205" s="93" t="b">
        <v>0</v>
      </c>
      <c r="L205" s="93" t="b">
        <v>0</v>
      </c>
    </row>
    <row r="206" spans="1:12" ht="15">
      <c r="A206" s="93" t="s">
        <v>1119</v>
      </c>
      <c r="B206" s="93" t="s">
        <v>1120</v>
      </c>
      <c r="C206" s="93">
        <v>8</v>
      </c>
      <c r="D206" s="133">
        <v>0.008080000176081981</v>
      </c>
      <c r="E206" s="133">
        <v>1.6697816152085365</v>
      </c>
      <c r="F206" s="93" t="s">
        <v>986</v>
      </c>
      <c r="G206" s="93" t="b">
        <v>0</v>
      </c>
      <c r="H206" s="93" t="b">
        <v>0</v>
      </c>
      <c r="I206" s="93" t="b">
        <v>0</v>
      </c>
      <c r="J206" s="93" t="b">
        <v>0</v>
      </c>
      <c r="K206" s="93" t="b">
        <v>0</v>
      </c>
      <c r="L206" s="93" t="b">
        <v>0</v>
      </c>
    </row>
    <row r="207" spans="1:12" ht="15">
      <c r="A207" s="93" t="s">
        <v>1120</v>
      </c>
      <c r="B207" s="93" t="s">
        <v>1101</v>
      </c>
      <c r="C207" s="93">
        <v>8</v>
      </c>
      <c r="D207" s="133">
        <v>0.008080000176081981</v>
      </c>
      <c r="E207" s="133">
        <v>1.271841606536499</v>
      </c>
      <c r="F207" s="93" t="s">
        <v>986</v>
      </c>
      <c r="G207" s="93" t="b">
        <v>0</v>
      </c>
      <c r="H207" s="93" t="b">
        <v>0</v>
      </c>
      <c r="I207" s="93" t="b">
        <v>0</v>
      </c>
      <c r="J207" s="93" t="b">
        <v>0</v>
      </c>
      <c r="K207" s="93" t="b">
        <v>0</v>
      </c>
      <c r="L207" s="93" t="b">
        <v>0</v>
      </c>
    </row>
    <row r="208" spans="1:12" ht="15">
      <c r="A208" s="93" t="s">
        <v>1370</v>
      </c>
      <c r="B208" s="93" t="s">
        <v>1371</v>
      </c>
      <c r="C208" s="93">
        <v>8</v>
      </c>
      <c r="D208" s="133">
        <v>0.008080000176081981</v>
      </c>
      <c r="E208" s="133">
        <v>1.6697816152085365</v>
      </c>
      <c r="F208" s="93" t="s">
        <v>986</v>
      </c>
      <c r="G208" s="93" t="b">
        <v>0</v>
      </c>
      <c r="H208" s="93" t="b">
        <v>0</v>
      </c>
      <c r="I208" s="93" t="b">
        <v>0</v>
      </c>
      <c r="J208" s="93" t="b">
        <v>0</v>
      </c>
      <c r="K208" s="93" t="b">
        <v>0</v>
      </c>
      <c r="L208" s="93" t="b">
        <v>0</v>
      </c>
    </row>
    <row r="209" spans="1:12" ht="15">
      <c r="A209" s="93" t="s">
        <v>1371</v>
      </c>
      <c r="B209" s="93" t="s">
        <v>1372</v>
      </c>
      <c r="C209" s="93">
        <v>8</v>
      </c>
      <c r="D209" s="133">
        <v>0.008080000176081981</v>
      </c>
      <c r="E209" s="133">
        <v>1.6697816152085365</v>
      </c>
      <c r="F209" s="93" t="s">
        <v>986</v>
      </c>
      <c r="G209" s="93" t="b">
        <v>0</v>
      </c>
      <c r="H209" s="93" t="b">
        <v>0</v>
      </c>
      <c r="I209" s="93" t="b">
        <v>0</v>
      </c>
      <c r="J209" s="93" t="b">
        <v>0</v>
      </c>
      <c r="K209" s="93" t="b">
        <v>0</v>
      </c>
      <c r="L209" s="93" t="b">
        <v>0</v>
      </c>
    </row>
    <row r="210" spans="1:12" ht="15">
      <c r="A210" s="93" t="s">
        <v>1372</v>
      </c>
      <c r="B210" s="93" t="s">
        <v>1373</v>
      </c>
      <c r="C210" s="93">
        <v>8</v>
      </c>
      <c r="D210" s="133">
        <v>0.008080000176081981</v>
      </c>
      <c r="E210" s="133">
        <v>1.6697816152085365</v>
      </c>
      <c r="F210" s="93" t="s">
        <v>986</v>
      </c>
      <c r="G210" s="93" t="b">
        <v>0</v>
      </c>
      <c r="H210" s="93" t="b">
        <v>0</v>
      </c>
      <c r="I210" s="93" t="b">
        <v>0</v>
      </c>
      <c r="J210" s="93" t="b">
        <v>0</v>
      </c>
      <c r="K210" s="93" t="b">
        <v>0</v>
      </c>
      <c r="L210" s="93" t="b">
        <v>0</v>
      </c>
    </row>
    <row r="211" spans="1:12" ht="15">
      <c r="A211" s="93" t="s">
        <v>1101</v>
      </c>
      <c r="B211" s="93" t="s">
        <v>1369</v>
      </c>
      <c r="C211" s="93">
        <v>4</v>
      </c>
      <c r="D211" s="133">
        <v>0.007096142176000191</v>
      </c>
      <c r="E211" s="133">
        <v>1.0677216238805742</v>
      </c>
      <c r="F211" s="93" t="s">
        <v>986</v>
      </c>
      <c r="G211" s="93" t="b">
        <v>0</v>
      </c>
      <c r="H211" s="93" t="b">
        <v>0</v>
      </c>
      <c r="I211" s="93" t="b">
        <v>0</v>
      </c>
      <c r="J211" s="93" t="b">
        <v>0</v>
      </c>
      <c r="K211" s="93" t="b">
        <v>0</v>
      </c>
      <c r="L211" s="93" t="b">
        <v>0</v>
      </c>
    </row>
    <row r="212" spans="1:12" ht="15">
      <c r="A212" s="93" t="s">
        <v>1369</v>
      </c>
      <c r="B212" s="93" t="s">
        <v>1370</v>
      </c>
      <c r="C212" s="93">
        <v>4</v>
      </c>
      <c r="D212" s="133">
        <v>0.007096142176000191</v>
      </c>
      <c r="E212" s="133">
        <v>1.3687516195445555</v>
      </c>
      <c r="F212" s="93" t="s">
        <v>986</v>
      </c>
      <c r="G212" s="93" t="b">
        <v>0</v>
      </c>
      <c r="H212" s="93" t="b">
        <v>0</v>
      </c>
      <c r="I212" s="93" t="b">
        <v>0</v>
      </c>
      <c r="J212" s="93" t="b">
        <v>0</v>
      </c>
      <c r="K212" s="93" t="b">
        <v>0</v>
      </c>
      <c r="L212" s="93" t="b">
        <v>0</v>
      </c>
    </row>
    <row r="213" spans="1:12" ht="15">
      <c r="A213" s="93" t="s">
        <v>1101</v>
      </c>
      <c r="B213" s="93" t="s">
        <v>1399</v>
      </c>
      <c r="C213" s="93">
        <v>4</v>
      </c>
      <c r="D213" s="133">
        <v>0.007096142176000191</v>
      </c>
      <c r="E213" s="133">
        <v>1.3687516195445555</v>
      </c>
      <c r="F213" s="93" t="s">
        <v>986</v>
      </c>
      <c r="G213" s="93" t="b">
        <v>0</v>
      </c>
      <c r="H213" s="93" t="b">
        <v>0</v>
      </c>
      <c r="I213" s="93" t="b">
        <v>0</v>
      </c>
      <c r="J213" s="93" t="b">
        <v>0</v>
      </c>
      <c r="K213" s="93" t="b">
        <v>0</v>
      </c>
      <c r="L213" s="93" t="b">
        <v>0</v>
      </c>
    </row>
    <row r="214" spans="1:12" ht="15">
      <c r="A214" s="93" t="s">
        <v>1399</v>
      </c>
      <c r="B214" s="93" t="s">
        <v>1369</v>
      </c>
      <c r="C214" s="93">
        <v>4</v>
      </c>
      <c r="D214" s="133">
        <v>0.007096142176000191</v>
      </c>
      <c r="E214" s="133">
        <v>1.6697816152085365</v>
      </c>
      <c r="F214" s="93" t="s">
        <v>986</v>
      </c>
      <c r="G214" s="93" t="b">
        <v>0</v>
      </c>
      <c r="H214" s="93" t="b">
        <v>0</v>
      </c>
      <c r="I214" s="93" t="b">
        <v>0</v>
      </c>
      <c r="J214" s="93" t="b">
        <v>0</v>
      </c>
      <c r="K214" s="93" t="b">
        <v>0</v>
      </c>
      <c r="L214" s="93" t="b">
        <v>0</v>
      </c>
    </row>
    <row r="215" spans="1:12" ht="15">
      <c r="A215" s="93" t="s">
        <v>1369</v>
      </c>
      <c r="B215" s="93" t="s">
        <v>1400</v>
      </c>
      <c r="C215" s="93">
        <v>4</v>
      </c>
      <c r="D215" s="133">
        <v>0.007096142176000191</v>
      </c>
      <c r="E215" s="133">
        <v>1.6697816152085365</v>
      </c>
      <c r="F215" s="93" t="s">
        <v>986</v>
      </c>
      <c r="G215" s="93" t="b">
        <v>0</v>
      </c>
      <c r="H215" s="93" t="b">
        <v>0</v>
      </c>
      <c r="I215" s="93" t="b">
        <v>0</v>
      </c>
      <c r="J215" s="93" t="b">
        <v>0</v>
      </c>
      <c r="K215" s="93" t="b">
        <v>0</v>
      </c>
      <c r="L215" s="93" t="b">
        <v>0</v>
      </c>
    </row>
    <row r="216" spans="1:12" ht="15">
      <c r="A216" s="93" t="s">
        <v>1400</v>
      </c>
      <c r="B216" s="93" t="s">
        <v>1370</v>
      </c>
      <c r="C216" s="93">
        <v>4</v>
      </c>
      <c r="D216" s="133">
        <v>0.007096142176000191</v>
      </c>
      <c r="E216" s="133">
        <v>1.6697816152085365</v>
      </c>
      <c r="F216" s="93" t="s">
        <v>986</v>
      </c>
      <c r="G216" s="93" t="b">
        <v>0</v>
      </c>
      <c r="H216" s="93" t="b">
        <v>0</v>
      </c>
      <c r="I216" s="93" t="b">
        <v>0</v>
      </c>
      <c r="J216" s="93" t="b">
        <v>0</v>
      </c>
      <c r="K216" s="93" t="b">
        <v>0</v>
      </c>
      <c r="L216" s="93" t="b">
        <v>0</v>
      </c>
    </row>
    <row r="217" spans="1:12" ht="15">
      <c r="A217" s="93" t="s">
        <v>336</v>
      </c>
      <c r="B217" s="93" t="s">
        <v>1416</v>
      </c>
      <c r="C217" s="93">
        <v>3</v>
      </c>
      <c r="D217" s="133">
        <v>0.006273416809220701</v>
      </c>
      <c r="E217" s="133">
        <v>1.3687516195445555</v>
      </c>
      <c r="F217" s="93" t="s">
        <v>986</v>
      </c>
      <c r="G217" s="93" t="b">
        <v>0</v>
      </c>
      <c r="H217" s="93" t="b">
        <v>0</v>
      </c>
      <c r="I217" s="93" t="b">
        <v>0</v>
      </c>
      <c r="J217" s="93" t="b">
        <v>0</v>
      </c>
      <c r="K217" s="93" t="b">
        <v>0</v>
      </c>
      <c r="L217" s="93" t="b">
        <v>0</v>
      </c>
    </row>
    <row r="218" spans="1:12" ht="15">
      <c r="A218" s="93" t="s">
        <v>1416</v>
      </c>
      <c r="B218" s="93" t="s">
        <v>1394</v>
      </c>
      <c r="C218" s="93">
        <v>3</v>
      </c>
      <c r="D218" s="133">
        <v>0.006273416809220701</v>
      </c>
      <c r="E218" s="133">
        <v>1.9708116108725178</v>
      </c>
      <c r="F218" s="93" t="s">
        <v>986</v>
      </c>
      <c r="G218" s="93" t="b">
        <v>0</v>
      </c>
      <c r="H218" s="93" t="b">
        <v>0</v>
      </c>
      <c r="I218" s="93" t="b">
        <v>0</v>
      </c>
      <c r="J218" s="93" t="b">
        <v>0</v>
      </c>
      <c r="K218" s="93" t="b">
        <v>0</v>
      </c>
      <c r="L218" s="93" t="b">
        <v>0</v>
      </c>
    </row>
    <row r="219" spans="1:12" ht="15">
      <c r="A219" s="93" t="s">
        <v>1394</v>
      </c>
      <c r="B219" s="93" t="s">
        <v>1398</v>
      </c>
      <c r="C219" s="93">
        <v>3</v>
      </c>
      <c r="D219" s="133">
        <v>0.006273416809220701</v>
      </c>
      <c r="E219" s="133">
        <v>1.7489628612561614</v>
      </c>
      <c r="F219" s="93" t="s">
        <v>986</v>
      </c>
      <c r="G219" s="93" t="b">
        <v>0</v>
      </c>
      <c r="H219" s="93" t="b">
        <v>0</v>
      </c>
      <c r="I219" s="93" t="b">
        <v>0</v>
      </c>
      <c r="J219" s="93" t="b">
        <v>0</v>
      </c>
      <c r="K219" s="93" t="b">
        <v>0</v>
      </c>
      <c r="L219" s="93" t="b">
        <v>0</v>
      </c>
    </row>
    <row r="220" spans="1:12" ht="15">
      <c r="A220" s="93" t="s">
        <v>1101</v>
      </c>
      <c r="B220" s="93" t="s">
        <v>1417</v>
      </c>
      <c r="C220" s="93">
        <v>3</v>
      </c>
      <c r="D220" s="133">
        <v>0.006273416809220701</v>
      </c>
      <c r="E220" s="133">
        <v>1.3687516195445555</v>
      </c>
      <c r="F220" s="93" t="s">
        <v>986</v>
      </c>
      <c r="G220" s="93" t="b">
        <v>0</v>
      </c>
      <c r="H220" s="93" t="b">
        <v>0</v>
      </c>
      <c r="I220" s="93" t="b">
        <v>0</v>
      </c>
      <c r="J220" s="93" t="b">
        <v>0</v>
      </c>
      <c r="K220" s="93" t="b">
        <v>0</v>
      </c>
      <c r="L220" s="93" t="b">
        <v>0</v>
      </c>
    </row>
    <row r="221" spans="1:12" ht="15">
      <c r="A221" s="93" t="s">
        <v>1477</v>
      </c>
      <c r="B221" s="93" t="s">
        <v>1478</v>
      </c>
      <c r="C221" s="93">
        <v>2</v>
      </c>
      <c r="D221" s="133">
        <v>0.005076142131979695</v>
      </c>
      <c r="E221" s="133">
        <v>2.271841606536499</v>
      </c>
      <c r="F221" s="93" t="s">
        <v>986</v>
      </c>
      <c r="G221" s="93" t="b">
        <v>0</v>
      </c>
      <c r="H221" s="93" t="b">
        <v>0</v>
      </c>
      <c r="I221" s="93" t="b">
        <v>0</v>
      </c>
      <c r="J221" s="93" t="b">
        <v>0</v>
      </c>
      <c r="K221" s="93" t="b">
        <v>0</v>
      </c>
      <c r="L221" s="93" t="b">
        <v>0</v>
      </c>
    </row>
    <row r="222" spans="1:12" ht="15">
      <c r="A222" s="93" t="s">
        <v>1474</v>
      </c>
      <c r="B222" s="93" t="s">
        <v>1475</v>
      </c>
      <c r="C222" s="93">
        <v>2</v>
      </c>
      <c r="D222" s="133">
        <v>0.006604213175959295</v>
      </c>
      <c r="E222" s="133">
        <v>2.271841606536499</v>
      </c>
      <c r="F222" s="93" t="s">
        <v>986</v>
      </c>
      <c r="G222" s="93" t="b">
        <v>0</v>
      </c>
      <c r="H222" s="93" t="b">
        <v>0</v>
      </c>
      <c r="I222" s="93" t="b">
        <v>0</v>
      </c>
      <c r="J222" s="93" t="b">
        <v>0</v>
      </c>
      <c r="K222" s="93" t="b">
        <v>0</v>
      </c>
      <c r="L222" s="93" t="b">
        <v>0</v>
      </c>
    </row>
    <row r="223" spans="1:12" ht="15">
      <c r="A223" s="93" t="s">
        <v>1059</v>
      </c>
      <c r="B223" s="93" t="s">
        <v>336</v>
      </c>
      <c r="C223" s="93">
        <v>2</v>
      </c>
      <c r="D223" s="133">
        <v>0.005076142131979695</v>
      </c>
      <c r="E223" s="133">
        <v>1.3687516195445555</v>
      </c>
      <c r="F223" s="93" t="s">
        <v>986</v>
      </c>
      <c r="G223" s="93" t="b">
        <v>0</v>
      </c>
      <c r="H223" s="93" t="b">
        <v>0</v>
      </c>
      <c r="I223" s="93" t="b">
        <v>0</v>
      </c>
      <c r="J223" s="93" t="b">
        <v>0</v>
      </c>
      <c r="K223" s="93" t="b">
        <v>0</v>
      </c>
      <c r="L223" s="93" t="b">
        <v>0</v>
      </c>
    </row>
    <row r="224" spans="1:12" ht="15">
      <c r="A224" s="93" t="s">
        <v>1398</v>
      </c>
      <c r="B224" s="93" t="s">
        <v>1465</v>
      </c>
      <c r="C224" s="93">
        <v>2</v>
      </c>
      <c r="D224" s="133">
        <v>0.005076142131979695</v>
      </c>
      <c r="E224" s="133">
        <v>1.8739015978644613</v>
      </c>
      <c r="F224" s="93" t="s">
        <v>986</v>
      </c>
      <c r="G224" s="93" t="b">
        <v>0</v>
      </c>
      <c r="H224" s="93" t="b">
        <v>0</v>
      </c>
      <c r="I224" s="93" t="b">
        <v>0</v>
      </c>
      <c r="J224" s="93" t="b">
        <v>0</v>
      </c>
      <c r="K224" s="93" t="b">
        <v>0</v>
      </c>
      <c r="L224" s="93" t="b">
        <v>0</v>
      </c>
    </row>
    <row r="225" spans="1:12" ht="15">
      <c r="A225" s="93" t="s">
        <v>1442</v>
      </c>
      <c r="B225" s="93" t="s">
        <v>1443</v>
      </c>
      <c r="C225" s="93">
        <v>2</v>
      </c>
      <c r="D225" s="133">
        <v>0.005076142131979695</v>
      </c>
      <c r="E225" s="133">
        <v>2.271841606536499</v>
      </c>
      <c r="F225" s="93" t="s">
        <v>986</v>
      </c>
      <c r="G225" s="93" t="b">
        <v>0</v>
      </c>
      <c r="H225" s="93" t="b">
        <v>0</v>
      </c>
      <c r="I225" s="93" t="b">
        <v>0</v>
      </c>
      <c r="J225" s="93" t="b">
        <v>0</v>
      </c>
      <c r="K225" s="93" t="b">
        <v>0</v>
      </c>
      <c r="L225" s="93" t="b">
        <v>0</v>
      </c>
    </row>
    <row r="226" spans="1:12" ht="15">
      <c r="A226" s="93" t="s">
        <v>1444</v>
      </c>
      <c r="B226" s="93" t="s">
        <v>1445</v>
      </c>
      <c r="C226" s="93">
        <v>2</v>
      </c>
      <c r="D226" s="133">
        <v>0.005076142131979695</v>
      </c>
      <c r="E226" s="133">
        <v>2.271841606536499</v>
      </c>
      <c r="F226" s="93" t="s">
        <v>986</v>
      </c>
      <c r="G226" s="93" t="b">
        <v>0</v>
      </c>
      <c r="H226" s="93" t="b">
        <v>0</v>
      </c>
      <c r="I226" s="93" t="b">
        <v>0</v>
      </c>
      <c r="J226" s="93" t="b">
        <v>0</v>
      </c>
      <c r="K226" s="93" t="b">
        <v>0</v>
      </c>
      <c r="L226" s="93" t="b">
        <v>0</v>
      </c>
    </row>
    <row r="227" spans="1:12" ht="15">
      <c r="A227" s="93" t="s">
        <v>1445</v>
      </c>
      <c r="B227" s="93" t="s">
        <v>1446</v>
      </c>
      <c r="C227" s="93">
        <v>2</v>
      </c>
      <c r="D227" s="133">
        <v>0.005076142131979695</v>
      </c>
      <c r="E227" s="133">
        <v>2.271841606536499</v>
      </c>
      <c r="F227" s="93" t="s">
        <v>986</v>
      </c>
      <c r="G227" s="93" t="b">
        <v>0</v>
      </c>
      <c r="H227" s="93" t="b">
        <v>0</v>
      </c>
      <c r="I227" s="93" t="b">
        <v>0</v>
      </c>
      <c r="J227" s="93" t="b">
        <v>0</v>
      </c>
      <c r="K227" s="93" t="b">
        <v>0</v>
      </c>
      <c r="L227" s="93" t="b">
        <v>0</v>
      </c>
    </row>
    <row r="228" spans="1:12" ht="15">
      <c r="A228" s="93" t="s">
        <v>1446</v>
      </c>
      <c r="B228" s="93" t="s">
        <v>336</v>
      </c>
      <c r="C228" s="93">
        <v>2</v>
      </c>
      <c r="D228" s="133">
        <v>0.005076142131979695</v>
      </c>
      <c r="E228" s="133">
        <v>1.3687516195445555</v>
      </c>
      <c r="F228" s="93" t="s">
        <v>986</v>
      </c>
      <c r="G228" s="93" t="b">
        <v>0</v>
      </c>
      <c r="H228" s="93" t="b">
        <v>0</v>
      </c>
      <c r="I228" s="93" t="b">
        <v>0</v>
      </c>
      <c r="J228" s="93" t="b">
        <v>0</v>
      </c>
      <c r="K228" s="93" t="b">
        <v>0</v>
      </c>
      <c r="L228" s="93" t="b">
        <v>0</v>
      </c>
    </row>
    <row r="229" spans="1:12" ht="15">
      <c r="A229" s="93" t="s">
        <v>336</v>
      </c>
      <c r="B229" s="93" t="s">
        <v>1447</v>
      </c>
      <c r="C229" s="93">
        <v>2</v>
      </c>
      <c r="D229" s="133">
        <v>0.005076142131979695</v>
      </c>
      <c r="E229" s="133">
        <v>1.3687516195445555</v>
      </c>
      <c r="F229" s="93" t="s">
        <v>986</v>
      </c>
      <c r="G229" s="93" t="b">
        <v>0</v>
      </c>
      <c r="H229" s="93" t="b">
        <v>0</v>
      </c>
      <c r="I229" s="93" t="b">
        <v>0</v>
      </c>
      <c r="J229" s="93" t="b">
        <v>0</v>
      </c>
      <c r="K229" s="93" t="b">
        <v>0</v>
      </c>
      <c r="L229" s="93" t="b">
        <v>0</v>
      </c>
    </row>
    <row r="230" spans="1:12" ht="15">
      <c r="A230" s="93" t="s">
        <v>1447</v>
      </c>
      <c r="B230" s="93" t="s">
        <v>1398</v>
      </c>
      <c r="C230" s="93">
        <v>2</v>
      </c>
      <c r="D230" s="133">
        <v>0.005076142131979695</v>
      </c>
      <c r="E230" s="133">
        <v>1.8739015978644613</v>
      </c>
      <c r="F230" s="93" t="s">
        <v>986</v>
      </c>
      <c r="G230" s="93" t="b">
        <v>0</v>
      </c>
      <c r="H230" s="93" t="b">
        <v>0</v>
      </c>
      <c r="I230" s="93" t="b">
        <v>0</v>
      </c>
      <c r="J230" s="93" t="b">
        <v>0</v>
      </c>
      <c r="K230" s="93" t="b">
        <v>0</v>
      </c>
      <c r="L230" s="93" t="b">
        <v>0</v>
      </c>
    </row>
    <row r="231" spans="1:12" ht="15">
      <c r="A231" s="93" t="s">
        <v>1448</v>
      </c>
      <c r="B231" s="93" t="s">
        <v>1374</v>
      </c>
      <c r="C231" s="93">
        <v>2</v>
      </c>
      <c r="D231" s="133">
        <v>0.005076142131979695</v>
      </c>
      <c r="E231" s="133">
        <v>2.0957503474808177</v>
      </c>
      <c r="F231" s="93" t="s">
        <v>986</v>
      </c>
      <c r="G231" s="93" t="b">
        <v>0</v>
      </c>
      <c r="H231" s="93" t="b">
        <v>0</v>
      </c>
      <c r="I231" s="93" t="b">
        <v>0</v>
      </c>
      <c r="J231" s="93" t="b">
        <v>0</v>
      </c>
      <c r="K231" s="93" t="b">
        <v>0</v>
      </c>
      <c r="L231" s="93" t="b">
        <v>0</v>
      </c>
    </row>
    <row r="232" spans="1:12" ht="15">
      <c r="A232" s="93" t="s">
        <v>1450</v>
      </c>
      <c r="B232" s="93" t="s">
        <v>1451</v>
      </c>
      <c r="C232" s="93">
        <v>2</v>
      </c>
      <c r="D232" s="133">
        <v>0.005076142131979695</v>
      </c>
      <c r="E232" s="133">
        <v>2.271841606536499</v>
      </c>
      <c r="F232" s="93" t="s">
        <v>986</v>
      </c>
      <c r="G232" s="93" t="b">
        <v>0</v>
      </c>
      <c r="H232" s="93" t="b">
        <v>0</v>
      </c>
      <c r="I232" s="93" t="b">
        <v>0</v>
      </c>
      <c r="J232" s="93" t="b">
        <v>0</v>
      </c>
      <c r="K232" s="93" t="b">
        <v>0</v>
      </c>
      <c r="L232" s="93" t="b">
        <v>0</v>
      </c>
    </row>
    <row r="233" spans="1:12" ht="15">
      <c r="A233" s="93" t="s">
        <v>1451</v>
      </c>
      <c r="B233" s="93" t="s">
        <v>1452</v>
      </c>
      <c r="C233" s="93">
        <v>2</v>
      </c>
      <c r="D233" s="133">
        <v>0.005076142131979695</v>
      </c>
      <c r="E233" s="133">
        <v>2.271841606536499</v>
      </c>
      <c r="F233" s="93" t="s">
        <v>986</v>
      </c>
      <c r="G233" s="93" t="b">
        <v>0</v>
      </c>
      <c r="H233" s="93" t="b">
        <v>0</v>
      </c>
      <c r="I233" s="93" t="b">
        <v>0</v>
      </c>
      <c r="J233" s="93" t="b">
        <v>0</v>
      </c>
      <c r="K233" s="93" t="b">
        <v>0</v>
      </c>
      <c r="L233" s="93" t="b">
        <v>0</v>
      </c>
    </row>
    <row r="234" spans="1:12" ht="15">
      <c r="A234" s="93" t="s">
        <v>1452</v>
      </c>
      <c r="B234" s="93" t="s">
        <v>1453</v>
      </c>
      <c r="C234" s="93">
        <v>2</v>
      </c>
      <c r="D234" s="133">
        <v>0.005076142131979695</v>
      </c>
      <c r="E234" s="133">
        <v>2.271841606536499</v>
      </c>
      <c r="F234" s="93" t="s">
        <v>986</v>
      </c>
      <c r="G234" s="93" t="b">
        <v>0</v>
      </c>
      <c r="H234" s="93" t="b">
        <v>0</v>
      </c>
      <c r="I234" s="93" t="b">
        <v>0</v>
      </c>
      <c r="J234" s="93" t="b">
        <v>0</v>
      </c>
      <c r="K234" s="93" t="b">
        <v>0</v>
      </c>
      <c r="L234" s="93" t="b">
        <v>0</v>
      </c>
    </row>
    <row r="235" spans="1:12" ht="15">
      <c r="A235" s="93" t="s">
        <v>1453</v>
      </c>
      <c r="B235" s="93" t="s">
        <v>1454</v>
      </c>
      <c r="C235" s="93">
        <v>2</v>
      </c>
      <c r="D235" s="133">
        <v>0.005076142131979695</v>
      </c>
      <c r="E235" s="133">
        <v>2.271841606536499</v>
      </c>
      <c r="F235" s="93" t="s">
        <v>986</v>
      </c>
      <c r="G235" s="93" t="b">
        <v>0</v>
      </c>
      <c r="H235" s="93" t="b">
        <v>0</v>
      </c>
      <c r="I235" s="93" t="b">
        <v>0</v>
      </c>
      <c r="J235" s="93" t="b">
        <v>0</v>
      </c>
      <c r="K235" s="93" t="b">
        <v>0</v>
      </c>
      <c r="L235" s="93" t="b">
        <v>0</v>
      </c>
    </row>
    <row r="236" spans="1:12" ht="15">
      <c r="A236" s="93" t="s">
        <v>1454</v>
      </c>
      <c r="B236" s="93" t="s">
        <v>1455</v>
      </c>
      <c r="C236" s="93">
        <v>2</v>
      </c>
      <c r="D236" s="133">
        <v>0.005076142131979695</v>
      </c>
      <c r="E236" s="133">
        <v>2.271841606536499</v>
      </c>
      <c r="F236" s="93" t="s">
        <v>986</v>
      </c>
      <c r="G236" s="93" t="b">
        <v>0</v>
      </c>
      <c r="H236" s="93" t="b">
        <v>0</v>
      </c>
      <c r="I236" s="93" t="b">
        <v>0</v>
      </c>
      <c r="J236" s="93" t="b">
        <v>1</v>
      </c>
      <c r="K236" s="93" t="b">
        <v>0</v>
      </c>
      <c r="L236" s="93" t="b">
        <v>0</v>
      </c>
    </row>
    <row r="237" spans="1:12" ht="15">
      <c r="A237" s="93" t="s">
        <v>1455</v>
      </c>
      <c r="B237" s="93" t="s">
        <v>1456</v>
      </c>
      <c r="C237" s="93">
        <v>2</v>
      </c>
      <c r="D237" s="133">
        <v>0.005076142131979695</v>
      </c>
      <c r="E237" s="133">
        <v>2.271841606536499</v>
      </c>
      <c r="F237" s="93" t="s">
        <v>986</v>
      </c>
      <c r="G237" s="93" t="b">
        <v>1</v>
      </c>
      <c r="H237" s="93" t="b">
        <v>0</v>
      </c>
      <c r="I237" s="93" t="b">
        <v>0</v>
      </c>
      <c r="J237" s="93" t="b">
        <v>1</v>
      </c>
      <c r="K237" s="93" t="b">
        <v>0</v>
      </c>
      <c r="L237" s="93" t="b">
        <v>0</v>
      </c>
    </row>
    <row r="238" spans="1:12" ht="15">
      <c r="A238" s="93" t="s">
        <v>1456</v>
      </c>
      <c r="B238" s="93" t="s">
        <v>1415</v>
      </c>
      <c r="C238" s="93">
        <v>2</v>
      </c>
      <c r="D238" s="133">
        <v>0.005076142131979695</v>
      </c>
      <c r="E238" s="133">
        <v>2.0957503474808177</v>
      </c>
      <c r="F238" s="93" t="s">
        <v>986</v>
      </c>
      <c r="G238" s="93" t="b">
        <v>1</v>
      </c>
      <c r="H238" s="93" t="b">
        <v>0</v>
      </c>
      <c r="I238" s="93" t="b">
        <v>0</v>
      </c>
      <c r="J238" s="93" t="b">
        <v>0</v>
      </c>
      <c r="K238" s="93" t="b">
        <v>0</v>
      </c>
      <c r="L238" s="93" t="b">
        <v>0</v>
      </c>
    </row>
    <row r="239" spans="1:12" ht="15">
      <c r="A239" s="93" t="s">
        <v>1415</v>
      </c>
      <c r="B239" s="93" t="s">
        <v>1457</v>
      </c>
      <c r="C239" s="93">
        <v>2</v>
      </c>
      <c r="D239" s="133">
        <v>0.005076142131979695</v>
      </c>
      <c r="E239" s="133">
        <v>2.0957503474808177</v>
      </c>
      <c r="F239" s="93" t="s">
        <v>986</v>
      </c>
      <c r="G239" s="93" t="b">
        <v>0</v>
      </c>
      <c r="H239" s="93" t="b">
        <v>0</v>
      </c>
      <c r="I239" s="93" t="b">
        <v>0</v>
      </c>
      <c r="J239" s="93" t="b">
        <v>0</v>
      </c>
      <c r="K239" s="93" t="b">
        <v>0</v>
      </c>
      <c r="L239" s="93" t="b">
        <v>0</v>
      </c>
    </row>
    <row r="240" spans="1:12" ht="15">
      <c r="A240" s="93" t="s">
        <v>1457</v>
      </c>
      <c r="B240" s="93" t="s">
        <v>1458</v>
      </c>
      <c r="C240" s="93">
        <v>2</v>
      </c>
      <c r="D240" s="133">
        <v>0.005076142131979695</v>
      </c>
      <c r="E240" s="133">
        <v>2.271841606536499</v>
      </c>
      <c r="F240" s="93" t="s">
        <v>986</v>
      </c>
      <c r="G240" s="93" t="b">
        <v>0</v>
      </c>
      <c r="H240" s="93" t="b">
        <v>0</v>
      </c>
      <c r="I240" s="93" t="b">
        <v>0</v>
      </c>
      <c r="J240" s="93" t="b">
        <v>0</v>
      </c>
      <c r="K240" s="93" t="b">
        <v>0</v>
      </c>
      <c r="L240" s="93" t="b">
        <v>0</v>
      </c>
    </row>
    <row r="241" spans="1:12" ht="15">
      <c r="A241" s="93" t="s">
        <v>1458</v>
      </c>
      <c r="B241" s="93" t="s">
        <v>1459</v>
      </c>
      <c r="C241" s="93">
        <v>2</v>
      </c>
      <c r="D241" s="133">
        <v>0.005076142131979695</v>
      </c>
      <c r="E241" s="133">
        <v>2.271841606536499</v>
      </c>
      <c r="F241" s="93" t="s">
        <v>986</v>
      </c>
      <c r="G241" s="93" t="b">
        <v>0</v>
      </c>
      <c r="H241" s="93" t="b">
        <v>0</v>
      </c>
      <c r="I241" s="93" t="b">
        <v>0</v>
      </c>
      <c r="J241" s="93" t="b">
        <v>0</v>
      </c>
      <c r="K241" s="93" t="b">
        <v>0</v>
      </c>
      <c r="L241" s="93" t="b">
        <v>0</v>
      </c>
    </row>
    <row r="242" spans="1:12" ht="15">
      <c r="A242" s="93" t="s">
        <v>1459</v>
      </c>
      <c r="B242" s="93" t="s">
        <v>1460</v>
      </c>
      <c r="C242" s="93">
        <v>2</v>
      </c>
      <c r="D242" s="133">
        <v>0.005076142131979695</v>
      </c>
      <c r="E242" s="133">
        <v>2.271841606536499</v>
      </c>
      <c r="F242" s="93" t="s">
        <v>986</v>
      </c>
      <c r="G242" s="93" t="b">
        <v>0</v>
      </c>
      <c r="H242" s="93" t="b">
        <v>0</v>
      </c>
      <c r="I242" s="93" t="b">
        <v>0</v>
      </c>
      <c r="J242" s="93" t="b">
        <v>0</v>
      </c>
      <c r="K242" s="93" t="b">
        <v>0</v>
      </c>
      <c r="L242" s="93" t="b">
        <v>0</v>
      </c>
    </row>
    <row r="243" spans="1:12" ht="15">
      <c r="A243" s="93" t="s">
        <v>1460</v>
      </c>
      <c r="B243" s="93" t="s">
        <v>1461</v>
      </c>
      <c r="C243" s="93">
        <v>2</v>
      </c>
      <c r="D243" s="133">
        <v>0.005076142131979695</v>
      </c>
      <c r="E243" s="133">
        <v>2.271841606536499</v>
      </c>
      <c r="F243" s="93" t="s">
        <v>986</v>
      </c>
      <c r="G243" s="93" t="b">
        <v>0</v>
      </c>
      <c r="H243" s="93" t="b">
        <v>0</v>
      </c>
      <c r="I243" s="93" t="b">
        <v>0</v>
      </c>
      <c r="J243" s="93" t="b">
        <v>0</v>
      </c>
      <c r="K243" s="93" t="b">
        <v>0</v>
      </c>
      <c r="L243" s="93" t="b">
        <v>0</v>
      </c>
    </row>
    <row r="244" spans="1:12" ht="15">
      <c r="A244" s="93" t="s">
        <v>1461</v>
      </c>
      <c r="B244" s="93" t="s">
        <v>1101</v>
      </c>
      <c r="C244" s="93">
        <v>2</v>
      </c>
      <c r="D244" s="133">
        <v>0.005076142131979695</v>
      </c>
      <c r="E244" s="133">
        <v>1.271841606536499</v>
      </c>
      <c r="F244" s="93" t="s">
        <v>986</v>
      </c>
      <c r="G244" s="93" t="b">
        <v>0</v>
      </c>
      <c r="H244" s="93" t="b">
        <v>0</v>
      </c>
      <c r="I244" s="93" t="b">
        <v>0</v>
      </c>
      <c r="J244" s="93" t="b">
        <v>0</v>
      </c>
      <c r="K244" s="93" t="b">
        <v>0</v>
      </c>
      <c r="L244" s="93" t="b">
        <v>0</v>
      </c>
    </row>
    <row r="245" spans="1:12" ht="15">
      <c r="A245" s="93" t="s">
        <v>1123</v>
      </c>
      <c r="B245" s="93" t="s">
        <v>1124</v>
      </c>
      <c r="C245" s="93">
        <v>10</v>
      </c>
      <c r="D245" s="133">
        <v>0.005314177587088914</v>
      </c>
      <c r="E245" s="133">
        <v>1.1553360374650619</v>
      </c>
      <c r="F245" s="93" t="s">
        <v>987</v>
      </c>
      <c r="G245" s="93" t="b">
        <v>0</v>
      </c>
      <c r="H245" s="93" t="b">
        <v>0</v>
      </c>
      <c r="I245" s="93" t="b">
        <v>0</v>
      </c>
      <c r="J245" s="93" t="b">
        <v>0</v>
      </c>
      <c r="K245" s="93" t="b">
        <v>0</v>
      </c>
      <c r="L245" s="93" t="b">
        <v>0</v>
      </c>
    </row>
    <row r="246" spans="1:12" ht="15">
      <c r="A246" s="93" t="s">
        <v>1124</v>
      </c>
      <c r="B246" s="93" t="s">
        <v>1125</v>
      </c>
      <c r="C246" s="93">
        <v>10</v>
      </c>
      <c r="D246" s="133">
        <v>0.005314177587088914</v>
      </c>
      <c r="E246" s="133">
        <v>1.1553360374650619</v>
      </c>
      <c r="F246" s="93" t="s">
        <v>987</v>
      </c>
      <c r="G246" s="93" t="b">
        <v>0</v>
      </c>
      <c r="H246" s="93" t="b">
        <v>0</v>
      </c>
      <c r="I246" s="93" t="b">
        <v>0</v>
      </c>
      <c r="J246" s="93" t="b">
        <v>0</v>
      </c>
      <c r="K246" s="93" t="b">
        <v>0</v>
      </c>
      <c r="L246" s="93" t="b">
        <v>0</v>
      </c>
    </row>
    <row r="247" spans="1:12" ht="15">
      <c r="A247" s="93" t="s">
        <v>1126</v>
      </c>
      <c r="B247" s="93" t="s">
        <v>1127</v>
      </c>
      <c r="C247" s="93">
        <v>5</v>
      </c>
      <c r="D247" s="133">
        <v>0.002657088793544457</v>
      </c>
      <c r="E247" s="133">
        <v>1.456366033129043</v>
      </c>
      <c r="F247" s="93" t="s">
        <v>987</v>
      </c>
      <c r="G247" s="93" t="b">
        <v>0</v>
      </c>
      <c r="H247" s="93" t="b">
        <v>0</v>
      </c>
      <c r="I247" s="93" t="b">
        <v>0</v>
      </c>
      <c r="J247" s="93" t="b">
        <v>0</v>
      </c>
      <c r="K247" s="93" t="b">
        <v>0</v>
      </c>
      <c r="L247" s="93" t="b">
        <v>0</v>
      </c>
    </row>
    <row r="248" spans="1:12" ht="15">
      <c r="A248" s="93" t="s">
        <v>1127</v>
      </c>
      <c r="B248" s="93" t="s">
        <v>1128</v>
      </c>
      <c r="C248" s="93">
        <v>5</v>
      </c>
      <c r="D248" s="133">
        <v>0.002657088793544457</v>
      </c>
      <c r="E248" s="133">
        <v>1.456366033129043</v>
      </c>
      <c r="F248" s="93" t="s">
        <v>987</v>
      </c>
      <c r="G248" s="93" t="b">
        <v>0</v>
      </c>
      <c r="H248" s="93" t="b">
        <v>0</v>
      </c>
      <c r="I248" s="93" t="b">
        <v>0</v>
      </c>
      <c r="J248" s="93" t="b">
        <v>0</v>
      </c>
      <c r="K248" s="93" t="b">
        <v>0</v>
      </c>
      <c r="L248" s="93" t="b">
        <v>0</v>
      </c>
    </row>
    <row r="249" spans="1:12" ht="15">
      <c r="A249" s="93" t="s">
        <v>1128</v>
      </c>
      <c r="B249" s="93" t="s">
        <v>1129</v>
      </c>
      <c r="C249" s="93">
        <v>5</v>
      </c>
      <c r="D249" s="133">
        <v>0.002657088793544457</v>
      </c>
      <c r="E249" s="133">
        <v>1.456366033129043</v>
      </c>
      <c r="F249" s="93" t="s">
        <v>987</v>
      </c>
      <c r="G249" s="93" t="b">
        <v>0</v>
      </c>
      <c r="H249" s="93" t="b">
        <v>0</v>
      </c>
      <c r="I249" s="93" t="b">
        <v>0</v>
      </c>
      <c r="J249" s="93" t="b">
        <v>0</v>
      </c>
      <c r="K249" s="93" t="b">
        <v>0</v>
      </c>
      <c r="L249" s="93" t="b">
        <v>0</v>
      </c>
    </row>
    <row r="250" spans="1:12" ht="15">
      <c r="A250" s="93" t="s">
        <v>1129</v>
      </c>
      <c r="B250" s="93" t="s">
        <v>1130</v>
      </c>
      <c r="C250" s="93">
        <v>5</v>
      </c>
      <c r="D250" s="133">
        <v>0.002657088793544457</v>
      </c>
      <c r="E250" s="133">
        <v>1.456366033129043</v>
      </c>
      <c r="F250" s="93" t="s">
        <v>987</v>
      </c>
      <c r="G250" s="93" t="b">
        <v>0</v>
      </c>
      <c r="H250" s="93" t="b">
        <v>0</v>
      </c>
      <c r="I250" s="93" t="b">
        <v>0</v>
      </c>
      <c r="J250" s="93" t="b">
        <v>0</v>
      </c>
      <c r="K250" s="93" t="b">
        <v>0</v>
      </c>
      <c r="L250" s="93" t="b">
        <v>0</v>
      </c>
    </row>
    <row r="251" spans="1:12" ht="15">
      <c r="A251" s="93" t="s">
        <v>1130</v>
      </c>
      <c r="B251" s="93" t="s">
        <v>1101</v>
      </c>
      <c r="C251" s="93">
        <v>5</v>
      </c>
      <c r="D251" s="133">
        <v>0.002657088793544457</v>
      </c>
      <c r="E251" s="133">
        <v>1.3771847870814182</v>
      </c>
      <c r="F251" s="93" t="s">
        <v>987</v>
      </c>
      <c r="G251" s="93" t="b">
        <v>0</v>
      </c>
      <c r="H251" s="93" t="b">
        <v>0</v>
      </c>
      <c r="I251" s="93" t="b">
        <v>0</v>
      </c>
      <c r="J251" s="93" t="b">
        <v>0</v>
      </c>
      <c r="K251" s="93" t="b">
        <v>0</v>
      </c>
      <c r="L251" s="93" t="b">
        <v>0</v>
      </c>
    </row>
    <row r="252" spans="1:12" ht="15">
      <c r="A252" s="93" t="s">
        <v>1101</v>
      </c>
      <c r="B252" s="93" t="s">
        <v>1401</v>
      </c>
      <c r="C252" s="93">
        <v>5</v>
      </c>
      <c r="D252" s="133">
        <v>0.002657088793544457</v>
      </c>
      <c r="E252" s="133">
        <v>1.3771847870814182</v>
      </c>
      <c r="F252" s="93" t="s">
        <v>987</v>
      </c>
      <c r="G252" s="93" t="b">
        <v>0</v>
      </c>
      <c r="H252" s="93" t="b">
        <v>0</v>
      </c>
      <c r="I252" s="93" t="b">
        <v>0</v>
      </c>
      <c r="J252" s="93" t="b">
        <v>0</v>
      </c>
      <c r="K252" s="93" t="b">
        <v>0</v>
      </c>
      <c r="L252" s="93" t="b">
        <v>0</v>
      </c>
    </row>
    <row r="253" spans="1:12" ht="15">
      <c r="A253" s="93" t="s">
        <v>1401</v>
      </c>
      <c r="B253" s="93" t="s">
        <v>1402</v>
      </c>
      <c r="C253" s="93">
        <v>5</v>
      </c>
      <c r="D253" s="133">
        <v>0.002657088793544457</v>
      </c>
      <c r="E253" s="133">
        <v>1.456366033129043</v>
      </c>
      <c r="F253" s="93" t="s">
        <v>987</v>
      </c>
      <c r="G253" s="93" t="b">
        <v>0</v>
      </c>
      <c r="H253" s="93" t="b">
        <v>0</v>
      </c>
      <c r="I253" s="93" t="b">
        <v>0</v>
      </c>
      <c r="J253" s="93" t="b">
        <v>0</v>
      </c>
      <c r="K253" s="93" t="b">
        <v>0</v>
      </c>
      <c r="L253" s="93" t="b">
        <v>0</v>
      </c>
    </row>
    <row r="254" spans="1:12" ht="15">
      <c r="A254" s="93" t="s">
        <v>1402</v>
      </c>
      <c r="B254" s="93" t="s">
        <v>1403</v>
      </c>
      <c r="C254" s="93">
        <v>5</v>
      </c>
      <c r="D254" s="133">
        <v>0.002657088793544457</v>
      </c>
      <c r="E254" s="133">
        <v>1.456366033129043</v>
      </c>
      <c r="F254" s="93" t="s">
        <v>987</v>
      </c>
      <c r="G254" s="93" t="b">
        <v>0</v>
      </c>
      <c r="H254" s="93" t="b">
        <v>0</v>
      </c>
      <c r="I254" s="93" t="b">
        <v>0</v>
      </c>
      <c r="J254" s="93" t="b">
        <v>0</v>
      </c>
      <c r="K254" s="93" t="b">
        <v>0</v>
      </c>
      <c r="L254" s="93" t="b">
        <v>0</v>
      </c>
    </row>
    <row r="255" spans="1:12" ht="15">
      <c r="A255" s="93" t="s">
        <v>1403</v>
      </c>
      <c r="B255" s="93" t="s">
        <v>1404</v>
      </c>
      <c r="C255" s="93">
        <v>5</v>
      </c>
      <c r="D255" s="133">
        <v>0.002657088793544457</v>
      </c>
      <c r="E255" s="133">
        <v>1.456366033129043</v>
      </c>
      <c r="F255" s="93" t="s">
        <v>987</v>
      </c>
      <c r="G255" s="93" t="b">
        <v>0</v>
      </c>
      <c r="H255" s="93" t="b">
        <v>0</v>
      </c>
      <c r="I255" s="93" t="b">
        <v>0</v>
      </c>
      <c r="J255" s="93" t="b">
        <v>0</v>
      </c>
      <c r="K255" s="93" t="b">
        <v>0</v>
      </c>
      <c r="L255" s="93" t="b">
        <v>0</v>
      </c>
    </row>
    <row r="256" spans="1:12" ht="15">
      <c r="A256" s="93" t="s">
        <v>1404</v>
      </c>
      <c r="B256" s="93" t="s">
        <v>1405</v>
      </c>
      <c r="C256" s="93">
        <v>5</v>
      </c>
      <c r="D256" s="133">
        <v>0.002657088793544457</v>
      </c>
      <c r="E256" s="133">
        <v>1.456366033129043</v>
      </c>
      <c r="F256" s="93" t="s">
        <v>987</v>
      </c>
      <c r="G256" s="93" t="b">
        <v>0</v>
      </c>
      <c r="H256" s="93" t="b">
        <v>0</v>
      </c>
      <c r="I256" s="93" t="b">
        <v>0</v>
      </c>
      <c r="J256" s="93" t="b">
        <v>0</v>
      </c>
      <c r="K256" s="93" t="b">
        <v>0</v>
      </c>
      <c r="L256" s="93" t="b">
        <v>0</v>
      </c>
    </row>
    <row r="257" spans="1:12" ht="15">
      <c r="A257" s="93" t="s">
        <v>1405</v>
      </c>
      <c r="B257" s="93" t="s">
        <v>1122</v>
      </c>
      <c r="C257" s="93">
        <v>5</v>
      </c>
      <c r="D257" s="133">
        <v>0.002657088793544457</v>
      </c>
      <c r="E257" s="133">
        <v>1.1553360374650619</v>
      </c>
      <c r="F257" s="93" t="s">
        <v>987</v>
      </c>
      <c r="G257" s="93" t="b">
        <v>0</v>
      </c>
      <c r="H257" s="93" t="b">
        <v>0</v>
      </c>
      <c r="I257" s="93" t="b">
        <v>0</v>
      </c>
      <c r="J257" s="93" t="b">
        <v>0</v>
      </c>
      <c r="K257" s="93" t="b">
        <v>0</v>
      </c>
      <c r="L257" s="93" t="b">
        <v>0</v>
      </c>
    </row>
    <row r="258" spans="1:12" ht="15">
      <c r="A258" s="93" t="s">
        <v>1122</v>
      </c>
      <c r="B258" s="93" t="s">
        <v>1406</v>
      </c>
      <c r="C258" s="93">
        <v>5</v>
      </c>
      <c r="D258" s="133">
        <v>0.002657088793544457</v>
      </c>
      <c r="E258" s="133">
        <v>1.1553360374650619</v>
      </c>
      <c r="F258" s="93" t="s">
        <v>987</v>
      </c>
      <c r="G258" s="93" t="b">
        <v>0</v>
      </c>
      <c r="H258" s="93" t="b">
        <v>0</v>
      </c>
      <c r="I258" s="93" t="b">
        <v>0</v>
      </c>
      <c r="J258" s="93" t="b">
        <v>0</v>
      </c>
      <c r="K258" s="93" t="b">
        <v>0</v>
      </c>
      <c r="L258" s="93" t="b">
        <v>0</v>
      </c>
    </row>
    <row r="259" spans="1:12" ht="15">
      <c r="A259" s="93" t="s">
        <v>1406</v>
      </c>
      <c r="B259" s="93" t="s">
        <v>1374</v>
      </c>
      <c r="C259" s="93">
        <v>5</v>
      </c>
      <c r="D259" s="133">
        <v>0.002657088793544457</v>
      </c>
      <c r="E259" s="133">
        <v>1.456366033129043</v>
      </c>
      <c r="F259" s="93" t="s">
        <v>987</v>
      </c>
      <c r="G259" s="93" t="b">
        <v>0</v>
      </c>
      <c r="H259" s="93" t="b">
        <v>0</v>
      </c>
      <c r="I259" s="93" t="b">
        <v>0</v>
      </c>
      <c r="J259" s="93" t="b">
        <v>0</v>
      </c>
      <c r="K259" s="93" t="b">
        <v>0</v>
      </c>
      <c r="L259" s="93" t="b">
        <v>0</v>
      </c>
    </row>
    <row r="260" spans="1:12" ht="15">
      <c r="A260" s="93" t="s">
        <v>1374</v>
      </c>
      <c r="B260" s="93" t="s">
        <v>1122</v>
      </c>
      <c r="C260" s="93">
        <v>5</v>
      </c>
      <c r="D260" s="133">
        <v>0.002657088793544457</v>
      </c>
      <c r="E260" s="133">
        <v>1.1553360374650619</v>
      </c>
      <c r="F260" s="93" t="s">
        <v>987</v>
      </c>
      <c r="G260" s="93" t="b">
        <v>0</v>
      </c>
      <c r="H260" s="93" t="b">
        <v>0</v>
      </c>
      <c r="I260" s="93" t="b">
        <v>0</v>
      </c>
      <c r="J260" s="93" t="b">
        <v>0</v>
      </c>
      <c r="K260" s="93" t="b">
        <v>0</v>
      </c>
      <c r="L260" s="93" t="b">
        <v>0</v>
      </c>
    </row>
    <row r="261" spans="1:12" ht="15">
      <c r="A261" s="93" t="s">
        <v>1122</v>
      </c>
      <c r="B261" s="93" t="s">
        <v>1407</v>
      </c>
      <c r="C261" s="93">
        <v>5</v>
      </c>
      <c r="D261" s="133">
        <v>0.002657088793544457</v>
      </c>
      <c r="E261" s="133">
        <v>1.1553360374650619</v>
      </c>
      <c r="F261" s="93" t="s">
        <v>987</v>
      </c>
      <c r="G261" s="93" t="b">
        <v>0</v>
      </c>
      <c r="H261" s="93" t="b">
        <v>0</v>
      </c>
      <c r="I261" s="93" t="b">
        <v>0</v>
      </c>
      <c r="J261" s="93" t="b">
        <v>0</v>
      </c>
      <c r="K261" s="93" t="b">
        <v>0</v>
      </c>
      <c r="L261" s="93" t="b">
        <v>0</v>
      </c>
    </row>
    <row r="262" spans="1:12" ht="15">
      <c r="A262" s="93" t="s">
        <v>1407</v>
      </c>
      <c r="B262" s="93" t="s">
        <v>1123</v>
      </c>
      <c r="C262" s="93">
        <v>5</v>
      </c>
      <c r="D262" s="133">
        <v>0.002657088793544457</v>
      </c>
      <c r="E262" s="133">
        <v>1.1553360374650619</v>
      </c>
      <c r="F262" s="93" t="s">
        <v>987</v>
      </c>
      <c r="G262" s="93" t="b">
        <v>0</v>
      </c>
      <c r="H262" s="93" t="b">
        <v>0</v>
      </c>
      <c r="I262" s="93" t="b">
        <v>0</v>
      </c>
      <c r="J262" s="93" t="b">
        <v>0</v>
      </c>
      <c r="K262" s="93" t="b">
        <v>0</v>
      </c>
      <c r="L262" s="93" t="b">
        <v>0</v>
      </c>
    </row>
    <row r="263" spans="1:12" ht="15">
      <c r="A263" s="93" t="s">
        <v>1125</v>
      </c>
      <c r="B263" s="93" t="s">
        <v>1408</v>
      </c>
      <c r="C263" s="93">
        <v>5</v>
      </c>
      <c r="D263" s="133">
        <v>0.002657088793544457</v>
      </c>
      <c r="E263" s="133">
        <v>1.1553360374650619</v>
      </c>
      <c r="F263" s="93" t="s">
        <v>987</v>
      </c>
      <c r="G263" s="93" t="b">
        <v>0</v>
      </c>
      <c r="H263" s="93" t="b">
        <v>0</v>
      </c>
      <c r="I263" s="93" t="b">
        <v>0</v>
      </c>
      <c r="J263" s="93" t="b">
        <v>0</v>
      </c>
      <c r="K263" s="93" t="b">
        <v>0</v>
      </c>
      <c r="L263" s="93" t="b">
        <v>0</v>
      </c>
    </row>
    <row r="264" spans="1:12" ht="15">
      <c r="A264" s="93" t="s">
        <v>1408</v>
      </c>
      <c r="B264" s="93" t="s">
        <v>1409</v>
      </c>
      <c r="C264" s="93">
        <v>5</v>
      </c>
      <c r="D264" s="133">
        <v>0.002657088793544457</v>
      </c>
      <c r="E264" s="133">
        <v>1.456366033129043</v>
      </c>
      <c r="F264" s="93" t="s">
        <v>987</v>
      </c>
      <c r="G264" s="93" t="b">
        <v>0</v>
      </c>
      <c r="H264" s="93" t="b">
        <v>0</v>
      </c>
      <c r="I264" s="93" t="b">
        <v>0</v>
      </c>
      <c r="J264" s="93" t="b">
        <v>0</v>
      </c>
      <c r="K264" s="93" t="b">
        <v>0</v>
      </c>
      <c r="L264" s="93" t="b">
        <v>0</v>
      </c>
    </row>
    <row r="265" spans="1:12" ht="15">
      <c r="A265" s="93" t="s">
        <v>1409</v>
      </c>
      <c r="B265" s="93" t="s">
        <v>1123</v>
      </c>
      <c r="C265" s="93">
        <v>5</v>
      </c>
      <c r="D265" s="133">
        <v>0.002657088793544457</v>
      </c>
      <c r="E265" s="133">
        <v>1.1553360374650619</v>
      </c>
      <c r="F265" s="93" t="s">
        <v>987</v>
      </c>
      <c r="G265" s="93" t="b">
        <v>0</v>
      </c>
      <c r="H265" s="93" t="b">
        <v>0</v>
      </c>
      <c r="I265" s="93" t="b">
        <v>0</v>
      </c>
      <c r="J265" s="93" t="b">
        <v>0</v>
      </c>
      <c r="K265" s="93" t="b">
        <v>0</v>
      </c>
      <c r="L265" s="93" t="b">
        <v>0</v>
      </c>
    </row>
    <row r="266" spans="1:12" ht="15">
      <c r="A266" s="93" t="s">
        <v>1125</v>
      </c>
      <c r="B266" s="93" t="s">
        <v>1410</v>
      </c>
      <c r="C266" s="93">
        <v>5</v>
      </c>
      <c r="D266" s="133">
        <v>0.002657088793544457</v>
      </c>
      <c r="E266" s="133">
        <v>1.1553360374650619</v>
      </c>
      <c r="F266" s="93" t="s">
        <v>987</v>
      </c>
      <c r="G266" s="93" t="b">
        <v>0</v>
      </c>
      <c r="H266" s="93" t="b">
        <v>0</v>
      </c>
      <c r="I266" s="93" t="b">
        <v>0</v>
      </c>
      <c r="J266" s="93" t="b">
        <v>0</v>
      </c>
      <c r="K266" s="93" t="b">
        <v>0</v>
      </c>
      <c r="L266" s="93" t="b">
        <v>0</v>
      </c>
    </row>
    <row r="267" spans="1:12" ht="15">
      <c r="A267" s="93" t="s">
        <v>1410</v>
      </c>
      <c r="B267" s="93" t="s">
        <v>1411</v>
      </c>
      <c r="C267" s="93">
        <v>5</v>
      </c>
      <c r="D267" s="133">
        <v>0.002657088793544457</v>
      </c>
      <c r="E267" s="133">
        <v>1.456366033129043</v>
      </c>
      <c r="F267" s="93" t="s">
        <v>987</v>
      </c>
      <c r="G267" s="93" t="b">
        <v>0</v>
      </c>
      <c r="H267" s="93" t="b">
        <v>0</v>
      </c>
      <c r="I267" s="93" t="b">
        <v>0</v>
      </c>
      <c r="J267" s="93" t="b">
        <v>0</v>
      </c>
      <c r="K267" s="93" t="b">
        <v>0</v>
      </c>
      <c r="L267" s="93" t="b">
        <v>0</v>
      </c>
    </row>
    <row r="268" spans="1:12" ht="15">
      <c r="A268" s="93" t="s">
        <v>1411</v>
      </c>
      <c r="B268" s="93" t="s">
        <v>1412</v>
      </c>
      <c r="C268" s="93">
        <v>5</v>
      </c>
      <c r="D268" s="133">
        <v>0.002657088793544457</v>
      </c>
      <c r="E268" s="133">
        <v>1.456366033129043</v>
      </c>
      <c r="F268" s="93" t="s">
        <v>987</v>
      </c>
      <c r="G268" s="93" t="b">
        <v>0</v>
      </c>
      <c r="H268" s="93" t="b">
        <v>0</v>
      </c>
      <c r="I268" s="93" t="b">
        <v>0</v>
      </c>
      <c r="J268" s="93" t="b">
        <v>0</v>
      </c>
      <c r="K268" s="93" t="b">
        <v>0</v>
      </c>
      <c r="L268" s="93" t="b">
        <v>0</v>
      </c>
    </row>
    <row r="269" spans="1:12" ht="15">
      <c r="A269" s="93" t="s">
        <v>1412</v>
      </c>
      <c r="B269" s="93" t="s">
        <v>1413</v>
      </c>
      <c r="C269" s="93">
        <v>5</v>
      </c>
      <c r="D269" s="133">
        <v>0.002657088793544457</v>
      </c>
      <c r="E269" s="133">
        <v>1.456366033129043</v>
      </c>
      <c r="F269" s="93" t="s">
        <v>987</v>
      </c>
      <c r="G269" s="93" t="b">
        <v>0</v>
      </c>
      <c r="H269" s="93" t="b">
        <v>0</v>
      </c>
      <c r="I269" s="93" t="b">
        <v>0</v>
      </c>
      <c r="J269" s="93" t="b">
        <v>0</v>
      </c>
      <c r="K269" s="93" t="b">
        <v>0</v>
      </c>
      <c r="L269" s="93" t="b">
        <v>0</v>
      </c>
    </row>
    <row r="270" spans="1:12" ht="15">
      <c r="A270" s="93" t="s">
        <v>1134</v>
      </c>
      <c r="B270" s="93" t="s">
        <v>1135</v>
      </c>
      <c r="C270" s="93">
        <v>2</v>
      </c>
      <c r="D270" s="133">
        <v>0</v>
      </c>
      <c r="E270" s="133">
        <v>1.1139433523068367</v>
      </c>
      <c r="F270" s="93" t="s">
        <v>989</v>
      </c>
      <c r="G270" s="93" t="b">
        <v>0</v>
      </c>
      <c r="H270" s="93" t="b">
        <v>0</v>
      </c>
      <c r="I270" s="93" t="b">
        <v>0</v>
      </c>
      <c r="J270" s="93" t="b">
        <v>0</v>
      </c>
      <c r="K270" s="93" t="b">
        <v>0</v>
      </c>
      <c r="L270" s="93" t="b">
        <v>0</v>
      </c>
    </row>
    <row r="271" spans="1:12" ht="15">
      <c r="A271" s="93" t="s">
        <v>1135</v>
      </c>
      <c r="B271" s="93" t="s">
        <v>1136</v>
      </c>
      <c r="C271" s="93">
        <v>2</v>
      </c>
      <c r="D271" s="133">
        <v>0</v>
      </c>
      <c r="E271" s="133">
        <v>1.1139433523068367</v>
      </c>
      <c r="F271" s="93" t="s">
        <v>989</v>
      </c>
      <c r="G271" s="93" t="b">
        <v>0</v>
      </c>
      <c r="H271" s="93" t="b">
        <v>0</v>
      </c>
      <c r="I271" s="93" t="b">
        <v>0</v>
      </c>
      <c r="J271" s="93" t="b">
        <v>0</v>
      </c>
      <c r="K271" s="93" t="b">
        <v>0</v>
      </c>
      <c r="L271" s="93" t="b">
        <v>0</v>
      </c>
    </row>
    <row r="272" spans="1:12" ht="15">
      <c r="A272" s="93" t="s">
        <v>1136</v>
      </c>
      <c r="B272" s="93" t="s">
        <v>1137</v>
      </c>
      <c r="C272" s="93">
        <v>2</v>
      </c>
      <c r="D272" s="133">
        <v>0</v>
      </c>
      <c r="E272" s="133">
        <v>1.1139433523068367</v>
      </c>
      <c r="F272" s="93" t="s">
        <v>989</v>
      </c>
      <c r="G272" s="93" t="b">
        <v>0</v>
      </c>
      <c r="H272" s="93" t="b">
        <v>0</v>
      </c>
      <c r="I272" s="93" t="b">
        <v>0</v>
      </c>
      <c r="J272" s="93" t="b">
        <v>0</v>
      </c>
      <c r="K272" s="93" t="b">
        <v>0</v>
      </c>
      <c r="L272" s="93" t="b">
        <v>0</v>
      </c>
    </row>
    <row r="273" spans="1:12" ht="15">
      <c r="A273" s="93" t="s">
        <v>1137</v>
      </c>
      <c r="B273" s="93" t="s">
        <v>251</v>
      </c>
      <c r="C273" s="93">
        <v>2</v>
      </c>
      <c r="D273" s="133">
        <v>0</v>
      </c>
      <c r="E273" s="133">
        <v>0.8129133566428556</v>
      </c>
      <c r="F273" s="93" t="s">
        <v>989</v>
      </c>
      <c r="G273" s="93" t="b">
        <v>0</v>
      </c>
      <c r="H273" s="93" t="b">
        <v>0</v>
      </c>
      <c r="I273" s="93" t="b">
        <v>0</v>
      </c>
      <c r="J273" s="93" t="b">
        <v>0</v>
      </c>
      <c r="K273" s="93" t="b">
        <v>0</v>
      </c>
      <c r="L273" s="93" t="b">
        <v>0</v>
      </c>
    </row>
    <row r="274" spans="1:12" ht="15">
      <c r="A274" s="93" t="s">
        <v>251</v>
      </c>
      <c r="B274" s="93" t="s">
        <v>1138</v>
      </c>
      <c r="C274" s="93">
        <v>2</v>
      </c>
      <c r="D274" s="133">
        <v>0</v>
      </c>
      <c r="E274" s="133">
        <v>0.8129133566428556</v>
      </c>
      <c r="F274" s="93" t="s">
        <v>989</v>
      </c>
      <c r="G274" s="93" t="b">
        <v>0</v>
      </c>
      <c r="H274" s="93" t="b">
        <v>0</v>
      </c>
      <c r="I274" s="93" t="b">
        <v>0</v>
      </c>
      <c r="J274" s="93" t="b">
        <v>0</v>
      </c>
      <c r="K274" s="93" t="b">
        <v>0</v>
      </c>
      <c r="L274" s="93" t="b">
        <v>0</v>
      </c>
    </row>
    <row r="275" spans="1:12" ht="15">
      <c r="A275" s="93" t="s">
        <v>1138</v>
      </c>
      <c r="B275" s="93" t="s">
        <v>1139</v>
      </c>
      <c r="C275" s="93">
        <v>2</v>
      </c>
      <c r="D275" s="133">
        <v>0</v>
      </c>
      <c r="E275" s="133">
        <v>1.1139433523068367</v>
      </c>
      <c r="F275" s="93" t="s">
        <v>989</v>
      </c>
      <c r="G275" s="93" t="b">
        <v>0</v>
      </c>
      <c r="H275" s="93" t="b">
        <v>0</v>
      </c>
      <c r="I275" s="93" t="b">
        <v>0</v>
      </c>
      <c r="J275" s="93" t="b">
        <v>0</v>
      </c>
      <c r="K275" s="93" t="b">
        <v>0</v>
      </c>
      <c r="L275" s="93" t="b">
        <v>0</v>
      </c>
    </row>
    <row r="276" spans="1:12" ht="15">
      <c r="A276" s="93" t="s">
        <v>1139</v>
      </c>
      <c r="B276" s="93" t="s">
        <v>1140</v>
      </c>
      <c r="C276" s="93">
        <v>2</v>
      </c>
      <c r="D276" s="133">
        <v>0</v>
      </c>
      <c r="E276" s="133">
        <v>1.1139433523068367</v>
      </c>
      <c r="F276" s="93" t="s">
        <v>989</v>
      </c>
      <c r="G276" s="93" t="b">
        <v>0</v>
      </c>
      <c r="H276" s="93" t="b">
        <v>0</v>
      </c>
      <c r="I276" s="93" t="b">
        <v>0</v>
      </c>
      <c r="J276" s="93" t="b">
        <v>0</v>
      </c>
      <c r="K276" s="93" t="b">
        <v>0</v>
      </c>
      <c r="L276" s="93" t="b">
        <v>0</v>
      </c>
    </row>
    <row r="277" spans="1:12" ht="15">
      <c r="A277" s="93" t="s">
        <v>1140</v>
      </c>
      <c r="B277" s="93" t="s">
        <v>1141</v>
      </c>
      <c r="C277" s="93">
        <v>2</v>
      </c>
      <c r="D277" s="133">
        <v>0</v>
      </c>
      <c r="E277" s="133">
        <v>1.1139433523068367</v>
      </c>
      <c r="F277" s="93" t="s">
        <v>989</v>
      </c>
      <c r="G277" s="93" t="b">
        <v>0</v>
      </c>
      <c r="H277" s="93" t="b">
        <v>0</v>
      </c>
      <c r="I277" s="93" t="b">
        <v>0</v>
      </c>
      <c r="J277" s="93" t="b">
        <v>0</v>
      </c>
      <c r="K277" s="93" t="b">
        <v>0</v>
      </c>
      <c r="L277" s="93" t="b">
        <v>0</v>
      </c>
    </row>
    <row r="278" spans="1:12" ht="15">
      <c r="A278" s="93" t="s">
        <v>1141</v>
      </c>
      <c r="B278" s="93" t="s">
        <v>1142</v>
      </c>
      <c r="C278" s="93">
        <v>2</v>
      </c>
      <c r="D278" s="133">
        <v>0</v>
      </c>
      <c r="E278" s="133">
        <v>1.1139433523068367</v>
      </c>
      <c r="F278" s="93" t="s">
        <v>989</v>
      </c>
      <c r="G278" s="93" t="b">
        <v>0</v>
      </c>
      <c r="H278" s="93" t="b">
        <v>0</v>
      </c>
      <c r="I278" s="93" t="b">
        <v>0</v>
      </c>
      <c r="J278" s="93" t="b">
        <v>0</v>
      </c>
      <c r="K278" s="93" t="b">
        <v>0</v>
      </c>
      <c r="L278" s="93" t="b">
        <v>0</v>
      </c>
    </row>
    <row r="279" spans="1:12" ht="15">
      <c r="A279" s="93" t="s">
        <v>1142</v>
      </c>
      <c r="B279" s="93" t="s">
        <v>251</v>
      </c>
      <c r="C279" s="93">
        <v>2</v>
      </c>
      <c r="D279" s="133">
        <v>0</v>
      </c>
      <c r="E279" s="133">
        <v>0.8129133566428556</v>
      </c>
      <c r="F279" s="93" t="s">
        <v>989</v>
      </c>
      <c r="G279" s="93" t="b">
        <v>0</v>
      </c>
      <c r="H279" s="93" t="b">
        <v>0</v>
      </c>
      <c r="I279" s="93" t="b">
        <v>0</v>
      </c>
      <c r="J279" s="93" t="b">
        <v>0</v>
      </c>
      <c r="K279" s="93" t="b">
        <v>0</v>
      </c>
      <c r="L279" s="93" t="b">
        <v>0</v>
      </c>
    </row>
    <row r="280" spans="1:12" ht="15">
      <c r="A280" s="93" t="s">
        <v>251</v>
      </c>
      <c r="B280" s="93" t="s">
        <v>1470</v>
      </c>
      <c r="C280" s="93">
        <v>2</v>
      </c>
      <c r="D280" s="133">
        <v>0</v>
      </c>
      <c r="E280" s="133">
        <v>0.8129133566428556</v>
      </c>
      <c r="F280" s="93" t="s">
        <v>989</v>
      </c>
      <c r="G280" s="93" t="b">
        <v>0</v>
      </c>
      <c r="H280" s="93" t="b">
        <v>0</v>
      </c>
      <c r="I280" s="93" t="b">
        <v>0</v>
      </c>
      <c r="J280" s="93" t="b">
        <v>0</v>
      </c>
      <c r="K280" s="93" t="b">
        <v>0</v>
      </c>
      <c r="L280" s="93" t="b">
        <v>0</v>
      </c>
    </row>
    <row r="281" spans="1:12" ht="15">
      <c r="A281" s="93" t="s">
        <v>1470</v>
      </c>
      <c r="B281" s="93" t="s">
        <v>250</v>
      </c>
      <c r="C281" s="93">
        <v>2</v>
      </c>
      <c r="D281" s="133">
        <v>0</v>
      </c>
      <c r="E281" s="133">
        <v>1.1139433523068367</v>
      </c>
      <c r="F281" s="93" t="s">
        <v>989</v>
      </c>
      <c r="G281" s="93" t="b">
        <v>0</v>
      </c>
      <c r="H281" s="93" t="b">
        <v>0</v>
      </c>
      <c r="I281" s="93" t="b">
        <v>0</v>
      </c>
      <c r="J281" s="93" t="b">
        <v>0</v>
      </c>
      <c r="K281" s="93" t="b">
        <v>0</v>
      </c>
      <c r="L281" s="93" t="b">
        <v>0</v>
      </c>
    </row>
    <row r="282" spans="1:12" ht="15">
      <c r="A282" s="93" t="s">
        <v>250</v>
      </c>
      <c r="B282" s="93" t="s">
        <v>1101</v>
      </c>
      <c r="C282" s="93">
        <v>2</v>
      </c>
      <c r="D282" s="133">
        <v>0</v>
      </c>
      <c r="E282" s="133">
        <v>1.1139433523068367</v>
      </c>
      <c r="F282" s="93" t="s">
        <v>989</v>
      </c>
      <c r="G282" s="93" t="b">
        <v>0</v>
      </c>
      <c r="H282" s="93" t="b">
        <v>0</v>
      </c>
      <c r="I282" s="93" t="b">
        <v>0</v>
      </c>
      <c r="J282" s="93" t="b">
        <v>0</v>
      </c>
      <c r="K282" s="93" t="b">
        <v>0</v>
      </c>
      <c r="L282" s="93" t="b">
        <v>0</v>
      </c>
    </row>
    <row r="283" spans="1:12" ht="15">
      <c r="A283" s="93" t="s">
        <v>269</v>
      </c>
      <c r="B283" s="93" t="s">
        <v>1144</v>
      </c>
      <c r="C283" s="93">
        <v>2</v>
      </c>
      <c r="D283" s="133">
        <v>0</v>
      </c>
      <c r="E283" s="133">
        <v>1.5563025007672873</v>
      </c>
      <c r="F283" s="93" t="s">
        <v>990</v>
      </c>
      <c r="G283" s="93" t="b">
        <v>0</v>
      </c>
      <c r="H283" s="93" t="b">
        <v>0</v>
      </c>
      <c r="I283" s="93" t="b">
        <v>0</v>
      </c>
      <c r="J283" s="93" t="b">
        <v>0</v>
      </c>
      <c r="K283" s="93" t="b">
        <v>0</v>
      </c>
      <c r="L283" s="93" t="b">
        <v>0</v>
      </c>
    </row>
    <row r="284" spans="1:12" ht="15">
      <c r="A284" s="93" t="s">
        <v>1144</v>
      </c>
      <c r="B284" s="93" t="s">
        <v>1145</v>
      </c>
      <c r="C284" s="93">
        <v>2</v>
      </c>
      <c r="D284" s="133">
        <v>0</v>
      </c>
      <c r="E284" s="133">
        <v>1.5563025007672873</v>
      </c>
      <c r="F284" s="93" t="s">
        <v>990</v>
      </c>
      <c r="G284" s="93" t="b">
        <v>0</v>
      </c>
      <c r="H284" s="93" t="b">
        <v>0</v>
      </c>
      <c r="I284" s="93" t="b">
        <v>0</v>
      </c>
      <c r="J284" s="93" t="b">
        <v>0</v>
      </c>
      <c r="K284" s="93" t="b">
        <v>0</v>
      </c>
      <c r="L284" s="93" t="b">
        <v>0</v>
      </c>
    </row>
    <row r="285" spans="1:12" ht="15">
      <c r="A285" s="93" t="s">
        <v>1145</v>
      </c>
      <c r="B285" s="93" t="s">
        <v>1146</v>
      </c>
      <c r="C285" s="93">
        <v>2</v>
      </c>
      <c r="D285" s="133">
        <v>0</v>
      </c>
      <c r="E285" s="133">
        <v>1.5563025007672873</v>
      </c>
      <c r="F285" s="93" t="s">
        <v>990</v>
      </c>
      <c r="G285" s="93" t="b">
        <v>0</v>
      </c>
      <c r="H285" s="93" t="b">
        <v>0</v>
      </c>
      <c r="I285" s="93" t="b">
        <v>0</v>
      </c>
      <c r="J285" s="93" t="b">
        <v>0</v>
      </c>
      <c r="K285" s="93" t="b">
        <v>0</v>
      </c>
      <c r="L285" s="93" t="b">
        <v>0</v>
      </c>
    </row>
    <row r="286" spans="1:12" ht="15">
      <c r="A286" s="93" t="s">
        <v>1146</v>
      </c>
      <c r="B286" s="93" t="s">
        <v>1147</v>
      </c>
      <c r="C286" s="93">
        <v>2</v>
      </c>
      <c r="D286" s="133">
        <v>0</v>
      </c>
      <c r="E286" s="133">
        <v>1.5563025007672873</v>
      </c>
      <c r="F286" s="93" t="s">
        <v>990</v>
      </c>
      <c r="G286" s="93" t="b">
        <v>0</v>
      </c>
      <c r="H286" s="93" t="b">
        <v>0</v>
      </c>
      <c r="I286" s="93" t="b">
        <v>0</v>
      </c>
      <c r="J286" s="93" t="b">
        <v>0</v>
      </c>
      <c r="K286" s="93" t="b">
        <v>0</v>
      </c>
      <c r="L286" s="93" t="b">
        <v>0</v>
      </c>
    </row>
    <row r="287" spans="1:12" ht="15">
      <c r="A287" s="93" t="s">
        <v>1147</v>
      </c>
      <c r="B287" s="93" t="s">
        <v>1148</v>
      </c>
      <c r="C287" s="93">
        <v>2</v>
      </c>
      <c r="D287" s="133">
        <v>0</v>
      </c>
      <c r="E287" s="133">
        <v>1.5563025007672873</v>
      </c>
      <c r="F287" s="93" t="s">
        <v>990</v>
      </c>
      <c r="G287" s="93" t="b">
        <v>0</v>
      </c>
      <c r="H287" s="93" t="b">
        <v>0</v>
      </c>
      <c r="I287" s="93" t="b">
        <v>0</v>
      </c>
      <c r="J287" s="93" t="b">
        <v>0</v>
      </c>
      <c r="K287" s="93" t="b">
        <v>0</v>
      </c>
      <c r="L287" s="93" t="b">
        <v>0</v>
      </c>
    </row>
    <row r="288" spans="1:12" ht="15">
      <c r="A288" s="93" t="s">
        <v>1148</v>
      </c>
      <c r="B288" s="93" t="s">
        <v>1149</v>
      </c>
      <c r="C288" s="93">
        <v>2</v>
      </c>
      <c r="D288" s="133">
        <v>0</v>
      </c>
      <c r="E288" s="133">
        <v>1.5563025007672873</v>
      </c>
      <c r="F288" s="93" t="s">
        <v>990</v>
      </c>
      <c r="G288" s="93" t="b">
        <v>0</v>
      </c>
      <c r="H288" s="93" t="b">
        <v>0</v>
      </c>
      <c r="I288" s="93" t="b">
        <v>0</v>
      </c>
      <c r="J288" s="93" t="b">
        <v>0</v>
      </c>
      <c r="K288" s="93" t="b">
        <v>0</v>
      </c>
      <c r="L288" s="93" t="b">
        <v>0</v>
      </c>
    </row>
    <row r="289" spans="1:12" ht="15">
      <c r="A289" s="93" t="s">
        <v>1149</v>
      </c>
      <c r="B289" s="93" t="s">
        <v>1102</v>
      </c>
      <c r="C289" s="93">
        <v>2</v>
      </c>
      <c r="D289" s="133">
        <v>0</v>
      </c>
      <c r="E289" s="133">
        <v>1.255272505103306</v>
      </c>
      <c r="F289" s="93" t="s">
        <v>990</v>
      </c>
      <c r="G289" s="93" t="b">
        <v>0</v>
      </c>
      <c r="H289" s="93" t="b">
        <v>0</v>
      </c>
      <c r="I289" s="93" t="b">
        <v>0</v>
      </c>
      <c r="J289" s="93" t="b">
        <v>0</v>
      </c>
      <c r="K289" s="93" t="b">
        <v>0</v>
      </c>
      <c r="L289" s="93" t="b">
        <v>0</v>
      </c>
    </row>
    <row r="290" spans="1:12" ht="15">
      <c r="A290" s="93" t="s">
        <v>1102</v>
      </c>
      <c r="B290" s="93" t="s">
        <v>1150</v>
      </c>
      <c r="C290" s="93">
        <v>2</v>
      </c>
      <c r="D290" s="133">
        <v>0</v>
      </c>
      <c r="E290" s="133">
        <v>1.255272505103306</v>
      </c>
      <c r="F290" s="93" t="s">
        <v>990</v>
      </c>
      <c r="G290" s="93" t="b">
        <v>0</v>
      </c>
      <c r="H290" s="93" t="b">
        <v>0</v>
      </c>
      <c r="I290" s="93" t="b">
        <v>0</v>
      </c>
      <c r="J290" s="93" t="b">
        <v>0</v>
      </c>
      <c r="K290" s="93" t="b">
        <v>0</v>
      </c>
      <c r="L290" s="93" t="b">
        <v>0</v>
      </c>
    </row>
    <row r="291" spans="1:12" ht="15">
      <c r="A291" s="93" t="s">
        <v>1150</v>
      </c>
      <c r="B291" s="93" t="s">
        <v>1418</v>
      </c>
      <c r="C291" s="93">
        <v>2</v>
      </c>
      <c r="D291" s="133">
        <v>0</v>
      </c>
      <c r="E291" s="133">
        <v>1.5563025007672873</v>
      </c>
      <c r="F291" s="93" t="s">
        <v>990</v>
      </c>
      <c r="G291" s="93" t="b">
        <v>0</v>
      </c>
      <c r="H291" s="93" t="b">
        <v>0</v>
      </c>
      <c r="I291" s="93" t="b">
        <v>0</v>
      </c>
      <c r="J291" s="93" t="b">
        <v>0</v>
      </c>
      <c r="K291" s="93" t="b">
        <v>0</v>
      </c>
      <c r="L291" s="93" t="b">
        <v>0</v>
      </c>
    </row>
    <row r="292" spans="1:12" ht="15">
      <c r="A292" s="93" t="s">
        <v>1418</v>
      </c>
      <c r="B292" s="93" t="s">
        <v>1419</v>
      </c>
      <c r="C292" s="93">
        <v>2</v>
      </c>
      <c r="D292" s="133">
        <v>0</v>
      </c>
      <c r="E292" s="133">
        <v>1.5563025007672873</v>
      </c>
      <c r="F292" s="93" t="s">
        <v>990</v>
      </c>
      <c r="G292" s="93" t="b">
        <v>0</v>
      </c>
      <c r="H292" s="93" t="b">
        <v>0</v>
      </c>
      <c r="I292" s="93" t="b">
        <v>0</v>
      </c>
      <c r="J292" s="93" t="b">
        <v>0</v>
      </c>
      <c r="K292" s="93" t="b">
        <v>0</v>
      </c>
      <c r="L292" s="93" t="b">
        <v>0</v>
      </c>
    </row>
    <row r="293" spans="1:12" ht="15">
      <c r="A293" s="93" t="s">
        <v>1419</v>
      </c>
      <c r="B293" s="93" t="s">
        <v>1420</v>
      </c>
      <c r="C293" s="93">
        <v>2</v>
      </c>
      <c r="D293" s="133">
        <v>0</v>
      </c>
      <c r="E293" s="133">
        <v>1.5563025007672873</v>
      </c>
      <c r="F293" s="93" t="s">
        <v>990</v>
      </c>
      <c r="G293" s="93" t="b">
        <v>0</v>
      </c>
      <c r="H293" s="93" t="b">
        <v>0</v>
      </c>
      <c r="I293" s="93" t="b">
        <v>0</v>
      </c>
      <c r="J293" s="93" t="b">
        <v>0</v>
      </c>
      <c r="K293" s="93" t="b">
        <v>0</v>
      </c>
      <c r="L293" s="93" t="b">
        <v>0</v>
      </c>
    </row>
    <row r="294" spans="1:12" ht="15">
      <c r="A294" s="93" t="s">
        <v>1420</v>
      </c>
      <c r="B294" s="93" t="s">
        <v>1421</v>
      </c>
      <c r="C294" s="93">
        <v>2</v>
      </c>
      <c r="D294" s="133">
        <v>0</v>
      </c>
      <c r="E294" s="133">
        <v>1.5563025007672873</v>
      </c>
      <c r="F294" s="93" t="s">
        <v>990</v>
      </c>
      <c r="G294" s="93" t="b">
        <v>0</v>
      </c>
      <c r="H294" s="93" t="b">
        <v>0</v>
      </c>
      <c r="I294" s="93" t="b">
        <v>0</v>
      </c>
      <c r="J294" s="93" t="b">
        <v>0</v>
      </c>
      <c r="K294" s="93" t="b">
        <v>0</v>
      </c>
      <c r="L294" s="93" t="b">
        <v>0</v>
      </c>
    </row>
    <row r="295" spans="1:12" ht="15">
      <c r="A295" s="93" t="s">
        <v>1421</v>
      </c>
      <c r="B295" s="93" t="s">
        <v>1422</v>
      </c>
      <c r="C295" s="93">
        <v>2</v>
      </c>
      <c r="D295" s="133">
        <v>0</v>
      </c>
      <c r="E295" s="133">
        <v>1.5563025007672873</v>
      </c>
      <c r="F295" s="93" t="s">
        <v>990</v>
      </c>
      <c r="G295" s="93" t="b">
        <v>0</v>
      </c>
      <c r="H295" s="93" t="b">
        <v>0</v>
      </c>
      <c r="I295" s="93" t="b">
        <v>0</v>
      </c>
      <c r="J295" s="93" t="b">
        <v>0</v>
      </c>
      <c r="K295" s="93" t="b">
        <v>0</v>
      </c>
      <c r="L295" s="93" t="b">
        <v>0</v>
      </c>
    </row>
    <row r="296" spans="1:12" ht="15">
      <c r="A296" s="93" t="s">
        <v>1422</v>
      </c>
      <c r="B296" s="93" t="s">
        <v>1423</v>
      </c>
      <c r="C296" s="93">
        <v>2</v>
      </c>
      <c r="D296" s="133">
        <v>0</v>
      </c>
      <c r="E296" s="133">
        <v>1.5563025007672873</v>
      </c>
      <c r="F296" s="93" t="s">
        <v>990</v>
      </c>
      <c r="G296" s="93" t="b">
        <v>0</v>
      </c>
      <c r="H296" s="93" t="b">
        <v>0</v>
      </c>
      <c r="I296" s="93" t="b">
        <v>0</v>
      </c>
      <c r="J296" s="93" t="b">
        <v>0</v>
      </c>
      <c r="K296" s="93" t="b">
        <v>0</v>
      </c>
      <c r="L296" s="93" t="b">
        <v>0</v>
      </c>
    </row>
    <row r="297" spans="1:12" ht="15">
      <c r="A297" s="93" t="s">
        <v>1423</v>
      </c>
      <c r="B297" s="93" t="s">
        <v>1424</v>
      </c>
      <c r="C297" s="93">
        <v>2</v>
      </c>
      <c r="D297" s="133">
        <v>0</v>
      </c>
      <c r="E297" s="133">
        <v>1.5563025007672873</v>
      </c>
      <c r="F297" s="93" t="s">
        <v>990</v>
      </c>
      <c r="G297" s="93" t="b">
        <v>0</v>
      </c>
      <c r="H297" s="93" t="b">
        <v>0</v>
      </c>
      <c r="I297" s="93" t="b">
        <v>0</v>
      </c>
      <c r="J297" s="93" t="b">
        <v>0</v>
      </c>
      <c r="K297" s="93" t="b">
        <v>0</v>
      </c>
      <c r="L297" s="93" t="b">
        <v>0</v>
      </c>
    </row>
    <row r="298" spans="1:12" ht="15">
      <c r="A298" s="93" t="s">
        <v>1424</v>
      </c>
      <c r="B298" s="93" t="s">
        <v>1425</v>
      </c>
      <c r="C298" s="93">
        <v>2</v>
      </c>
      <c r="D298" s="133">
        <v>0</v>
      </c>
      <c r="E298" s="133">
        <v>1.5563025007672873</v>
      </c>
      <c r="F298" s="93" t="s">
        <v>990</v>
      </c>
      <c r="G298" s="93" t="b">
        <v>0</v>
      </c>
      <c r="H298" s="93" t="b">
        <v>0</v>
      </c>
      <c r="I298" s="93" t="b">
        <v>0</v>
      </c>
      <c r="J298" s="93" t="b">
        <v>0</v>
      </c>
      <c r="K298" s="93" t="b">
        <v>0</v>
      </c>
      <c r="L298" s="93" t="b">
        <v>0</v>
      </c>
    </row>
    <row r="299" spans="1:12" ht="15">
      <c r="A299" s="93" t="s">
        <v>1425</v>
      </c>
      <c r="B299" s="93" t="s">
        <v>1426</v>
      </c>
      <c r="C299" s="93">
        <v>2</v>
      </c>
      <c r="D299" s="133">
        <v>0</v>
      </c>
      <c r="E299" s="133">
        <v>1.5563025007672873</v>
      </c>
      <c r="F299" s="93" t="s">
        <v>990</v>
      </c>
      <c r="G299" s="93" t="b">
        <v>0</v>
      </c>
      <c r="H299" s="93" t="b">
        <v>0</v>
      </c>
      <c r="I299" s="93" t="b">
        <v>0</v>
      </c>
      <c r="J299" s="93" t="b">
        <v>0</v>
      </c>
      <c r="K299" s="93" t="b">
        <v>0</v>
      </c>
      <c r="L299" s="93" t="b">
        <v>0</v>
      </c>
    </row>
    <row r="300" spans="1:12" ht="15">
      <c r="A300" s="93" t="s">
        <v>1426</v>
      </c>
      <c r="B300" s="93" t="s">
        <v>1103</v>
      </c>
      <c r="C300" s="93">
        <v>2</v>
      </c>
      <c r="D300" s="133">
        <v>0</v>
      </c>
      <c r="E300" s="133">
        <v>1.255272505103306</v>
      </c>
      <c r="F300" s="93" t="s">
        <v>990</v>
      </c>
      <c r="G300" s="93" t="b">
        <v>0</v>
      </c>
      <c r="H300" s="93" t="b">
        <v>0</v>
      </c>
      <c r="I300" s="93" t="b">
        <v>0</v>
      </c>
      <c r="J300" s="93" t="b">
        <v>0</v>
      </c>
      <c r="K300" s="93" t="b">
        <v>0</v>
      </c>
      <c r="L300" s="93" t="b">
        <v>0</v>
      </c>
    </row>
    <row r="301" spans="1:12" ht="15">
      <c r="A301" s="93" t="s">
        <v>1103</v>
      </c>
      <c r="B301" s="93" t="s">
        <v>1427</v>
      </c>
      <c r="C301" s="93">
        <v>2</v>
      </c>
      <c r="D301" s="133">
        <v>0</v>
      </c>
      <c r="E301" s="133">
        <v>1.255272505103306</v>
      </c>
      <c r="F301" s="93" t="s">
        <v>990</v>
      </c>
      <c r="G301" s="93" t="b">
        <v>0</v>
      </c>
      <c r="H301" s="93" t="b">
        <v>0</v>
      </c>
      <c r="I301" s="93" t="b">
        <v>0</v>
      </c>
      <c r="J301" s="93" t="b">
        <v>0</v>
      </c>
      <c r="K301" s="93" t="b">
        <v>0</v>
      </c>
      <c r="L301" s="93" t="b">
        <v>0</v>
      </c>
    </row>
    <row r="302" spans="1:12" ht="15">
      <c r="A302" s="93" t="s">
        <v>1427</v>
      </c>
      <c r="B302" s="93" t="s">
        <v>1428</v>
      </c>
      <c r="C302" s="93">
        <v>2</v>
      </c>
      <c r="D302" s="133">
        <v>0</v>
      </c>
      <c r="E302" s="133">
        <v>1.5563025007672873</v>
      </c>
      <c r="F302" s="93" t="s">
        <v>990</v>
      </c>
      <c r="G302" s="93" t="b">
        <v>0</v>
      </c>
      <c r="H302" s="93" t="b">
        <v>0</v>
      </c>
      <c r="I302" s="93" t="b">
        <v>0</v>
      </c>
      <c r="J302" s="93" t="b">
        <v>0</v>
      </c>
      <c r="K302" s="93" t="b">
        <v>0</v>
      </c>
      <c r="L302" s="93" t="b">
        <v>0</v>
      </c>
    </row>
    <row r="303" spans="1:12" ht="15">
      <c r="A303" s="93" t="s">
        <v>1428</v>
      </c>
      <c r="B303" s="93" t="s">
        <v>1429</v>
      </c>
      <c r="C303" s="93">
        <v>2</v>
      </c>
      <c r="D303" s="133">
        <v>0</v>
      </c>
      <c r="E303" s="133">
        <v>1.5563025007672873</v>
      </c>
      <c r="F303" s="93" t="s">
        <v>990</v>
      </c>
      <c r="G303" s="93" t="b">
        <v>0</v>
      </c>
      <c r="H303" s="93" t="b">
        <v>0</v>
      </c>
      <c r="I303" s="93" t="b">
        <v>0</v>
      </c>
      <c r="J303" s="93" t="b">
        <v>0</v>
      </c>
      <c r="K303" s="93" t="b">
        <v>0</v>
      </c>
      <c r="L303" s="93" t="b">
        <v>0</v>
      </c>
    </row>
    <row r="304" spans="1:12" ht="15">
      <c r="A304" s="93" t="s">
        <v>1429</v>
      </c>
      <c r="B304" s="93" t="s">
        <v>1102</v>
      </c>
      <c r="C304" s="93">
        <v>2</v>
      </c>
      <c r="D304" s="133">
        <v>0</v>
      </c>
      <c r="E304" s="133">
        <v>1.255272505103306</v>
      </c>
      <c r="F304" s="93" t="s">
        <v>990</v>
      </c>
      <c r="G304" s="93" t="b">
        <v>0</v>
      </c>
      <c r="H304" s="93" t="b">
        <v>0</v>
      </c>
      <c r="I304" s="93" t="b">
        <v>0</v>
      </c>
      <c r="J304" s="93" t="b">
        <v>0</v>
      </c>
      <c r="K304" s="93" t="b">
        <v>0</v>
      </c>
      <c r="L304" s="93" t="b">
        <v>0</v>
      </c>
    </row>
    <row r="305" spans="1:12" ht="15">
      <c r="A305" s="93" t="s">
        <v>1102</v>
      </c>
      <c r="B305" s="93" t="s">
        <v>1430</v>
      </c>
      <c r="C305" s="93">
        <v>2</v>
      </c>
      <c r="D305" s="133">
        <v>0</v>
      </c>
      <c r="E305" s="133">
        <v>1.255272505103306</v>
      </c>
      <c r="F305" s="93" t="s">
        <v>990</v>
      </c>
      <c r="G305" s="93" t="b">
        <v>0</v>
      </c>
      <c r="H305" s="93" t="b">
        <v>0</v>
      </c>
      <c r="I305" s="93" t="b">
        <v>0</v>
      </c>
      <c r="J305" s="93" t="b">
        <v>0</v>
      </c>
      <c r="K305" s="93" t="b">
        <v>0</v>
      </c>
      <c r="L305" s="93" t="b">
        <v>0</v>
      </c>
    </row>
    <row r="306" spans="1:12" ht="15">
      <c r="A306" s="93" t="s">
        <v>1430</v>
      </c>
      <c r="B306" s="93" t="s">
        <v>1103</v>
      </c>
      <c r="C306" s="93">
        <v>2</v>
      </c>
      <c r="D306" s="133">
        <v>0</v>
      </c>
      <c r="E306" s="133">
        <v>1.255272505103306</v>
      </c>
      <c r="F306" s="93" t="s">
        <v>990</v>
      </c>
      <c r="G306" s="93" t="b">
        <v>0</v>
      </c>
      <c r="H306" s="93" t="b">
        <v>0</v>
      </c>
      <c r="I306" s="93" t="b">
        <v>0</v>
      </c>
      <c r="J306" s="93" t="b">
        <v>0</v>
      </c>
      <c r="K306" s="93" t="b">
        <v>0</v>
      </c>
      <c r="L306" s="93" t="b">
        <v>0</v>
      </c>
    </row>
    <row r="307" spans="1:12" ht="15">
      <c r="A307" s="93" t="s">
        <v>1103</v>
      </c>
      <c r="B307" s="93" t="s">
        <v>1431</v>
      </c>
      <c r="C307" s="93">
        <v>2</v>
      </c>
      <c r="D307" s="133">
        <v>0</v>
      </c>
      <c r="E307" s="133">
        <v>1.255272505103306</v>
      </c>
      <c r="F307" s="93" t="s">
        <v>990</v>
      </c>
      <c r="G307" s="93" t="b">
        <v>0</v>
      </c>
      <c r="H307" s="93" t="b">
        <v>0</v>
      </c>
      <c r="I307" s="93" t="b">
        <v>0</v>
      </c>
      <c r="J307" s="93" t="b">
        <v>0</v>
      </c>
      <c r="K307" s="93" t="b">
        <v>0</v>
      </c>
      <c r="L307" s="93" t="b">
        <v>0</v>
      </c>
    </row>
    <row r="308" spans="1:12" ht="15">
      <c r="A308" s="93" t="s">
        <v>1431</v>
      </c>
      <c r="B308" s="93" t="s">
        <v>1432</v>
      </c>
      <c r="C308" s="93">
        <v>2</v>
      </c>
      <c r="D308" s="133">
        <v>0</v>
      </c>
      <c r="E308" s="133">
        <v>1.5563025007672873</v>
      </c>
      <c r="F308" s="93" t="s">
        <v>990</v>
      </c>
      <c r="G308" s="93" t="b">
        <v>0</v>
      </c>
      <c r="H308" s="93" t="b">
        <v>0</v>
      </c>
      <c r="I308" s="93" t="b">
        <v>0</v>
      </c>
      <c r="J308" s="93" t="b">
        <v>0</v>
      </c>
      <c r="K308" s="93" t="b">
        <v>0</v>
      </c>
      <c r="L308" s="93" t="b">
        <v>0</v>
      </c>
    </row>
    <row r="309" spans="1:12" ht="15">
      <c r="A309" s="93" t="s">
        <v>1432</v>
      </c>
      <c r="B309" s="93" t="s">
        <v>1433</v>
      </c>
      <c r="C309" s="93">
        <v>2</v>
      </c>
      <c r="D309" s="133">
        <v>0</v>
      </c>
      <c r="E309" s="133">
        <v>1.5563025007672873</v>
      </c>
      <c r="F309" s="93" t="s">
        <v>990</v>
      </c>
      <c r="G309" s="93" t="b">
        <v>0</v>
      </c>
      <c r="H309" s="93" t="b">
        <v>0</v>
      </c>
      <c r="I309" s="93" t="b">
        <v>0</v>
      </c>
      <c r="J309" s="93" t="b">
        <v>0</v>
      </c>
      <c r="K309" s="93" t="b">
        <v>0</v>
      </c>
      <c r="L309" s="93" t="b">
        <v>0</v>
      </c>
    </row>
    <row r="310" spans="1:12" ht="15">
      <c r="A310" s="93" t="s">
        <v>1433</v>
      </c>
      <c r="B310" s="93" t="s">
        <v>1434</v>
      </c>
      <c r="C310" s="93">
        <v>2</v>
      </c>
      <c r="D310" s="133">
        <v>0</v>
      </c>
      <c r="E310" s="133">
        <v>1.5563025007672873</v>
      </c>
      <c r="F310" s="93" t="s">
        <v>990</v>
      </c>
      <c r="G310" s="93" t="b">
        <v>0</v>
      </c>
      <c r="H310" s="93" t="b">
        <v>0</v>
      </c>
      <c r="I310" s="93" t="b">
        <v>0</v>
      </c>
      <c r="J310" s="93" t="b">
        <v>0</v>
      </c>
      <c r="K310" s="93" t="b">
        <v>0</v>
      </c>
      <c r="L310" s="93" t="b">
        <v>0</v>
      </c>
    </row>
    <row r="311" spans="1:12" ht="15">
      <c r="A311" s="93" t="s">
        <v>1434</v>
      </c>
      <c r="B311" s="93" t="s">
        <v>1435</v>
      </c>
      <c r="C311" s="93">
        <v>2</v>
      </c>
      <c r="D311" s="133">
        <v>0</v>
      </c>
      <c r="E311" s="133">
        <v>1.5563025007672873</v>
      </c>
      <c r="F311" s="93" t="s">
        <v>990</v>
      </c>
      <c r="G311" s="93" t="b">
        <v>0</v>
      </c>
      <c r="H311" s="93" t="b">
        <v>0</v>
      </c>
      <c r="I311" s="93" t="b">
        <v>0</v>
      </c>
      <c r="J311" s="93" t="b">
        <v>0</v>
      </c>
      <c r="K311" s="93" t="b">
        <v>0</v>
      </c>
      <c r="L311" s="93" t="b">
        <v>0</v>
      </c>
    </row>
    <row r="312" spans="1:12" ht="15">
      <c r="A312" s="93" t="s">
        <v>1435</v>
      </c>
      <c r="B312" s="93" t="s">
        <v>1436</v>
      </c>
      <c r="C312" s="93">
        <v>2</v>
      </c>
      <c r="D312" s="133">
        <v>0</v>
      </c>
      <c r="E312" s="133">
        <v>1.5563025007672873</v>
      </c>
      <c r="F312" s="93" t="s">
        <v>990</v>
      </c>
      <c r="G312" s="93" t="b">
        <v>0</v>
      </c>
      <c r="H312" s="93" t="b">
        <v>0</v>
      </c>
      <c r="I312" s="93" t="b">
        <v>0</v>
      </c>
      <c r="J312" s="93" t="b">
        <v>0</v>
      </c>
      <c r="K312" s="93" t="b">
        <v>0</v>
      </c>
      <c r="L312" s="93" t="b">
        <v>0</v>
      </c>
    </row>
    <row r="313" spans="1:12" ht="15">
      <c r="A313" s="93" t="s">
        <v>1436</v>
      </c>
      <c r="B313" s="93" t="s">
        <v>1101</v>
      </c>
      <c r="C313" s="93">
        <v>2</v>
      </c>
      <c r="D313" s="133">
        <v>0</v>
      </c>
      <c r="E313" s="133">
        <v>1.5563025007672873</v>
      </c>
      <c r="F313" s="93" t="s">
        <v>990</v>
      </c>
      <c r="G313" s="93" t="b">
        <v>0</v>
      </c>
      <c r="H313" s="93" t="b">
        <v>0</v>
      </c>
      <c r="I313" s="93" t="b">
        <v>0</v>
      </c>
      <c r="J313" s="93" t="b">
        <v>0</v>
      </c>
      <c r="K313" s="93" t="b">
        <v>0</v>
      </c>
      <c r="L313" s="93" t="b">
        <v>0</v>
      </c>
    </row>
    <row r="314" spans="1:12" ht="15">
      <c r="A314" s="93" t="s">
        <v>1101</v>
      </c>
      <c r="B314" s="93" t="s">
        <v>1437</v>
      </c>
      <c r="C314" s="93">
        <v>2</v>
      </c>
      <c r="D314" s="133">
        <v>0</v>
      </c>
      <c r="E314" s="133">
        <v>1.5563025007672873</v>
      </c>
      <c r="F314" s="93" t="s">
        <v>990</v>
      </c>
      <c r="G314" s="93" t="b">
        <v>0</v>
      </c>
      <c r="H314" s="93" t="b">
        <v>0</v>
      </c>
      <c r="I314" s="93" t="b">
        <v>0</v>
      </c>
      <c r="J314" s="93" t="b">
        <v>0</v>
      </c>
      <c r="K314" s="93" t="b">
        <v>0</v>
      </c>
      <c r="L314" s="93" t="b">
        <v>0</v>
      </c>
    </row>
    <row r="315" spans="1:12" ht="15">
      <c r="A315" s="93" t="s">
        <v>1437</v>
      </c>
      <c r="B315" s="93" t="s">
        <v>1438</v>
      </c>
      <c r="C315" s="93">
        <v>2</v>
      </c>
      <c r="D315" s="133">
        <v>0</v>
      </c>
      <c r="E315" s="133">
        <v>1.5563025007672873</v>
      </c>
      <c r="F315" s="93" t="s">
        <v>990</v>
      </c>
      <c r="G315" s="93" t="b">
        <v>0</v>
      </c>
      <c r="H315" s="93" t="b">
        <v>0</v>
      </c>
      <c r="I315" s="93" t="b">
        <v>0</v>
      </c>
      <c r="J315" s="93" t="b">
        <v>0</v>
      </c>
      <c r="K315" s="93" t="b">
        <v>0</v>
      </c>
      <c r="L315" s="93" t="b">
        <v>0</v>
      </c>
    </row>
    <row r="316" spans="1:12" ht="15">
      <c r="A316" s="93" t="s">
        <v>1438</v>
      </c>
      <c r="B316" s="93" t="s">
        <v>1439</v>
      </c>
      <c r="C316" s="93">
        <v>2</v>
      </c>
      <c r="D316" s="133">
        <v>0</v>
      </c>
      <c r="E316" s="133">
        <v>1.5563025007672873</v>
      </c>
      <c r="F316" s="93" t="s">
        <v>990</v>
      </c>
      <c r="G316" s="93" t="b">
        <v>0</v>
      </c>
      <c r="H316" s="93" t="b">
        <v>0</v>
      </c>
      <c r="I316" s="93" t="b">
        <v>0</v>
      </c>
      <c r="J316" s="93" t="b">
        <v>0</v>
      </c>
      <c r="K316" s="93" t="b">
        <v>0</v>
      </c>
      <c r="L316" s="93" t="b">
        <v>0</v>
      </c>
    </row>
    <row r="317" spans="1:12" ht="15">
      <c r="A317" s="93" t="s">
        <v>1439</v>
      </c>
      <c r="B317" s="93" t="s">
        <v>1440</v>
      </c>
      <c r="C317" s="93">
        <v>2</v>
      </c>
      <c r="D317" s="133">
        <v>0</v>
      </c>
      <c r="E317" s="133">
        <v>1.5563025007672873</v>
      </c>
      <c r="F317" s="93" t="s">
        <v>990</v>
      </c>
      <c r="G317" s="93" t="b">
        <v>0</v>
      </c>
      <c r="H317" s="93" t="b">
        <v>0</v>
      </c>
      <c r="I317" s="93" t="b">
        <v>0</v>
      </c>
      <c r="J317" s="93" t="b">
        <v>0</v>
      </c>
      <c r="K317" s="93" t="b">
        <v>0</v>
      </c>
      <c r="L317" s="93" t="b">
        <v>0</v>
      </c>
    </row>
    <row r="318" spans="1:12" ht="15">
      <c r="A318" s="93" t="s">
        <v>1440</v>
      </c>
      <c r="B318" s="93" t="s">
        <v>1441</v>
      </c>
      <c r="C318" s="93">
        <v>2</v>
      </c>
      <c r="D318" s="133">
        <v>0</v>
      </c>
      <c r="E318" s="133">
        <v>1.5563025007672873</v>
      </c>
      <c r="F318" s="93" t="s">
        <v>990</v>
      </c>
      <c r="G318" s="93" t="b">
        <v>0</v>
      </c>
      <c r="H318" s="93" t="b">
        <v>0</v>
      </c>
      <c r="I318" s="93" t="b">
        <v>0</v>
      </c>
      <c r="J318" s="93" t="b">
        <v>0</v>
      </c>
      <c r="K318" s="93" t="b">
        <v>0</v>
      </c>
      <c r="L318" s="93" t="b">
        <v>0</v>
      </c>
    </row>
    <row r="319" spans="1:12" ht="15">
      <c r="A319" s="93" t="s">
        <v>1152</v>
      </c>
      <c r="B319" s="93" t="s">
        <v>1153</v>
      </c>
      <c r="C319" s="93">
        <v>7</v>
      </c>
      <c r="D319" s="133">
        <v>0</v>
      </c>
      <c r="E319" s="133">
        <v>1.4471580313422192</v>
      </c>
      <c r="F319" s="93" t="s">
        <v>991</v>
      </c>
      <c r="G319" s="93" t="b">
        <v>0</v>
      </c>
      <c r="H319" s="93" t="b">
        <v>0</v>
      </c>
      <c r="I319" s="93" t="b">
        <v>0</v>
      </c>
      <c r="J319" s="93" t="b">
        <v>0</v>
      </c>
      <c r="K319" s="93" t="b">
        <v>0</v>
      </c>
      <c r="L319" s="93" t="b">
        <v>0</v>
      </c>
    </row>
    <row r="320" spans="1:12" ht="15">
      <c r="A320" s="93" t="s">
        <v>1153</v>
      </c>
      <c r="B320" s="93" t="s">
        <v>1101</v>
      </c>
      <c r="C320" s="93">
        <v>7</v>
      </c>
      <c r="D320" s="133">
        <v>0</v>
      </c>
      <c r="E320" s="133">
        <v>1.4471580313422192</v>
      </c>
      <c r="F320" s="93" t="s">
        <v>991</v>
      </c>
      <c r="G320" s="93" t="b">
        <v>0</v>
      </c>
      <c r="H320" s="93" t="b">
        <v>0</v>
      </c>
      <c r="I320" s="93" t="b">
        <v>0</v>
      </c>
      <c r="J320" s="93" t="b">
        <v>0</v>
      </c>
      <c r="K320" s="93" t="b">
        <v>0</v>
      </c>
      <c r="L320" s="93" t="b">
        <v>0</v>
      </c>
    </row>
    <row r="321" spans="1:12" ht="15">
      <c r="A321" s="93" t="s">
        <v>1101</v>
      </c>
      <c r="B321" s="93" t="s">
        <v>1154</v>
      </c>
      <c r="C321" s="93">
        <v>7</v>
      </c>
      <c r="D321" s="133">
        <v>0</v>
      </c>
      <c r="E321" s="133">
        <v>1.4471580313422192</v>
      </c>
      <c r="F321" s="93" t="s">
        <v>991</v>
      </c>
      <c r="G321" s="93" t="b">
        <v>0</v>
      </c>
      <c r="H321" s="93" t="b">
        <v>0</v>
      </c>
      <c r="I321" s="93" t="b">
        <v>0</v>
      </c>
      <c r="J321" s="93" t="b">
        <v>0</v>
      </c>
      <c r="K321" s="93" t="b">
        <v>0</v>
      </c>
      <c r="L321" s="93" t="b">
        <v>0</v>
      </c>
    </row>
    <row r="322" spans="1:12" ht="15">
      <c r="A322" s="93" t="s">
        <v>1154</v>
      </c>
      <c r="B322" s="93" t="s">
        <v>1155</v>
      </c>
      <c r="C322" s="93">
        <v>7</v>
      </c>
      <c r="D322" s="133">
        <v>0</v>
      </c>
      <c r="E322" s="133">
        <v>1.4471580313422192</v>
      </c>
      <c r="F322" s="93" t="s">
        <v>991</v>
      </c>
      <c r="G322" s="93" t="b">
        <v>0</v>
      </c>
      <c r="H322" s="93" t="b">
        <v>0</v>
      </c>
      <c r="I322" s="93" t="b">
        <v>0</v>
      </c>
      <c r="J322" s="93" t="b">
        <v>0</v>
      </c>
      <c r="K322" s="93" t="b">
        <v>0</v>
      </c>
      <c r="L322" s="93" t="b">
        <v>0</v>
      </c>
    </row>
    <row r="323" spans="1:12" ht="15">
      <c r="A323" s="93" t="s">
        <v>1155</v>
      </c>
      <c r="B323" s="93" t="s">
        <v>1156</v>
      </c>
      <c r="C323" s="93">
        <v>7</v>
      </c>
      <c r="D323" s="133">
        <v>0</v>
      </c>
      <c r="E323" s="133">
        <v>1.4471580313422192</v>
      </c>
      <c r="F323" s="93" t="s">
        <v>991</v>
      </c>
      <c r="G323" s="93" t="b">
        <v>0</v>
      </c>
      <c r="H323" s="93" t="b">
        <v>0</v>
      </c>
      <c r="I323" s="93" t="b">
        <v>0</v>
      </c>
      <c r="J323" s="93" t="b">
        <v>0</v>
      </c>
      <c r="K323" s="93" t="b">
        <v>0</v>
      </c>
      <c r="L323" s="93" t="b">
        <v>0</v>
      </c>
    </row>
    <row r="324" spans="1:12" ht="15">
      <c r="A324" s="93" t="s">
        <v>1156</v>
      </c>
      <c r="B324" s="93" t="s">
        <v>1157</v>
      </c>
      <c r="C324" s="93">
        <v>7</v>
      </c>
      <c r="D324" s="133">
        <v>0</v>
      </c>
      <c r="E324" s="133">
        <v>1.4471580313422192</v>
      </c>
      <c r="F324" s="93" t="s">
        <v>991</v>
      </c>
      <c r="G324" s="93" t="b">
        <v>0</v>
      </c>
      <c r="H324" s="93" t="b">
        <v>0</v>
      </c>
      <c r="I324" s="93" t="b">
        <v>0</v>
      </c>
      <c r="J324" s="93" t="b">
        <v>0</v>
      </c>
      <c r="K324" s="93" t="b">
        <v>0</v>
      </c>
      <c r="L324" s="93" t="b">
        <v>0</v>
      </c>
    </row>
    <row r="325" spans="1:12" ht="15">
      <c r="A325" s="93" t="s">
        <v>1157</v>
      </c>
      <c r="B325" s="93" t="s">
        <v>1158</v>
      </c>
      <c r="C325" s="93">
        <v>7</v>
      </c>
      <c r="D325" s="133">
        <v>0</v>
      </c>
      <c r="E325" s="133">
        <v>1.4471580313422192</v>
      </c>
      <c r="F325" s="93" t="s">
        <v>991</v>
      </c>
      <c r="G325" s="93" t="b">
        <v>0</v>
      </c>
      <c r="H325" s="93" t="b">
        <v>0</v>
      </c>
      <c r="I325" s="93" t="b">
        <v>0</v>
      </c>
      <c r="J325" s="93" t="b">
        <v>0</v>
      </c>
      <c r="K325" s="93" t="b">
        <v>0</v>
      </c>
      <c r="L325" s="93" t="b">
        <v>0</v>
      </c>
    </row>
    <row r="326" spans="1:12" ht="15">
      <c r="A326" s="93" t="s">
        <v>1158</v>
      </c>
      <c r="B326" s="93" t="s">
        <v>1159</v>
      </c>
      <c r="C326" s="93">
        <v>7</v>
      </c>
      <c r="D326" s="133">
        <v>0</v>
      </c>
      <c r="E326" s="133">
        <v>1.4471580313422192</v>
      </c>
      <c r="F326" s="93" t="s">
        <v>991</v>
      </c>
      <c r="G326" s="93" t="b">
        <v>0</v>
      </c>
      <c r="H326" s="93" t="b">
        <v>0</v>
      </c>
      <c r="I326" s="93" t="b">
        <v>0</v>
      </c>
      <c r="J326" s="93" t="b">
        <v>0</v>
      </c>
      <c r="K326" s="93" t="b">
        <v>0</v>
      </c>
      <c r="L326" s="93" t="b">
        <v>0</v>
      </c>
    </row>
    <row r="327" spans="1:12" ht="15">
      <c r="A327" s="93" t="s">
        <v>1159</v>
      </c>
      <c r="B327" s="93" t="s">
        <v>1160</v>
      </c>
      <c r="C327" s="93">
        <v>7</v>
      </c>
      <c r="D327" s="133">
        <v>0</v>
      </c>
      <c r="E327" s="133">
        <v>1.4471580313422192</v>
      </c>
      <c r="F327" s="93" t="s">
        <v>991</v>
      </c>
      <c r="G327" s="93" t="b">
        <v>0</v>
      </c>
      <c r="H327" s="93" t="b">
        <v>0</v>
      </c>
      <c r="I327" s="93" t="b">
        <v>0</v>
      </c>
      <c r="J327" s="93" t="b">
        <v>0</v>
      </c>
      <c r="K327" s="93" t="b">
        <v>0</v>
      </c>
      <c r="L327" s="93" t="b">
        <v>0</v>
      </c>
    </row>
    <row r="328" spans="1:12" ht="15">
      <c r="A328" s="93" t="s">
        <v>1160</v>
      </c>
      <c r="B328" s="93" t="s">
        <v>1375</v>
      </c>
      <c r="C328" s="93">
        <v>7</v>
      </c>
      <c r="D328" s="133">
        <v>0</v>
      </c>
      <c r="E328" s="133">
        <v>1.4471580313422192</v>
      </c>
      <c r="F328" s="93" t="s">
        <v>991</v>
      </c>
      <c r="G328" s="93" t="b">
        <v>0</v>
      </c>
      <c r="H328" s="93" t="b">
        <v>0</v>
      </c>
      <c r="I328" s="93" t="b">
        <v>0</v>
      </c>
      <c r="J328" s="93" t="b">
        <v>0</v>
      </c>
      <c r="K328" s="93" t="b">
        <v>0</v>
      </c>
      <c r="L328" s="93" t="b">
        <v>0</v>
      </c>
    </row>
    <row r="329" spans="1:12" ht="15">
      <c r="A329" s="93" t="s">
        <v>1375</v>
      </c>
      <c r="B329" s="93" t="s">
        <v>1376</v>
      </c>
      <c r="C329" s="93">
        <v>7</v>
      </c>
      <c r="D329" s="133">
        <v>0</v>
      </c>
      <c r="E329" s="133">
        <v>1.4471580313422192</v>
      </c>
      <c r="F329" s="93" t="s">
        <v>991</v>
      </c>
      <c r="G329" s="93" t="b">
        <v>0</v>
      </c>
      <c r="H329" s="93" t="b">
        <v>0</v>
      </c>
      <c r="I329" s="93" t="b">
        <v>0</v>
      </c>
      <c r="J329" s="93" t="b">
        <v>0</v>
      </c>
      <c r="K329" s="93" t="b">
        <v>0</v>
      </c>
      <c r="L329" s="93" t="b">
        <v>0</v>
      </c>
    </row>
    <row r="330" spans="1:12" ht="15">
      <c r="A330" s="93" t="s">
        <v>1376</v>
      </c>
      <c r="B330" s="93" t="s">
        <v>1377</v>
      </c>
      <c r="C330" s="93">
        <v>7</v>
      </c>
      <c r="D330" s="133">
        <v>0</v>
      </c>
      <c r="E330" s="133">
        <v>1.4471580313422192</v>
      </c>
      <c r="F330" s="93" t="s">
        <v>991</v>
      </c>
      <c r="G330" s="93" t="b">
        <v>0</v>
      </c>
      <c r="H330" s="93" t="b">
        <v>0</v>
      </c>
      <c r="I330" s="93" t="b">
        <v>0</v>
      </c>
      <c r="J330" s="93" t="b">
        <v>0</v>
      </c>
      <c r="K330" s="93" t="b">
        <v>0</v>
      </c>
      <c r="L330" s="93" t="b">
        <v>0</v>
      </c>
    </row>
    <row r="331" spans="1:12" ht="15">
      <c r="A331" s="93" t="s">
        <v>1377</v>
      </c>
      <c r="B331" s="93" t="s">
        <v>1378</v>
      </c>
      <c r="C331" s="93">
        <v>7</v>
      </c>
      <c r="D331" s="133">
        <v>0</v>
      </c>
      <c r="E331" s="133">
        <v>1.4471580313422192</v>
      </c>
      <c r="F331" s="93" t="s">
        <v>991</v>
      </c>
      <c r="G331" s="93" t="b">
        <v>0</v>
      </c>
      <c r="H331" s="93" t="b">
        <v>0</v>
      </c>
      <c r="I331" s="93" t="b">
        <v>0</v>
      </c>
      <c r="J331" s="93" t="b">
        <v>0</v>
      </c>
      <c r="K331" s="93" t="b">
        <v>0</v>
      </c>
      <c r="L331" s="93" t="b">
        <v>0</v>
      </c>
    </row>
    <row r="332" spans="1:12" ht="15">
      <c r="A332" s="93" t="s">
        <v>1378</v>
      </c>
      <c r="B332" s="93" t="s">
        <v>1379</v>
      </c>
      <c r="C332" s="93">
        <v>7</v>
      </c>
      <c r="D332" s="133">
        <v>0</v>
      </c>
      <c r="E332" s="133">
        <v>1.4471580313422192</v>
      </c>
      <c r="F332" s="93" t="s">
        <v>991</v>
      </c>
      <c r="G332" s="93" t="b">
        <v>0</v>
      </c>
      <c r="H332" s="93" t="b">
        <v>0</v>
      </c>
      <c r="I332" s="93" t="b">
        <v>0</v>
      </c>
      <c r="J332" s="93" t="b">
        <v>0</v>
      </c>
      <c r="K332" s="93" t="b">
        <v>0</v>
      </c>
      <c r="L332" s="93" t="b">
        <v>0</v>
      </c>
    </row>
    <row r="333" spans="1:12" ht="15">
      <c r="A333" s="93" t="s">
        <v>1379</v>
      </c>
      <c r="B333" s="93" t="s">
        <v>1380</v>
      </c>
      <c r="C333" s="93">
        <v>7</v>
      </c>
      <c r="D333" s="133">
        <v>0</v>
      </c>
      <c r="E333" s="133">
        <v>1.4471580313422192</v>
      </c>
      <c r="F333" s="93" t="s">
        <v>991</v>
      </c>
      <c r="G333" s="93" t="b">
        <v>0</v>
      </c>
      <c r="H333" s="93" t="b">
        <v>0</v>
      </c>
      <c r="I333" s="93" t="b">
        <v>0</v>
      </c>
      <c r="J333" s="93" t="b">
        <v>0</v>
      </c>
      <c r="K333" s="93" t="b">
        <v>0</v>
      </c>
      <c r="L333" s="93" t="b">
        <v>0</v>
      </c>
    </row>
    <row r="334" spans="1:12" ht="15">
      <c r="A334" s="93" t="s">
        <v>1380</v>
      </c>
      <c r="B334" s="93" t="s">
        <v>1381</v>
      </c>
      <c r="C334" s="93">
        <v>7</v>
      </c>
      <c r="D334" s="133">
        <v>0</v>
      </c>
      <c r="E334" s="133">
        <v>1.4471580313422192</v>
      </c>
      <c r="F334" s="93" t="s">
        <v>991</v>
      </c>
      <c r="G334" s="93" t="b">
        <v>0</v>
      </c>
      <c r="H334" s="93" t="b">
        <v>0</v>
      </c>
      <c r="I334" s="93" t="b">
        <v>0</v>
      </c>
      <c r="J334" s="93" t="b">
        <v>0</v>
      </c>
      <c r="K334" s="93" t="b">
        <v>0</v>
      </c>
      <c r="L334" s="93" t="b">
        <v>0</v>
      </c>
    </row>
    <row r="335" spans="1:12" ht="15">
      <c r="A335" s="93" t="s">
        <v>1381</v>
      </c>
      <c r="B335" s="93" t="s">
        <v>1382</v>
      </c>
      <c r="C335" s="93">
        <v>7</v>
      </c>
      <c r="D335" s="133">
        <v>0</v>
      </c>
      <c r="E335" s="133">
        <v>1.4471580313422192</v>
      </c>
      <c r="F335" s="93" t="s">
        <v>991</v>
      </c>
      <c r="G335" s="93" t="b">
        <v>0</v>
      </c>
      <c r="H335" s="93" t="b">
        <v>0</v>
      </c>
      <c r="I335" s="93" t="b">
        <v>0</v>
      </c>
      <c r="J335" s="93" t="b">
        <v>0</v>
      </c>
      <c r="K335" s="93" t="b">
        <v>0</v>
      </c>
      <c r="L335" s="93" t="b">
        <v>0</v>
      </c>
    </row>
    <row r="336" spans="1:12" ht="15">
      <c r="A336" s="93" t="s">
        <v>1382</v>
      </c>
      <c r="B336" s="93" t="s">
        <v>1383</v>
      </c>
      <c r="C336" s="93">
        <v>7</v>
      </c>
      <c r="D336" s="133">
        <v>0</v>
      </c>
      <c r="E336" s="133">
        <v>1.4471580313422192</v>
      </c>
      <c r="F336" s="93" t="s">
        <v>991</v>
      </c>
      <c r="G336" s="93" t="b">
        <v>0</v>
      </c>
      <c r="H336" s="93" t="b">
        <v>0</v>
      </c>
      <c r="I336" s="93" t="b">
        <v>0</v>
      </c>
      <c r="J336" s="93" t="b">
        <v>0</v>
      </c>
      <c r="K336" s="93" t="b">
        <v>0</v>
      </c>
      <c r="L336" s="93" t="b">
        <v>0</v>
      </c>
    </row>
    <row r="337" spans="1:12" ht="15">
      <c r="A337" s="93" t="s">
        <v>1383</v>
      </c>
      <c r="B337" s="93" t="s">
        <v>1384</v>
      </c>
      <c r="C337" s="93">
        <v>7</v>
      </c>
      <c r="D337" s="133">
        <v>0</v>
      </c>
      <c r="E337" s="133">
        <v>1.4471580313422192</v>
      </c>
      <c r="F337" s="93" t="s">
        <v>991</v>
      </c>
      <c r="G337" s="93" t="b">
        <v>0</v>
      </c>
      <c r="H337" s="93" t="b">
        <v>0</v>
      </c>
      <c r="I337" s="93" t="b">
        <v>0</v>
      </c>
      <c r="J337" s="93" t="b">
        <v>0</v>
      </c>
      <c r="K337" s="93" t="b">
        <v>0</v>
      </c>
      <c r="L337" s="93" t="b">
        <v>0</v>
      </c>
    </row>
    <row r="338" spans="1:12" ht="15">
      <c r="A338" s="93" t="s">
        <v>1384</v>
      </c>
      <c r="B338" s="93" t="s">
        <v>1385</v>
      </c>
      <c r="C338" s="93">
        <v>7</v>
      </c>
      <c r="D338" s="133">
        <v>0</v>
      </c>
      <c r="E338" s="133">
        <v>1.4471580313422192</v>
      </c>
      <c r="F338" s="93" t="s">
        <v>991</v>
      </c>
      <c r="G338" s="93" t="b">
        <v>0</v>
      </c>
      <c r="H338" s="93" t="b">
        <v>0</v>
      </c>
      <c r="I338" s="93" t="b">
        <v>0</v>
      </c>
      <c r="J338" s="93" t="b">
        <v>0</v>
      </c>
      <c r="K338" s="93" t="b">
        <v>0</v>
      </c>
      <c r="L338" s="93" t="b">
        <v>0</v>
      </c>
    </row>
    <row r="339" spans="1:12" ht="15">
      <c r="A339" s="93" t="s">
        <v>1385</v>
      </c>
      <c r="B339" s="93" t="s">
        <v>1386</v>
      </c>
      <c r="C339" s="93">
        <v>7</v>
      </c>
      <c r="D339" s="133">
        <v>0</v>
      </c>
      <c r="E339" s="133">
        <v>1.4471580313422192</v>
      </c>
      <c r="F339" s="93" t="s">
        <v>991</v>
      </c>
      <c r="G339" s="93" t="b">
        <v>0</v>
      </c>
      <c r="H339" s="93" t="b">
        <v>0</v>
      </c>
      <c r="I339" s="93" t="b">
        <v>0</v>
      </c>
      <c r="J339" s="93" t="b">
        <v>0</v>
      </c>
      <c r="K339" s="93" t="b">
        <v>0</v>
      </c>
      <c r="L339" s="93" t="b">
        <v>0</v>
      </c>
    </row>
    <row r="340" spans="1:12" ht="15">
      <c r="A340" s="93" t="s">
        <v>1386</v>
      </c>
      <c r="B340" s="93" t="s">
        <v>1387</v>
      </c>
      <c r="C340" s="93">
        <v>7</v>
      </c>
      <c r="D340" s="133">
        <v>0</v>
      </c>
      <c r="E340" s="133">
        <v>1.4471580313422192</v>
      </c>
      <c r="F340" s="93" t="s">
        <v>991</v>
      </c>
      <c r="G340" s="93" t="b">
        <v>0</v>
      </c>
      <c r="H340" s="93" t="b">
        <v>0</v>
      </c>
      <c r="I340" s="93" t="b">
        <v>0</v>
      </c>
      <c r="J340" s="93" t="b">
        <v>0</v>
      </c>
      <c r="K340" s="93" t="b">
        <v>0</v>
      </c>
      <c r="L340" s="93" t="b">
        <v>0</v>
      </c>
    </row>
    <row r="341" spans="1:12" ht="15">
      <c r="A341" s="93" t="s">
        <v>1387</v>
      </c>
      <c r="B341" s="93" t="s">
        <v>1388</v>
      </c>
      <c r="C341" s="93">
        <v>7</v>
      </c>
      <c r="D341" s="133">
        <v>0</v>
      </c>
      <c r="E341" s="133">
        <v>1.4471580313422192</v>
      </c>
      <c r="F341" s="93" t="s">
        <v>991</v>
      </c>
      <c r="G341" s="93" t="b">
        <v>0</v>
      </c>
      <c r="H341" s="93" t="b">
        <v>0</v>
      </c>
      <c r="I341" s="93" t="b">
        <v>0</v>
      </c>
      <c r="J341" s="93" t="b">
        <v>0</v>
      </c>
      <c r="K341" s="93" t="b">
        <v>0</v>
      </c>
      <c r="L341" s="93" t="b">
        <v>0</v>
      </c>
    </row>
    <row r="342" spans="1:12" ht="15">
      <c r="A342" s="93" t="s">
        <v>1388</v>
      </c>
      <c r="B342" s="93" t="s">
        <v>1389</v>
      </c>
      <c r="C342" s="93">
        <v>7</v>
      </c>
      <c r="D342" s="133">
        <v>0</v>
      </c>
      <c r="E342" s="133">
        <v>1.4471580313422192</v>
      </c>
      <c r="F342" s="93" t="s">
        <v>991</v>
      </c>
      <c r="G342" s="93" t="b">
        <v>0</v>
      </c>
      <c r="H342" s="93" t="b">
        <v>0</v>
      </c>
      <c r="I342" s="93" t="b">
        <v>0</v>
      </c>
      <c r="J342" s="93" t="b">
        <v>0</v>
      </c>
      <c r="K342" s="93" t="b">
        <v>0</v>
      </c>
      <c r="L342" s="93" t="b">
        <v>0</v>
      </c>
    </row>
    <row r="343" spans="1:12" ht="15">
      <c r="A343" s="93" t="s">
        <v>1389</v>
      </c>
      <c r="B343" s="93" t="s">
        <v>1390</v>
      </c>
      <c r="C343" s="93">
        <v>7</v>
      </c>
      <c r="D343" s="133">
        <v>0</v>
      </c>
      <c r="E343" s="133">
        <v>1.4471580313422192</v>
      </c>
      <c r="F343" s="93" t="s">
        <v>991</v>
      </c>
      <c r="G343" s="93" t="b">
        <v>0</v>
      </c>
      <c r="H343" s="93" t="b">
        <v>0</v>
      </c>
      <c r="I343" s="93" t="b">
        <v>0</v>
      </c>
      <c r="J343" s="93" t="b">
        <v>0</v>
      </c>
      <c r="K343" s="93" t="b">
        <v>0</v>
      </c>
      <c r="L343" s="93" t="b">
        <v>0</v>
      </c>
    </row>
    <row r="344" spans="1:12" ht="15">
      <c r="A344" s="93" t="s">
        <v>1390</v>
      </c>
      <c r="B344" s="93" t="s">
        <v>1391</v>
      </c>
      <c r="C344" s="93">
        <v>7</v>
      </c>
      <c r="D344" s="133">
        <v>0</v>
      </c>
      <c r="E344" s="133">
        <v>1.4471580313422192</v>
      </c>
      <c r="F344" s="93" t="s">
        <v>991</v>
      </c>
      <c r="G344" s="93" t="b">
        <v>0</v>
      </c>
      <c r="H344" s="93" t="b">
        <v>0</v>
      </c>
      <c r="I344" s="93" t="b">
        <v>0</v>
      </c>
      <c r="J344" s="93" t="b">
        <v>0</v>
      </c>
      <c r="K344" s="93" t="b">
        <v>0</v>
      </c>
      <c r="L344" s="93" t="b">
        <v>0</v>
      </c>
    </row>
    <row r="345" spans="1:12" ht="15">
      <c r="A345" s="93" t="s">
        <v>1391</v>
      </c>
      <c r="B345" s="93" t="s">
        <v>1392</v>
      </c>
      <c r="C345" s="93">
        <v>7</v>
      </c>
      <c r="D345" s="133">
        <v>0</v>
      </c>
      <c r="E345" s="133">
        <v>1.4471580313422192</v>
      </c>
      <c r="F345" s="93" t="s">
        <v>991</v>
      </c>
      <c r="G345" s="93" t="b">
        <v>0</v>
      </c>
      <c r="H345" s="93" t="b">
        <v>0</v>
      </c>
      <c r="I345" s="93" t="b">
        <v>0</v>
      </c>
      <c r="J345" s="93" t="b">
        <v>0</v>
      </c>
      <c r="K345" s="93" t="b">
        <v>0</v>
      </c>
      <c r="L345" s="93" t="b">
        <v>0</v>
      </c>
    </row>
    <row r="346" spans="1:12" ht="15">
      <c r="A346" s="93" t="s">
        <v>1392</v>
      </c>
      <c r="B346" s="93" t="s">
        <v>1393</v>
      </c>
      <c r="C346" s="93">
        <v>7</v>
      </c>
      <c r="D346" s="133">
        <v>0</v>
      </c>
      <c r="E346" s="133">
        <v>1.4471580313422192</v>
      </c>
      <c r="F346" s="93" t="s">
        <v>991</v>
      </c>
      <c r="G346" s="93" t="b">
        <v>0</v>
      </c>
      <c r="H346" s="93" t="b">
        <v>0</v>
      </c>
      <c r="I346" s="93" t="b">
        <v>0</v>
      </c>
      <c r="J346" s="93" t="b">
        <v>0</v>
      </c>
      <c r="K346" s="93" t="b">
        <v>0</v>
      </c>
      <c r="L346" s="93" t="b">
        <v>0</v>
      </c>
    </row>
    <row r="347" spans="1:12" ht="15">
      <c r="A347" s="93" t="s">
        <v>1048</v>
      </c>
      <c r="B347" s="93" t="s">
        <v>1115</v>
      </c>
      <c r="C347" s="93">
        <v>2</v>
      </c>
      <c r="D347" s="133">
        <v>0</v>
      </c>
      <c r="E347" s="133">
        <v>1.2041199826559248</v>
      </c>
      <c r="F347" s="93" t="s">
        <v>992</v>
      </c>
      <c r="G347" s="93" t="b">
        <v>0</v>
      </c>
      <c r="H347" s="93" t="b">
        <v>0</v>
      </c>
      <c r="I347" s="93" t="b">
        <v>0</v>
      </c>
      <c r="J347" s="93" t="b">
        <v>0</v>
      </c>
      <c r="K347" s="93" t="b">
        <v>0</v>
      </c>
      <c r="L347" s="93" t="b">
        <v>0</v>
      </c>
    </row>
    <row r="348" spans="1:12" ht="15">
      <c r="A348" s="93" t="s">
        <v>1115</v>
      </c>
      <c r="B348" s="93" t="s">
        <v>336</v>
      </c>
      <c r="C348" s="93">
        <v>2</v>
      </c>
      <c r="D348" s="133">
        <v>0</v>
      </c>
      <c r="E348" s="133">
        <v>1.2041199826559248</v>
      </c>
      <c r="F348" s="93" t="s">
        <v>992</v>
      </c>
      <c r="G348" s="93" t="b">
        <v>0</v>
      </c>
      <c r="H348" s="93" t="b">
        <v>0</v>
      </c>
      <c r="I348" s="93" t="b">
        <v>0</v>
      </c>
      <c r="J348" s="93" t="b">
        <v>0</v>
      </c>
      <c r="K348" s="93" t="b">
        <v>0</v>
      </c>
      <c r="L348" s="93" t="b">
        <v>0</v>
      </c>
    </row>
    <row r="349" spans="1:12" ht="15">
      <c r="A349" s="93" t="s">
        <v>336</v>
      </c>
      <c r="B349" s="93" t="s">
        <v>1116</v>
      </c>
      <c r="C349" s="93">
        <v>2</v>
      </c>
      <c r="D349" s="133">
        <v>0</v>
      </c>
      <c r="E349" s="133">
        <v>1.2041199826559248</v>
      </c>
      <c r="F349" s="93" t="s">
        <v>992</v>
      </c>
      <c r="G349" s="93" t="b">
        <v>0</v>
      </c>
      <c r="H349" s="93" t="b">
        <v>0</v>
      </c>
      <c r="I349" s="93" t="b">
        <v>0</v>
      </c>
      <c r="J349" s="93" t="b">
        <v>0</v>
      </c>
      <c r="K349" s="93" t="b">
        <v>0</v>
      </c>
      <c r="L349" s="93" t="b">
        <v>0</v>
      </c>
    </row>
    <row r="350" spans="1:12" ht="15">
      <c r="A350" s="93" t="s">
        <v>1116</v>
      </c>
      <c r="B350" s="93" t="s">
        <v>1117</v>
      </c>
      <c r="C350" s="93">
        <v>2</v>
      </c>
      <c r="D350" s="133">
        <v>0</v>
      </c>
      <c r="E350" s="133">
        <v>1.2041199826559248</v>
      </c>
      <c r="F350" s="93" t="s">
        <v>992</v>
      </c>
      <c r="G350" s="93" t="b">
        <v>0</v>
      </c>
      <c r="H350" s="93" t="b">
        <v>0</v>
      </c>
      <c r="I350" s="93" t="b">
        <v>0</v>
      </c>
      <c r="J350" s="93" t="b">
        <v>0</v>
      </c>
      <c r="K350" s="93" t="b">
        <v>0</v>
      </c>
      <c r="L350" s="93" t="b">
        <v>0</v>
      </c>
    </row>
    <row r="351" spans="1:12" ht="15">
      <c r="A351" s="93" t="s">
        <v>1117</v>
      </c>
      <c r="B351" s="93" t="s">
        <v>1118</v>
      </c>
      <c r="C351" s="93">
        <v>2</v>
      </c>
      <c r="D351" s="133">
        <v>0</v>
      </c>
      <c r="E351" s="133">
        <v>1.2041199826559248</v>
      </c>
      <c r="F351" s="93" t="s">
        <v>992</v>
      </c>
      <c r="G351" s="93" t="b">
        <v>0</v>
      </c>
      <c r="H351" s="93" t="b">
        <v>0</v>
      </c>
      <c r="I351" s="93" t="b">
        <v>0</v>
      </c>
      <c r="J351" s="93" t="b">
        <v>0</v>
      </c>
      <c r="K351" s="93" t="b">
        <v>0</v>
      </c>
      <c r="L351" s="93" t="b">
        <v>0</v>
      </c>
    </row>
    <row r="352" spans="1:12" ht="15">
      <c r="A352" s="93" t="s">
        <v>1118</v>
      </c>
      <c r="B352" s="93" t="s">
        <v>1103</v>
      </c>
      <c r="C352" s="93">
        <v>2</v>
      </c>
      <c r="D352" s="133">
        <v>0</v>
      </c>
      <c r="E352" s="133">
        <v>1.2041199826559248</v>
      </c>
      <c r="F352" s="93" t="s">
        <v>992</v>
      </c>
      <c r="G352" s="93" t="b">
        <v>0</v>
      </c>
      <c r="H352" s="93" t="b">
        <v>0</v>
      </c>
      <c r="I352" s="93" t="b">
        <v>0</v>
      </c>
      <c r="J352" s="93" t="b">
        <v>0</v>
      </c>
      <c r="K352" s="93" t="b">
        <v>0</v>
      </c>
      <c r="L352" s="93" t="b">
        <v>0</v>
      </c>
    </row>
    <row r="353" spans="1:12" ht="15">
      <c r="A353" s="93" t="s">
        <v>1103</v>
      </c>
      <c r="B353" s="93" t="s">
        <v>1119</v>
      </c>
      <c r="C353" s="93">
        <v>2</v>
      </c>
      <c r="D353" s="133">
        <v>0</v>
      </c>
      <c r="E353" s="133">
        <v>1.2041199826559248</v>
      </c>
      <c r="F353" s="93" t="s">
        <v>992</v>
      </c>
      <c r="G353" s="93" t="b">
        <v>0</v>
      </c>
      <c r="H353" s="93" t="b">
        <v>0</v>
      </c>
      <c r="I353" s="93" t="b">
        <v>0</v>
      </c>
      <c r="J353" s="93" t="b">
        <v>0</v>
      </c>
      <c r="K353" s="93" t="b">
        <v>0</v>
      </c>
      <c r="L353" s="93" t="b">
        <v>0</v>
      </c>
    </row>
    <row r="354" spans="1:12" ht="15">
      <c r="A354" s="93" t="s">
        <v>1119</v>
      </c>
      <c r="B354" s="93" t="s">
        <v>1120</v>
      </c>
      <c r="C354" s="93">
        <v>2</v>
      </c>
      <c r="D354" s="133">
        <v>0</v>
      </c>
      <c r="E354" s="133">
        <v>1.2041199826559248</v>
      </c>
      <c r="F354" s="93" t="s">
        <v>992</v>
      </c>
      <c r="G354" s="93" t="b">
        <v>0</v>
      </c>
      <c r="H354" s="93" t="b">
        <v>0</v>
      </c>
      <c r="I354" s="93" t="b">
        <v>0</v>
      </c>
      <c r="J354" s="93" t="b">
        <v>0</v>
      </c>
      <c r="K354" s="93" t="b">
        <v>0</v>
      </c>
      <c r="L354" s="93" t="b">
        <v>0</v>
      </c>
    </row>
    <row r="355" spans="1:12" ht="15">
      <c r="A355" s="93" t="s">
        <v>1120</v>
      </c>
      <c r="B355" s="93" t="s">
        <v>1101</v>
      </c>
      <c r="C355" s="93">
        <v>2</v>
      </c>
      <c r="D355" s="133">
        <v>0</v>
      </c>
      <c r="E355" s="133">
        <v>1.2041199826559248</v>
      </c>
      <c r="F355" s="93" t="s">
        <v>992</v>
      </c>
      <c r="G355" s="93" t="b">
        <v>0</v>
      </c>
      <c r="H355" s="93" t="b">
        <v>0</v>
      </c>
      <c r="I355" s="93" t="b">
        <v>0</v>
      </c>
      <c r="J355" s="93" t="b">
        <v>0</v>
      </c>
      <c r="K355" s="93" t="b">
        <v>0</v>
      </c>
      <c r="L355" s="93" t="b">
        <v>0</v>
      </c>
    </row>
    <row r="356" spans="1:12" ht="15">
      <c r="A356" s="93" t="s">
        <v>1370</v>
      </c>
      <c r="B356" s="93" t="s">
        <v>1371</v>
      </c>
      <c r="C356" s="93">
        <v>2</v>
      </c>
      <c r="D356" s="133">
        <v>0</v>
      </c>
      <c r="E356" s="133">
        <v>1.2041199826559248</v>
      </c>
      <c r="F356" s="93" t="s">
        <v>992</v>
      </c>
      <c r="G356" s="93" t="b">
        <v>0</v>
      </c>
      <c r="H356" s="93" t="b">
        <v>0</v>
      </c>
      <c r="I356" s="93" t="b">
        <v>0</v>
      </c>
      <c r="J356" s="93" t="b">
        <v>0</v>
      </c>
      <c r="K356" s="93" t="b">
        <v>0</v>
      </c>
      <c r="L356" s="93" t="b">
        <v>0</v>
      </c>
    </row>
    <row r="357" spans="1:12" ht="15">
      <c r="A357" s="93" t="s">
        <v>1371</v>
      </c>
      <c r="B357" s="93" t="s">
        <v>1372</v>
      </c>
      <c r="C357" s="93">
        <v>2</v>
      </c>
      <c r="D357" s="133">
        <v>0</v>
      </c>
      <c r="E357" s="133">
        <v>1.2041199826559248</v>
      </c>
      <c r="F357" s="93" t="s">
        <v>992</v>
      </c>
      <c r="G357" s="93" t="b">
        <v>0</v>
      </c>
      <c r="H357" s="93" t="b">
        <v>0</v>
      </c>
      <c r="I357" s="93" t="b">
        <v>0</v>
      </c>
      <c r="J357" s="93" t="b">
        <v>0</v>
      </c>
      <c r="K357" s="93" t="b">
        <v>0</v>
      </c>
      <c r="L357" s="93" t="b">
        <v>0</v>
      </c>
    </row>
    <row r="358" spans="1:12" ht="15">
      <c r="A358" s="93" t="s">
        <v>1372</v>
      </c>
      <c r="B358" s="93" t="s">
        <v>1373</v>
      </c>
      <c r="C358" s="93">
        <v>2</v>
      </c>
      <c r="D358" s="133">
        <v>0</v>
      </c>
      <c r="E358" s="133">
        <v>1.2041199826559248</v>
      </c>
      <c r="F358" s="93" t="s">
        <v>992</v>
      </c>
      <c r="G358" s="93" t="b">
        <v>0</v>
      </c>
      <c r="H358" s="93" t="b">
        <v>0</v>
      </c>
      <c r="I358" s="93" t="b">
        <v>0</v>
      </c>
      <c r="J358" s="93" t="b">
        <v>0</v>
      </c>
      <c r="K358" s="93" t="b">
        <v>0</v>
      </c>
      <c r="L358" s="93" t="b">
        <v>0</v>
      </c>
    </row>
    <row r="359" spans="1:12" ht="15">
      <c r="A359" s="93" t="s">
        <v>1373</v>
      </c>
      <c r="B359" s="93" t="s">
        <v>252</v>
      </c>
      <c r="C359" s="93">
        <v>2</v>
      </c>
      <c r="D359" s="133">
        <v>0</v>
      </c>
      <c r="E359" s="133">
        <v>1.2041199826559248</v>
      </c>
      <c r="F359" s="93" t="s">
        <v>992</v>
      </c>
      <c r="G359" s="93" t="b">
        <v>0</v>
      </c>
      <c r="H359" s="93" t="b">
        <v>0</v>
      </c>
      <c r="I359" s="93" t="b">
        <v>0</v>
      </c>
      <c r="J359" s="93" t="b">
        <v>0</v>
      </c>
      <c r="K359" s="93" t="b">
        <v>0</v>
      </c>
      <c r="L359" s="93" t="b">
        <v>0</v>
      </c>
    </row>
    <row r="360" spans="1:12" ht="15">
      <c r="A360" s="93" t="s">
        <v>1164</v>
      </c>
      <c r="B360" s="93" t="s">
        <v>1163</v>
      </c>
      <c r="C360" s="93">
        <v>2</v>
      </c>
      <c r="D360" s="133">
        <v>0</v>
      </c>
      <c r="E360" s="133">
        <v>1.0791812460476249</v>
      </c>
      <c r="F360" s="93" t="s">
        <v>993</v>
      </c>
      <c r="G360" s="93" t="b">
        <v>0</v>
      </c>
      <c r="H360" s="93" t="b">
        <v>0</v>
      </c>
      <c r="I360" s="93" t="b">
        <v>0</v>
      </c>
      <c r="J360" s="93" t="b">
        <v>0</v>
      </c>
      <c r="K360" s="93" t="b">
        <v>0</v>
      </c>
      <c r="L360" s="93" t="b">
        <v>0</v>
      </c>
    </row>
    <row r="361" spans="1:12" ht="15">
      <c r="A361" s="93" t="s">
        <v>1163</v>
      </c>
      <c r="B361" s="93" t="s">
        <v>1165</v>
      </c>
      <c r="C361" s="93">
        <v>2</v>
      </c>
      <c r="D361" s="133">
        <v>0</v>
      </c>
      <c r="E361" s="133">
        <v>1.0791812460476249</v>
      </c>
      <c r="F361" s="93" t="s">
        <v>993</v>
      </c>
      <c r="G361" s="93" t="b">
        <v>0</v>
      </c>
      <c r="H361" s="93" t="b">
        <v>0</v>
      </c>
      <c r="I361" s="93" t="b">
        <v>0</v>
      </c>
      <c r="J361" s="93" t="b">
        <v>0</v>
      </c>
      <c r="K361" s="93" t="b">
        <v>0</v>
      </c>
      <c r="L361" s="93" t="b">
        <v>0</v>
      </c>
    </row>
    <row r="362" spans="1:12" ht="15">
      <c r="A362" s="93" t="s">
        <v>1165</v>
      </c>
      <c r="B362" s="93" t="s">
        <v>1102</v>
      </c>
      <c r="C362" s="93">
        <v>2</v>
      </c>
      <c r="D362" s="133">
        <v>0</v>
      </c>
      <c r="E362" s="133">
        <v>0.9030899869919435</v>
      </c>
      <c r="F362" s="93" t="s">
        <v>993</v>
      </c>
      <c r="G362" s="93" t="b">
        <v>0</v>
      </c>
      <c r="H362" s="93" t="b">
        <v>0</v>
      </c>
      <c r="I362" s="93" t="b">
        <v>0</v>
      </c>
      <c r="J362" s="93" t="b">
        <v>0</v>
      </c>
      <c r="K362" s="93" t="b">
        <v>0</v>
      </c>
      <c r="L362" s="93" t="b">
        <v>0</v>
      </c>
    </row>
    <row r="363" spans="1:12" ht="15">
      <c r="A363" s="93" t="s">
        <v>1102</v>
      </c>
      <c r="B363" s="93" t="s">
        <v>1166</v>
      </c>
      <c r="C363" s="93">
        <v>2</v>
      </c>
      <c r="D363" s="133">
        <v>0</v>
      </c>
      <c r="E363" s="133">
        <v>0.9030899869919435</v>
      </c>
      <c r="F363" s="93" t="s">
        <v>993</v>
      </c>
      <c r="G363" s="93" t="b">
        <v>0</v>
      </c>
      <c r="H363" s="93" t="b">
        <v>0</v>
      </c>
      <c r="I363" s="93" t="b">
        <v>0</v>
      </c>
      <c r="J363" s="93" t="b">
        <v>0</v>
      </c>
      <c r="K363" s="93" t="b">
        <v>0</v>
      </c>
      <c r="L363" s="93" t="b">
        <v>0</v>
      </c>
    </row>
    <row r="364" spans="1:12" ht="15">
      <c r="A364" s="93" t="s">
        <v>1166</v>
      </c>
      <c r="B364" s="93" t="s">
        <v>1167</v>
      </c>
      <c r="C364" s="93">
        <v>2</v>
      </c>
      <c r="D364" s="133">
        <v>0</v>
      </c>
      <c r="E364" s="133">
        <v>1.380211241711606</v>
      </c>
      <c r="F364" s="93" t="s">
        <v>993</v>
      </c>
      <c r="G364" s="93" t="b">
        <v>0</v>
      </c>
      <c r="H364" s="93" t="b">
        <v>0</v>
      </c>
      <c r="I364" s="93" t="b">
        <v>0</v>
      </c>
      <c r="J364" s="93" t="b">
        <v>0</v>
      </c>
      <c r="K364" s="93" t="b">
        <v>0</v>
      </c>
      <c r="L364" s="93" t="b">
        <v>0</v>
      </c>
    </row>
    <row r="365" spans="1:12" ht="15">
      <c r="A365" s="93" t="s">
        <v>1167</v>
      </c>
      <c r="B365" s="93" t="s">
        <v>1168</v>
      </c>
      <c r="C365" s="93">
        <v>2</v>
      </c>
      <c r="D365" s="133">
        <v>0</v>
      </c>
      <c r="E365" s="133">
        <v>1.380211241711606</v>
      </c>
      <c r="F365" s="93" t="s">
        <v>993</v>
      </c>
      <c r="G365" s="93" t="b">
        <v>0</v>
      </c>
      <c r="H365" s="93" t="b">
        <v>0</v>
      </c>
      <c r="I365" s="93" t="b">
        <v>0</v>
      </c>
      <c r="J365" s="93" t="b">
        <v>0</v>
      </c>
      <c r="K365" s="93" t="b">
        <v>0</v>
      </c>
      <c r="L365" s="93" t="b">
        <v>0</v>
      </c>
    </row>
    <row r="366" spans="1:12" ht="15">
      <c r="A366" s="93" t="s">
        <v>1168</v>
      </c>
      <c r="B366" s="93" t="s">
        <v>1169</v>
      </c>
      <c r="C366" s="93">
        <v>2</v>
      </c>
      <c r="D366" s="133">
        <v>0</v>
      </c>
      <c r="E366" s="133">
        <v>1.380211241711606</v>
      </c>
      <c r="F366" s="93" t="s">
        <v>993</v>
      </c>
      <c r="G366" s="93" t="b">
        <v>0</v>
      </c>
      <c r="H366" s="93" t="b">
        <v>0</v>
      </c>
      <c r="I366" s="93" t="b">
        <v>0</v>
      </c>
      <c r="J366" s="93" t="b">
        <v>0</v>
      </c>
      <c r="K366" s="93" t="b">
        <v>0</v>
      </c>
      <c r="L366" s="93" t="b">
        <v>0</v>
      </c>
    </row>
    <row r="367" spans="1:12" ht="15">
      <c r="A367" s="93" t="s">
        <v>1169</v>
      </c>
      <c r="B367" s="93" t="s">
        <v>1163</v>
      </c>
      <c r="C367" s="93">
        <v>2</v>
      </c>
      <c r="D367" s="133">
        <v>0</v>
      </c>
      <c r="E367" s="133">
        <v>1.0791812460476249</v>
      </c>
      <c r="F367" s="93" t="s">
        <v>993</v>
      </c>
      <c r="G367" s="93" t="b">
        <v>0</v>
      </c>
      <c r="H367" s="93" t="b">
        <v>0</v>
      </c>
      <c r="I367" s="93" t="b">
        <v>0</v>
      </c>
      <c r="J367" s="93" t="b">
        <v>0</v>
      </c>
      <c r="K367" s="93" t="b">
        <v>0</v>
      </c>
      <c r="L367" s="93" t="b">
        <v>0</v>
      </c>
    </row>
    <row r="368" spans="1:12" ht="15">
      <c r="A368" s="93" t="s">
        <v>1163</v>
      </c>
      <c r="B368" s="93" t="s">
        <v>1170</v>
      </c>
      <c r="C368" s="93">
        <v>2</v>
      </c>
      <c r="D368" s="133">
        <v>0</v>
      </c>
      <c r="E368" s="133">
        <v>1.0791812460476249</v>
      </c>
      <c r="F368" s="93" t="s">
        <v>993</v>
      </c>
      <c r="G368" s="93" t="b">
        <v>0</v>
      </c>
      <c r="H368" s="93" t="b">
        <v>0</v>
      </c>
      <c r="I368" s="93" t="b">
        <v>0</v>
      </c>
      <c r="J368" s="93" t="b">
        <v>0</v>
      </c>
      <c r="K368" s="93" t="b">
        <v>0</v>
      </c>
      <c r="L368" s="93" t="b">
        <v>0</v>
      </c>
    </row>
    <row r="369" spans="1:12" ht="15">
      <c r="A369" s="93" t="s">
        <v>1170</v>
      </c>
      <c r="B369" s="93" t="s">
        <v>1102</v>
      </c>
      <c r="C369" s="93">
        <v>2</v>
      </c>
      <c r="D369" s="133">
        <v>0</v>
      </c>
      <c r="E369" s="133">
        <v>0.9030899869919435</v>
      </c>
      <c r="F369" s="93" t="s">
        <v>993</v>
      </c>
      <c r="G369" s="93" t="b">
        <v>0</v>
      </c>
      <c r="H369" s="93" t="b">
        <v>0</v>
      </c>
      <c r="I369" s="93" t="b">
        <v>0</v>
      </c>
      <c r="J369" s="93" t="b">
        <v>0</v>
      </c>
      <c r="K369" s="93" t="b">
        <v>0</v>
      </c>
      <c r="L369" s="93" t="b">
        <v>0</v>
      </c>
    </row>
    <row r="370" spans="1:12" ht="15">
      <c r="A370" s="93" t="s">
        <v>1102</v>
      </c>
      <c r="B370" s="93" t="s">
        <v>336</v>
      </c>
      <c r="C370" s="93">
        <v>2</v>
      </c>
      <c r="D370" s="133">
        <v>0</v>
      </c>
      <c r="E370" s="133">
        <v>0.9030899869919435</v>
      </c>
      <c r="F370" s="93" t="s">
        <v>993</v>
      </c>
      <c r="G370" s="93" t="b">
        <v>0</v>
      </c>
      <c r="H370" s="93" t="b">
        <v>0</v>
      </c>
      <c r="I370" s="93" t="b">
        <v>0</v>
      </c>
      <c r="J370" s="93" t="b">
        <v>0</v>
      </c>
      <c r="K370" s="93" t="b">
        <v>0</v>
      </c>
      <c r="L370" s="93" t="b">
        <v>0</v>
      </c>
    </row>
    <row r="371" spans="1:12" ht="15">
      <c r="A371" s="93" t="s">
        <v>336</v>
      </c>
      <c r="B371" s="93" t="s">
        <v>1480</v>
      </c>
      <c r="C371" s="93">
        <v>2</v>
      </c>
      <c r="D371" s="133">
        <v>0</v>
      </c>
      <c r="E371" s="133">
        <v>1.380211241711606</v>
      </c>
      <c r="F371" s="93" t="s">
        <v>993</v>
      </c>
      <c r="G371" s="93" t="b">
        <v>0</v>
      </c>
      <c r="H371" s="93" t="b">
        <v>0</v>
      </c>
      <c r="I371" s="93" t="b">
        <v>0</v>
      </c>
      <c r="J371" s="93" t="b">
        <v>0</v>
      </c>
      <c r="K371" s="93" t="b">
        <v>0</v>
      </c>
      <c r="L371" s="93" t="b">
        <v>0</v>
      </c>
    </row>
    <row r="372" spans="1:12" ht="15">
      <c r="A372" s="93" t="s">
        <v>1480</v>
      </c>
      <c r="B372" s="93" t="s">
        <v>1394</v>
      </c>
      <c r="C372" s="93">
        <v>2</v>
      </c>
      <c r="D372" s="133">
        <v>0</v>
      </c>
      <c r="E372" s="133">
        <v>1.380211241711606</v>
      </c>
      <c r="F372" s="93" t="s">
        <v>993</v>
      </c>
      <c r="G372" s="93" t="b">
        <v>0</v>
      </c>
      <c r="H372" s="93" t="b">
        <v>0</v>
      </c>
      <c r="I372" s="93" t="b">
        <v>0</v>
      </c>
      <c r="J372" s="93" t="b">
        <v>0</v>
      </c>
      <c r="K372" s="93" t="b">
        <v>0</v>
      </c>
      <c r="L372" s="93" t="b">
        <v>0</v>
      </c>
    </row>
    <row r="373" spans="1:12" ht="15">
      <c r="A373" s="93" t="s">
        <v>1394</v>
      </c>
      <c r="B373" s="93" t="s">
        <v>1481</v>
      </c>
      <c r="C373" s="93">
        <v>2</v>
      </c>
      <c r="D373" s="133">
        <v>0</v>
      </c>
      <c r="E373" s="133">
        <v>1.380211241711606</v>
      </c>
      <c r="F373" s="93" t="s">
        <v>993</v>
      </c>
      <c r="G373" s="93" t="b">
        <v>0</v>
      </c>
      <c r="H373" s="93" t="b">
        <v>0</v>
      </c>
      <c r="I373" s="93" t="b">
        <v>0</v>
      </c>
      <c r="J373" s="93" t="b">
        <v>0</v>
      </c>
      <c r="K373" s="93" t="b">
        <v>0</v>
      </c>
      <c r="L373" s="93" t="b">
        <v>0</v>
      </c>
    </row>
    <row r="374" spans="1:12" ht="15">
      <c r="A374" s="93" t="s">
        <v>1481</v>
      </c>
      <c r="B374" s="93" t="s">
        <v>1482</v>
      </c>
      <c r="C374" s="93">
        <v>2</v>
      </c>
      <c r="D374" s="133">
        <v>0</v>
      </c>
      <c r="E374" s="133">
        <v>1.380211241711606</v>
      </c>
      <c r="F374" s="93" t="s">
        <v>993</v>
      </c>
      <c r="G374" s="93" t="b">
        <v>0</v>
      </c>
      <c r="H374" s="93" t="b">
        <v>0</v>
      </c>
      <c r="I374" s="93" t="b">
        <v>0</v>
      </c>
      <c r="J374" s="93" t="b">
        <v>0</v>
      </c>
      <c r="K374" s="93" t="b">
        <v>0</v>
      </c>
      <c r="L374" s="93" t="b">
        <v>0</v>
      </c>
    </row>
    <row r="375" spans="1:12" ht="15">
      <c r="A375" s="93" t="s">
        <v>1482</v>
      </c>
      <c r="B375" s="93" t="s">
        <v>1102</v>
      </c>
      <c r="C375" s="93">
        <v>2</v>
      </c>
      <c r="D375" s="133">
        <v>0</v>
      </c>
      <c r="E375" s="133">
        <v>0.9030899869919435</v>
      </c>
      <c r="F375" s="93" t="s">
        <v>993</v>
      </c>
      <c r="G375" s="93" t="b">
        <v>0</v>
      </c>
      <c r="H375" s="93" t="b">
        <v>0</v>
      </c>
      <c r="I375" s="93" t="b">
        <v>0</v>
      </c>
      <c r="J375" s="93" t="b">
        <v>0</v>
      </c>
      <c r="K375" s="93" t="b">
        <v>0</v>
      </c>
      <c r="L375" s="93" t="b">
        <v>0</v>
      </c>
    </row>
    <row r="376" spans="1:12" ht="15">
      <c r="A376" s="93" t="s">
        <v>1102</v>
      </c>
      <c r="B376" s="93" t="s">
        <v>1483</v>
      </c>
      <c r="C376" s="93">
        <v>2</v>
      </c>
      <c r="D376" s="133">
        <v>0</v>
      </c>
      <c r="E376" s="133">
        <v>0.9030899869919435</v>
      </c>
      <c r="F376" s="93" t="s">
        <v>993</v>
      </c>
      <c r="G376" s="93" t="b">
        <v>0</v>
      </c>
      <c r="H376" s="93" t="b">
        <v>0</v>
      </c>
      <c r="I376" s="93" t="b">
        <v>0</v>
      </c>
      <c r="J376" s="93" t="b">
        <v>0</v>
      </c>
      <c r="K376" s="93" t="b">
        <v>0</v>
      </c>
      <c r="L376" s="93" t="b">
        <v>0</v>
      </c>
    </row>
    <row r="377" spans="1:12" ht="15">
      <c r="A377" s="93" t="s">
        <v>1483</v>
      </c>
      <c r="B377" s="93" t="s">
        <v>1484</v>
      </c>
      <c r="C377" s="93">
        <v>2</v>
      </c>
      <c r="D377" s="133">
        <v>0</v>
      </c>
      <c r="E377" s="133">
        <v>1.380211241711606</v>
      </c>
      <c r="F377" s="93" t="s">
        <v>993</v>
      </c>
      <c r="G377" s="93" t="b">
        <v>0</v>
      </c>
      <c r="H377" s="93" t="b">
        <v>0</v>
      </c>
      <c r="I377" s="93" t="b">
        <v>0</v>
      </c>
      <c r="J377" s="93" t="b">
        <v>0</v>
      </c>
      <c r="K377" s="93" t="b">
        <v>0</v>
      </c>
      <c r="L377" s="93" t="b">
        <v>0</v>
      </c>
    </row>
    <row r="378" spans="1:12" ht="15">
      <c r="A378" s="93" t="s">
        <v>1484</v>
      </c>
      <c r="B378" s="93" t="s">
        <v>1485</v>
      </c>
      <c r="C378" s="93">
        <v>2</v>
      </c>
      <c r="D378" s="133">
        <v>0</v>
      </c>
      <c r="E378" s="133">
        <v>1.380211241711606</v>
      </c>
      <c r="F378" s="93" t="s">
        <v>993</v>
      </c>
      <c r="G378" s="93" t="b">
        <v>0</v>
      </c>
      <c r="H378" s="93" t="b">
        <v>0</v>
      </c>
      <c r="I378" s="93" t="b">
        <v>0</v>
      </c>
      <c r="J378" s="93" t="b">
        <v>0</v>
      </c>
      <c r="K378" s="93" t="b">
        <v>0</v>
      </c>
      <c r="L378" s="93" t="b">
        <v>0</v>
      </c>
    </row>
    <row r="379" spans="1:12" ht="15">
      <c r="A379" s="93" t="s">
        <v>1485</v>
      </c>
      <c r="B379" s="93" t="s">
        <v>1486</v>
      </c>
      <c r="C379" s="93">
        <v>2</v>
      </c>
      <c r="D379" s="133">
        <v>0</v>
      </c>
      <c r="E379" s="133">
        <v>1.380211241711606</v>
      </c>
      <c r="F379" s="93" t="s">
        <v>993</v>
      </c>
      <c r="G379" s="93" t="b">
        <v>0</v>
      </c>
      <c r="H379" s="93" t="b">
        <v>0</v>
      </c>
      <c r="I379" s="93" t="b">
        <v>0</v>
      </c>
      <c r="J379" s="93" t="b">
        <v>0</v>
      </c>
      <c r="K379" s="93" t="b">
        <v>0</v>
      </c>
      <c r="L379" s="93" t="b">
        <v>0</v>
      </c>
    </row>
    <row r="380" spans="1:12" ht="15">
      <c r="A380" s="93" t="s">
        <v>1486</v>
      </c>
      <c r="B380" s="93" t="s">
        <v>1487</v>
      </c>
      <c r="C380" s="93">
        <v>2</v>
      </c>
      <c r="D380" s="133">
        <v>0</v>
      </c>
      <c r="E380" s="133">
        <v>1.380211241711606</v>
      </c>
      <c r="F380" s="93" t="s">
        <v>993</v>
      </c>
      <c r="G380" s="93" t="b">
        <v>0</v>
      </c>
      <c r="H380" s="93" t="b">
        <v>0</v>
      </c>
      <c r="I380" s="93" t="b">
        <v>0</v>
      </c>
      <c r="J380" s="93" t="b">
        <v>0</v>
      </c>
      <c r="K380" s="93" t="b">
        <v>0</v>
      </c>
      <c r="L380" s="93" t="b">
        <v>0</v>
      </c>
    </row>
    <row r="381" spans="1:12" ht="15">
      <c r="A381" s="93" t="s">
        <v>1487</v>
      </c>
      <c r="B381" s="93" t="s">
        <v>1488</v>
      </c>
      <c r="C381" s="93">
        <v>2</v>
      </c>
      <c r="D381" s="133">
        <v>0</v>
      </c>
      <c r="E381" s="133">
        <v>1.380211241711606</v>
      </c>
      <c r="F381" s="93" t="s">
        <v>993</v>
      </c>
      <c r="G381" s="93" t="b">
        <v>0</v>
      </c>
      <c r="H381" s="93" t="b">
        <v>0</v>
      </c>
      <c r="I381" s="93" t="b">
        <v>0</v>
      </c>
      <c r="J381" s="93" t="b">
        <v>0</v>
      </c>
      <c r="K381" s="93" t="b">
        <v>0</v>
      </c>
      <c r="L381" s="93" t="b">
        <v>0</v>
      </c>
    </row>
    <row r="382" spans="1:12" ht="15">
      <c r="A382" s="93" t="s">
        <v>1488</v>
      </c>
      <c r="B382" s="93" t="s">
        <v>1101</v>
      </c>
      <c r="C382" s="93">
        <v>2</v>
      </c>
      <c r="D382" s="133">
        <v>0</v>
      </c>
      <c r="E382" s="133">
        <v>1.380211241711606</v>
      </c>
      <c r="F382" s="93" t="s">
        <v>993</v>
      </c>
      <c r="G382" s="93" t="b">
        <v>0</v>
      </c>
      <c r="H382" s="93" t="b">
        <v>0</v>
      </c>
      <c r="I382" s="93" t="b">
        <v>0</v>
      </c>
      <c r="J382" s="93" t="b">
        <v>0</v>
      </c>
      <c r="K382" s="93" t="b">
        <v>0</v>
      </c>
      <c r="L382" s="93" t="b">
        <v>0</v>
      </c>
    </row>
    <row r="383" spans="1:12" ht="15">
      <c r="A383" s="93" t="s">
        <v>1101</v>
      </c>
      <c r="B383" s="93" t="s">
        <v>1489</v>
      </c>
      <c r="C383" s="93">
        <v>2</v>
      </c>
      <c r="D383" s="133">
        <v>0</v>
      </c>
      <c r="E383" s="133">
        <v>1.380211241711606</v>
      </c>
      <c r="F383" s="93" t="s">
        <v>993</v>
      </c>
      <c r="G383" s="93" t="b">
        <v>0</v>
      </c>
      <c r="H383" s="93" t="b">
        <v>0</v>
      </c>
      <c r="I383" s="93" t="b">
        <v>0</v>
      </c>
      <c r="J383" s="93" t="b">
        <v>0</v>
      </c>
      <c r="K383" s="93" t="b">
        <v>0</v>
      </c>
      <c r="L383"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1516</v>
      </c>
      <c r="B2" s="136" t="s">
        <v>1517</v>
      </c>
      <c r="C2" s="67" t="s">
        <v>1518</v>
      </c>
    </row>
    <row r="3" spans="1:3" ht="15">
      <c r="A3" s="135" t="s">
        <v>985</v>
      </c>
      <c r="B3" s="135" t="s">
        <v>985</v>
      </c>
      <c r="C3" s="36">
        <v>16</v>
      </c>
    </row>
    <row r="4" spans="1:3" ht="15">
      <c r="A4" s="135" t="s">
        <v>986</v>
      </c>
      <c r="B4" s="135" t="s">
        <v>986</v>
      </c>
      <c r="C4" s="36">
        <v>20</v>
      </c>
    </row>
    <row r="5" spans="1:3" ht="15">
      <c r="A5" s="135" t="s">
        <v>987</v>
      </c>
      <c r="B5" s="135" t="s">
        <v>987</v>
      </c>
      <c r="C5" s="36">
        <v>6</v>
      </c>
    </row>
    <row r="6" spans="1:3" ht="15">
      <c r="A6" s="135" t="s">
        <v>988</v>
      </c>
      <c r="B6" s="135" t="s">
        <v>988</v>
      </c>
      <c r="C6" s="36">
        <v>5</v>
      </c>
    </row>
    <row r="7" spans="1:3" ht="15">
      <c r="A7" s="135" t="s">
        <v>989</v>
      </c>
      <c r="B7" s="135" t="s">
        <v>989</v>
      </c>
      <c r="C7" s="36">
        <v>5</v>
      </c>
    </row>
    <row r="8" spans="1:3" ht="15">
      <c r="A8" s="135" t="s">
        <v>990</v>
      </c>
      <c r="B8" s="135" t="s">
        <v>990</v>
      </c>
      <c r="C8" s="36">
        <v>3</v>
      </c>
    </row>
    <row r="9" spans="1:3" ht="15">
      <c r="A9" s="135" t="s">
        <v>991</v>
      </c>
      <c r="B9" s="135" t="s">
        <v>991</v>
      </c>
      <c r="C9" s="36">
        <v>7</v>
      </c>
    </row>
    <row r="10" spans="1:3" ht="15">
      <c r="A10" s="135" t="s">
        <v>992</v>
      </c>
      <c r="B10" s="135" t="s">
        <v>992</v>
      </c>
      <c r="C10" s="36">
        <v>2</v>
      </c>
    </row>
    <row r="11" spans="1:3" ht="15">
      <c r="A11" s="135" t="s">
        <v>993</v>
      </c>
      <c r="B11" s="135" t="s">
        <v>993</v>
      </c>
      <c r="C11"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1536</v>
      </c>
      <c r="B1" s="13" t="s">
        <v>17</v>
      </c>
    </row>
    <row r="2" spans="1:2" ht="15">
      <c r="A2" s="85" t="s">
        <v>1537</v>
      </c>
      <c r="B2" s="85" t="s">
        <v>1543</v>
      </c>
    </row>
    <row r="3" spans="1:2" ht="15">
      <c r="A3" s="85" t="s">
        <v>1538</v>
      </c>
      <c r="B3" s="85" t="s">
        <v>1544</v>
      </c>
    </row>
    <row r="4" spans="1:2" ht="15">
      <c r="A4" s="85" t="s">
        <v>1539</v>
      </c>
      <c r="B4" s="85" t="s">
        <v>1545</v>
      </c>
    </row>
    <row r="5" spans="1:2" ht="15">
      <c r="A5" s="85" t="s">
        <v>1540</v>
      </c>
      <c r="B5" s="85" t="s">
        <v>1546</v>
      </c>
    </row>
    <row r="6" spans="1:2" ht="15">
      <c r="A6" s="85" t="s">
        <v>1541</v>
      </c>
      <c r="B6" s="85" t="s">
        <v>1547</v>
      </c>
    </row>
    <row r="7" spans="1:2" ht="15">
      <c r="A7" s="85" t="s">
        <v>1542</v>
      </c>
      <c r="B7" s="85" t="s">
        <v>1544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1548</v>
      </c>
      <c r="B1" s="13" t="s">
        <v>34</v>
      </c>
    </row>
    <row r="2" spans="1:2" ht="15">
      <c r="A2" s="127" t="s">
        <v>241</v>
      </c>
      <c r="B2" s="85">
        <v>240</v>
      </c>
    </row>
    <row r="3" spans="1:2" ht="15">
      <c r="A3" s="127" t="s">
        <v>219</v>
      </c>
      <c r="B3" s="85">
        <v>20</v>
      </c>
    </row>
    <row r="4" spans="1:2" ht="15">
      <c r="A4" s="127" t="s">
        <v>227</v>
      </c>
      <c r="B4" s="85">
        <v>18</v>
      </c>
    </row>
    <row r="5" spans="1:2" ht="15">
      <c r="A5" s="127" t="s">
        <v>228</v>
      </c>
      <c r="B5" s="85">
        <v>8</v>
      </c>
    </row>
    <row r="6" spans="1:2" ht="15">
      <c r="A6" s="127" t="s">
        <v>238</v>
      </c>
      <c r="B6" s="85">
        <v>2</v>
      </c>
    </row>
    <row r="7" spans="1:2" ht="15">
      <c r="A7" s="127" t="s">
        <v>229</v>
      </c>
      <c r="B7" s="85">
        <v>1</v>
      </c>
    </row>
    <row r="8" spans="1:2" ht="15">
      <c r="A8" s="127" t="s">
        <v>230</v>
      </c>
      <c r="B8" s="85">
        <v>1</v>
      </c>
    </row>
    <row r="9" spans="1:2" ht="15">
      <c r="A9" s="127" t="s">
        <v>236</v>
      </c>
      <c r="B9" s="85">
        <v>0</v>
      </c>
    </row>
    <row r="10" spans="1:2" ht="15">
      <c r="A10" s="127" t="s">
        <v>255</v>
      </c>
      <c r="B10" s="85">
        <v>0</v>
      </c>
    </row>
    <row r="11" spans="1:2" ht="15">
      <c r="A11" s="127" t="s">
        <v>235</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1564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560</v>
      </c>
      <c r="AF2" s="13" t="s">
        <v>561</v>
      </c>
      <c r="AG2" s="13" t="s">
        <v>562</v>
      </c>
      <c r="AH2" s="13" t="s">
        <v>563</v>
      </c>
      <c r="AI2" s="13" t="s">
        <v>564</v>
      </c>
      <c r="AJ2" s="13" t="s">
        <v>565</v>
      </c>
      <c r="AK2" s="13" t="s">
        <v>566</v>
      </c>
      <c r="AL2" s="13" t="s">
        <v>567</v>
      </c>
      <c r="AM2" s="13" t="s">
        <v>568</v>
      </c>
      <c r="AN2" s="13" t="s">
        <v>569</v>
      </c>
      <c r="AO2" s="13" t="s">
        <v>570</v>
      </c>
      <c r="AP2" s="13" t="s">
        <v>571</v>
      </c>
      <c r="AQ2" s="13" t="s">
        <v>572</v>
      </c>
      <c r="AR2" s="13" t="s">
        <v>573</v>
      </c>
      <c r="AS2" s="13" t="s">
        <v>574</v>
      </c>
      <c r="AT2" s="13" t="s">
        <v>194</v>
      </c>
      <c r="AU2" s="13" t="s">
        <v>575</v>
      </c>
      <c r="AV2" s="13" t="s">
        <v>576</v>
      </c>
      <c r="AW2" s="13" t="s">
        <v>577</v>
      </c>
      <c r="AX2" s="13" t="s">
        <v>578</v>
      </c>
      <c r="AY2" s="13" t="s">
        <v>579</v>
      </c>
      <c r="AZ2" s="13" t="s">
        <v>580</v>
      </c>
      <c r="BA2" s="13" t="s">
        <v>1003</v>
      </c>
      <c r="BB2" s="130" t="s">
        <v>1316</v>
      </c>
      <c r="BC2" s="130" t="s">
        <v>1319</v>
      </c>
      <c r="BD2" s="130" t="s">
        <v>1320</v>
      </c>
      <c r="BE2" s="130" t="s">
        <v>1321</v>
      </c>
      <c r="BF2" s="130" t="s">
        <v>1322</v>
      </c>
      <c r="BG2" s="130" t="s">
        <v>1325</v>
      </c>
      <c r="BH2" s="130" t="s">
        <v>1328</v>
      </c>
      <c r="BI2" s="130" t="s">
        <v>1345</v>
      </c>
      <c r="BJ2" s="130" t="s">
        <v>1350</v>
      </c>
      <c r="BK2" s="130" t="s">
        <v>1363</v>
      </c>
      <c r="BL2" s="130" t="s">
        <v>1505</v>
      </c>
      <c r="BM2" s="130" t="s">
        <v>1506</v>
      </c>
      <c r="BN2" s="130" t="s">
        <v>1507</v>
      </c>
      <c r="BO2" s="130" t="s">
        <v>1508</v>
      </c>
      <c r="BP2" s="130" t="s">
        <v>1509</v>
      </c>
      <c r="BQ2" s="130" t="s">
        <v>1510</v>
      </c>
      <c r="BR2" s="130" t="s">
        <v>1511</v>
      </c>
      <c r="BS2" s="130" t="s">
        <v>1512</v>
      </c>
      <c r="BT2" s="130" t="s">
        <v>1514</v>
      </c>
      <c r="BU2" s="3"/>
      <c r="BV2" s="3"/>
    </row>
    <row r="3" spans="1:74" ht="41.45" customHeight="1">
      <c r="A3" s="50" t="s">
        <v>214</v>
      </c>
      <c r="C3" s="53"/>
      <c r="D3" s="53" t="s">
        <v>64</v>
      </c>
      <c r="E3" s="54">
        <v>164.22718540761326</v>
      </c>
      <c r="F3" s="55">
        <v>99.98696119621493</v>
      </c>
      <c r="G3" s="114" t="s">
        <v>796</v>
      </c>
      <c r="H3" s="53"/>
      <c r="I3" s="57" t="s">
        <v>214</v>
      </c>
      <c r="J3" s="56"/>
      <c r="K3" s="56"/>
      <c r="L3" s="116" t="s">
        <v>890</v>
      </c>
      <c r="M3" s="59">
        <v>5.345398674769533</v>
      </c>
      <c r="N3" s="60">
        <v>5127.8173828125</v>
      </c>
      <c r="O3" s="60">
        <v>5742.07275390625</v>
      </c>
      <c r="P3" s="58"/>
      <c r="Q3" s="61"/>
      <c r="R3" s="61"/>
      <c r="S3" s="51"/>
      <c r="T3" s="51">
        <v>1</v>
      </c>
      <c r="U3" s="51">
        <v>1</v>
      </c>
      <c r="V3" s="52">
        <v>0</v>
      </c>
      <c r="W3" s="52">
        <v>0</v>
      </c>
      <c r="X3" s="52">
        <v>0</v>
      </c>
      <c r="Y3" s="52">
        <v>0.99999</v>
      </c>
      <c r="Z3" s="52">
        <v>0</v>
      </c>
      <c r="AA3" s="52" t="s">
        <v>1006</v>
      </c>
      <c r="AB3" s="62">
        <v>3</v>
      </c>
      <c r="AC3" s="62"/>
      <c r="AD3" s="63"/>
      <c r="AE3" s="85" t="s">
        <v>581</v>
      </c>
      <c r="AF3" s="85">
        <v>230</v>
      </c>
      <c r="AG3" s="85">
        <v>285</v>
      </c>
      <c r="AH3" s="85">
        <v>1076</v>
      </c>
      <c r="AI3" s="85">
        <v>986</v>
      </c>
      <c r="AJ3" s="85"/>
      <c r="AK3" s="85" t="s">
        <v>636</v>
      </c>
      <c r="AL3" s="85" t="s">
        <v>686</v>
      </c>
      <c r="AM3" s="90" t="s">
        <v>715</v>
      </c>
      <c r="AN3" s="85"/>
      <c r="AO3" s="87">
        <v>40589.92359953704</v>
      </c>
      <c r="AP3" s="90" t="s">
        <v>742</v>
      </c>
      <c r="AQ3" s="85" t="b">
        <v>0</v>
      </c>
      <c r="AR3" s="85" t="b">
        <v>0</v>
      </c>
      <c r="AS3" s="85" t="b">
        <v>0</v>
      </c>
      <c r="AT3" s="85"/>
      <c r="AU3" s="85">
        <v>12</v>
      </c>
      <c r="AV3" s="90" t="s">
        <v>788</v>
      </c>
      <c r="AW3" s="85" t="b">
        <v>0</v>
      </c>
      <c r="AX3" s="85" t="s">
        <v>833</v>
      </c>
      <c r="AY3" s="90" t="s">
        <v>834</v>
      </c>
      <c r="AZ3" s="85" t="s">
        <v>66</v>
      </c>
      <c r="BA3" s="85" t="str">
        <f>REPLACE(INDEX(GroupVertices[Group],MATCH(Vertices[[#This Row],[Vertex]],GroupVertices[Vertex],0)),1,1,"")</f>
        <v>2</v>
      </c>
      <c r="BB3" s="51"/>
      <c r="BC3" s="51"/>
      <c r="BD3" s="51"/>
      <c r="BE3" s="51"/>
      <c r="BF3" s="51" t="s">
        <v>327</v>
      </c>
      <c r="BG3" s="51" t="s">
        <v>327</v>
      </c>
      <c r="BH3" s="131" t="s">
        <v>1329</v>
      </c>
      <c r="BI3" s="131" t="s">
        <v>1329</v>
      </c>
      <c r="BJ3" s="131" t="s">
        <v>1351</v>
      </c>
      <c r="BK3" s="131" t="s">
        <v>1351</v>
      </c>
      <c r="BL3" s="131">
        <v>0</v>
      </c>
      <c r="BM3" s="134">
        <v>0</v>
      </c>
      <c r="BN3" s="131">
        <v>0</v>
      </c>
      <c r="BO3" s="134">
        <v>0</v>
      </c>
      <c r="BP3" s="131">
        <v>0</v>
      </c>
      <c r="BQ3" s="134">
        <v>0</v>
      </c>
      <c r="BR3" s="131">
        <v>14</v>
      </c>
      <c r="BS3" s="134">
        <v>100</v>
      </c>
      <c r="BT3" s="131">
        <v>14</v>
      </c>
      <c r="BU3" s="3"/>
      <c r="BV3" s="3"/>
    </row>
    <row r="4" spans="1:77" ht="41.45" customHeight="1">
      <c r="A4" s="14" t="s">
        <v>215</v>
      </c>
      <c r="C4" s="15"/>
      <c r="D4" s="15" t="s">
        <v>64</v>
      </c>
      <c r="E4" s="95">
        <v>162.02344405692224</v>
      </c>
      <c r="F4" s="81">
        <v>99.99986274943385</v>
      </c>
      <c r="G4" s="114" t="s">
        <v>797</v>
      </c>
      <c r="H4" s="15"/>
      <c r="I4" s="16" t="s">
        <v>215</v>
      </c>
      <c r="J4" s="66"/>
      <c r="K4" s="66"/>
      <c r="L4" s="116" t="s">
        <v>891</v>
      </c>
      <c r="M4" s="96">
        <v>1.0457410386817845</v>
      </c>
      <c r="N4" s="97">
        <v>5127.8173828125</v>
      </c>
      <c r="O4" s="97">
        <v>8865.2900390625</v>
      </c>
      <c r="P4" s="77"/>
      <c r="Q4" s="98"/>
      <c r="R4" s="98"/>
      <c r="S4" s="99"/>
      <c r="T4" s="51">
        <v>1</v>
      </c>
      <c r="U4" s="51">
        <v>1</v>
      </c>
      <c r="V4" s="52">
        <v>0</v>
      </c>
      <c r="W4" s="52">
        <v>0</v>
      </c>
      <c r="X4" s="52">
        <v>0</v>
      </c>
      <c r="Y4" s="52">
        <v>0.99999</v>
      </c>
      <c r="Z4" s="52">
        <v>0</v>
      </c>
      <c r="AA4" s="52" t="s">
        <v>1006</v>
      </c>
      <c r="AB4" s="82">
        <v>4</v>
      </c>
      <c r="AC4" s="82"/>
      <c r="AD4" s="100"/>
      <c r="AE4" s="85" t="s">
        <v>582</v>
      </c>
      <c r="AF4" s="85">
        <v>50</v>
      </c>
      <c r="AG4" s="85">
        <v>3</v>
      </c>
      <c r="AH4" s="85">
        <v>151</v>
      </c>
      <c r="AI4" s="85">
        <v>1</v>
      </c>
      <c r="AJ4" s="85"/>
      <c r="AK4" s="85"/>
      <c r="AL4" s="85"/>
      <c r="AM4" s="85"/>
      <c r="AN4" s="85"/>
      <c r="AO4" s="87">
        <v>43529.19391203704</v>
      </c>
      <c r="AP4" s="90" t="s">
        <v>743</v>
      </c>
      <c r="AQ4" s="85" t="b">
        <v>1</v>
      </c>
      <c r="AR4" s="85" t="b">
        <v>0</v>
      </c>
      <c r="AS4" s="85" t="b">
        <v>0</v>
      </c>
      <c r="AT4" s="85"/>
      <c r="AU4" s="85">
        <v>0</v>
      </c>
      <c r="AV4" s="85"/>
      <c r="AW4" s="85" t="b">
        <v>0</v>
      </c>
      <c r="AX4" s="85" t="s">
        <v>833</v>
      </c>
      <c r="AY4" s="90" t="s">
        <v>835</v>
      </c>
      <c r="AZ4" s="85" t="s">
        <v>66</v>
      </c>
      <c r="BA4" s="85" t="str">
        <f>REPLACE(INDEX(GroupVertices[Group],MATCH(Vertices[[#This Row],[Vertex]],GroupVertices[Vertex],0)),1,1,"")</f>
        <v>2</v>
      </c>
      <c r="BB4" s="51"/>
      <c r="BC4" s="51"/>
      <c r="BD4" s="51"/>
      <c r="BE4" s="51"/>
      <c r="BF4" s="51" t="s">
        <v>1323</v>
      </c>
      <c r="BG4" s="51" t="s">
        <v>1323</v>
      </c>
      <c r="BH4" s="131" t="s">
        <v>1330</v>
      </c>
      <c r="BI4" s="131" t="s">
        <v>1330</v>
      </c>
      <c r="BJ4" s="131" t="s">
        <v>1352</v>
      </c>
      <c r="BK4" s="131" t="s">
        <v>1352</v>
      </c>
      <c r="BL4" s="131">
        <v>0</v>
      </c>
      <c r="BM4" s="134">
        <v>0</v>
      </c>
      <c r="BN4" s="131">
        <v>0</v>
      </c>
      <c r="BO4" s="134">
        <v>0</v>
      </c>
      <c r="BP4" s="131">
        <v>0</v>
      </c>
      <c r="BQ4" s="134">
        <v>0</v>
      </c>
      <c r="BR4" s="131">
        <v>24</v>
      </c>
      <c r="BS4" s="134">
        <v>100</v>
      </c>
      <c r="BT4" s="131">
        <v>24</v>
      </c>
      <c r="BU4" s="2"/>
      <c r="BV4" s="3"/>
      <c r="BW4" s="3"/>
      <c r="BX4" s="3"/>
      <c r="BY4" s="3"/>
    </row>
    <row r="5" spans="1:77" ht="41.45" customHeight="1">
      <c r="A5" s="14" t="s">
        <v>216</v>
      </c>
      <c r="C5" s="15"/>
      <c r="D5" s="15" t="s">
        <v>64</v>
      </c>
      <c r="E5" s="95">
        <v>1000</v>
      </c>
      <c r="F5" s="81">
        <v>79.91685665703372</v>
      </c>
      <c r="G5" s="114" t="s">
        <v>798</v>
      </c>
      <c r="H5" s="15"/>
      <c r="I5" s="16" t="s">
        <v>216</v>
      </c>
      <c r="J5" s="66"/>
      <c r="K5" s="66"/>
      <c r="L5" s="116" t="s">
        <v>892</v>
      </c>
      <c r="M5" s="96">
        <v>6694.042238099232</v>
      </c>
      <c r="N5" s="97">
        <v>9199.859375</v>
      </c>
      <c r="O5" s="97">
        <v>3279.083740234375</v>
      </c>
      <c r="P5" s="77"/>
      <c r="Q5" s="98"/>
      <c r="R5" s="98"/>
      <c r="S5" s="99"/>
      <c r="T5" s="51">
        <v>2</v>
      </c>
      <c r="U5" s="51">
        <v>1</v>
      </c>
      <c r="V5" s="52">
        <v>0</v>
      </c>
      <c r="W5" s="52">
        <v>1</v>
      </c>
      <c r="X5" s="52">
        <v>0</v>
      </c>
      <c r="Y5" s="52">
        <v>1.298233</v>
      </c>
      <c r="Z5" s="52">
        <v>0</v>
      </c>
      <c r="AA5" s="52">
        <v>0</v>
      </c>
      <c r="AB5" s="82">
        <v>5</v>
      </c>
      <c r="AC5" s="82"/>
      <c r="AD5" s="100"/>
      <c r="AE5" s="85" t="s">
        <v>583</v>
      </c>
      <c r="AF5" s="85">
        <v>166</v>
      </c>
      <c r="AG5" s="85">
        <v>438974</v>
      </c>
      <c r="AH5" s="85">
        <v>95009</v>
      </c>
      <c r="AI5" s="85">
        <v>76</v>
      </c>
      <c r="AJ5" s="85"/>
      <c r="AK5" s="85" t="s">
        <v>637</v>
      </c>
      <c r="AL5" s="85" t="s">
        <v>687</v>
      </c>
      <c r="AM5" s="90" t="s">
        <v>716</v>
      </c>
      <c r="AN5" s="85"/>
      <c r="AO5" s="87">
        <v>40280.268171296295</v>
      </c>
      <c r="AP5" s="90" t="s">
        <v>744</v>
      </c>
      <c r="AQ5" s="85" t="b">
        <v>0</v>
      </c>
      <c r="AR5" s="85" t="b">
        <v>0</v>
      </c>
      <c r="AS5" s="85" t="b">
        <v>1</v>
      </c>
      <c r="AT5" s="85"/>
      <c r="AU5" s="85">
        <v>657</v>
      </c>
      <c r="AV5" s="90" t="s">
        <v>789</v>
      </c>
      <c r="AW5" s="85" t="b">
        <v>1</v>
      </c>
      <c r="AX5" s="85" t="s">
        <v>833</v>
      </c>
      <c r="AY5" s="90" t="s">
        <v>836</v>
      </c>
      <c r="AZ5" s="85" t="s">
        <v>66</v>
      </c>
      <c r="BA5" s="85" t="str">
        <f>REPLACE(INDEX(GroupVertices[Group],MATCH(Vertices[[#This Row],[Vertex]],GroupVertices[Vertex],0)),1,1,"")</f>
        <v>9</v>
      </c>
      <c r="BB5" s="51" t="s">
        <v>311</v>
      </c>
      <c r="BC5" s="51" t="s">
        <v>311</v>
      </c>
      <c r="BD5" s="51" t="s">
        <v>322</v>
      </c>
      <c r="BE5" s="51" t="s">
        <v>322</v>
      </c>
      <c r="BF5" s="51" t="s">
        <v>329</v>
      </c>
      <c r="BG5" s="51" t="s">
        <v>329</v>
      </c>
      <c r="BH5" s="131" t="s">
        <v>1179</v>
      </c>
      <c r="BI5" s="131" t="s">
        <v>1179</v>
      </c>
      <c r="BJ5" s="131" t="s">
        <v>1267</v>
      </c>
      <c r="BK5" s="131" t="s">
        <v>1267</v>
      </c>
      <c r="BL5" s="131">
        <v>0</v>
      </c>
      <c r="BM5" s="134">
        <v>0</v>
      </c>
      <c r="BN5" s="131">
        <v>0</v>
      </c>
      <c r="BO5" s="134">
        <v>0</v>
      </c>
      <c r="BP5" s="131">
        <v>0</v>
      </c>
      <c r="BQ5" s="134">
        <v>0</v>
      </c>
      <c r="BR5" s="131">
        <v>25</v>
      </c>
      <c r="BS5" s="134">
        <v>100</v>
      </c>
      <c r="BT5" s="131">
        <v>25</v>
      </c>
      <c r="BU5" s="2"/>
      <c r="BV5" s="3"/>
      <c r="BW5" s="3"/>
      <c r="BX5" s="3"/>
      <c r="BY5" s="3"/>
    </row>
    <row r="6" spans="1:77" ht="41.45" customHeight="1">
      <c r="A6" s="14" t="s">
        <v>217</v>
      </c>
      <c r="C6" s="15"/>
      <c r="D6" s="15" t="s">
        <v>64</v>
      </c>
      <c r="E6" s="95">
        <v>162.25006994050395</v>
      </c>
      <c r="F6" s="81">
        <v>99.99853599396097</v>
      </c>
      <c r="G6" s="114" t="s">
        <v>364</v>
      </c>
      <c r="H6" s="15"/>
      <c r="I6" s="16" t="s">
        <v>217</v>
      </c>
      <c r="J6" s="66"/>
      <c r="K6" s="66"/>
      <c r="L6" s="116" t="s">
        <v>893</v>
      </c>
      <c r="M6" s="96">
        <v>1.487904412605702</v>
      </c>
      <c r="N6" s="97">
        <v>9199.859375</v>
      </c>
      <c r="O6" s="97">
        <v>4308.392578125</v>
      </c>
      <c r="P6" s="77"/>
      <c r="Q6" s="98"/>
      <c r="R6" s="98"/>
      <c r="S6" s="99"/>
      <c r="T6" s="51">
        <v>0</v>
      </c>
      <c r="U6" s="51">
        <v>1</v>
      </c>
      <c r="V6" s="52">
        <v>0</v>
      </c>
      <c r="W6" s="52">
        <v>1</v>
      </c>
      <c r="X6" s="52">
        <v>0</v>
      </c>
      <c r="Y6" s="52">
        <v>0.701748</v>
      </c>
      <c r="Z6" s="52">
        <v>0</v>
      </c>
      <c r="AA6" s="52">
        <v>0</v>
      </c>
      <c r="AB6" s="82">
        <v>6</v>
      </c>
      <c r="AC6" s="82"/>
      <c r="AD6" s="100"/>
      <c r="AE6" s="85" t="s">
        <v>584</v>
      </c>
      <c r="AF6" s="85">
        <v>1186</v>
      </c>
      <c r="AG6" s="85">
        <v>32</v>
      </c>
      <c r="AH6" s="85">
        <v>20100</v>
      </c>
      <c r="AI6" s="85">
        <v>5</v>
      </c>
      <c r="AJ6" s="85"/>
      <c r="AK6" s="85" t="s">
        <v>638</v>
      </c>
      <c r="AL6" s="85" t="s">
        <v>688</v>
      </c>
      <c r="AM6" s="85"/>
      <c r="AN6" s="85"/>
      <c r="AO6" s="87">
        <v>43136.51907407407</v>
      </c>
      <c r="AP6" s="90" t="s">
        <v>745</v>
      </c>
      <c r="AQ6" s="85" t="b">
        <v>1</v>
      </c>
      <c r="AR6" s="85" t="b">
        <v>0</v>
      </c>
      <c r="AS6" s="85" t="b">
        <v>1</v>
      </c>
      <c r="AT6" s="85"/>
      <c r="AU6" s="85">
        <v>1</v>
      </c>
      <c r="AV6" s="85"/>
      <c r="AW6" s="85" t="b">
        <v>0</v>
      </c>
      <c r="AX6" s="85" t="s">
        <v>833</v>
      </c>
      <c r="AY6" s="90" t="s">
        <v>837</v>
      </c>
      <c r="AZ6" s="85" t="s">
        <v>66</v>
      </c>
      <c r="BA6" s="85" t="str">
        <f>REPLACE(INDEX(GroupVertices[Group],MATCH(Vertices[[#This Row],[Vertex]],GroupVertices[Vertex],0)),1,1,"")</f>
        <v>9</v>
      </c>
      <c r="BB6" s="51"/>
      <c r="BC6" s="51"/>
      <c r="BD6" s="51"/>
      <c r="BE6" s="51"/>
      <c r="BF6" s="51"/>
      <c r="BG6" s="51"/>
      <c r="BH6" s="131" t="s">
        <v>1179</v>
      </c>
      <c r="BI6" s="131" t="s">
        <v>1179</v>
      </c>
      <c r="BJ6" s="131" t="s">
        <v>1267</v>
      </c>
      <c r="BK6" s="131" t="s">
        <v>1267</v>
      </c>
      <c r="BL6" s="131">
        <v>0</v>
      </c>
      <c r="BM6" s="134">
        <v>0</v>
      </c>
      <c r="BN6" s="131">
        <v>0</v>
      </c>
      <c r="BO6" s="134">
        <v>0</v>
      </c>
      <c r="BP6" s="131">
        <v>0</v>
      </c>
      <c r="BQ6" s="134">
        <v>0</v>
      </c>
      <c r="BR6" s="131">
        <v>25</v>
      </c>
      <c r="BS6" s="134">
        <v>100</v>
      </c>
      <c r="BT6" s="131">
        <v>25</v>
      </c>
      <c r="BU6" s="2"/>
      <c r="BV6" s="3"/>
      <c r="BW6" s="3"/>
      <c r="BX6" s="3"/>
      <c r="BY6" s="3"/>
    </row>
    <row r="7" spans="1:77" ht="41.45" customHeight="1">
      <c r="A7" s="14" t="s">
        <v>218</v>
      </c>
      <c r="C7" s="15"/>
      <c r="D7" s="15" t="s">
        <v>64</v>
      </c>
      <c r="E7" s="95">
        <v>162</v>
      </c>
      <c r="F7" s="81">
        <v>100</v>
      </c>
      <c r="G7" s="114" t="s">
        <v>799</v>
      </c>
      <c r="H7" s="15"/>
      <c r="I7" s="16" t="s">
        <v>218</v>
      </c>
      <c r="J7" s="66"/>
      <c r="K7" s="66"/>
      <c r="L7" s="116" t="s">
        <v>894</v>
      </c>
      <c r="M7" s="96">
        <v>1</v>
      </c>
      <c r="N7" s="97">
        <v>3562.02197265625</v>
      </c>
      <c r="O7" s="97">
        <v>8865.2900390625</v>
      </c>
      <c r="P7" s="77"/>
      <c r="Q7" s="98"/>
      <c r="R7" s="98"/>
      <c r="S7" s="99"/>
      <c r="T7" s="51">
        <v>1</v>
      </c>
      <c r="U7" s="51">
        <v>1</v>
      </c>
      <c r="V7" s="52">
        <v>0</v>
      </c>
      <c r="W7" s="52">
        <v>0</v>
      </c>
      <c r="X7" s="52">
        <v>0</v>
      </c>
      <c r="Y7" s="52">
        <v>0.99999</v>
      </c>
      <c r="Z7" s="52">
        <v>0</v>
      </c>
      <c r="AA7" s="52" t="s">
        <v>1006</v>
      </c>
      <c r="AB7" s="82">
        <v>7</v>
      </c>
      <c r="AC7" s="82"/>
      <c r="AD7" s="100"/>
      <c r="AE7" s="85" t="s">
        <v>585</v>
      </c>
      <c r="AF7" s="85">
        <v>4</v>
      </c>
      <c r="AG7" s="85">
        <v>0</v>
      </c>
      <c r="AH7" s="85">
        <v>4</v>
      </c>
      <c r="AI7" s="85">
        <v>6</v>
      </c>
      <c r="AJ7" s="85"/>
      <c r="AK7" s="85"/>
      <c r="AL7" s="85" t="s">
        <v>689</v>
      </c>
      <c r="AM7" s="85"/>
      <c r="AN7" s="85"/>
      <c r="AO7" s="87">
        <v>43763.688680555555</v>
      </c>
      <c r="AP7" s="90" t="s">
        <v>746</v>
      </c>
      <c r="AQ7" s="85" t="b">
        <v>1</v>
      </c>
      <c r="AR7" s="85" t="b">
        <v>0</v>
      </c>
      <c r="AS7" s="85" t="b">
        <v>0</v>
      </c>
      <c r="AT7" s="85"/>
      <c r="AU7" s="85">
        <v>0</v>
      </c>
      <c r="AV7" s="85"/>
      <c r="AW7" s="85" t="b">
        <v>0</v>
      </c>
      <c r="AX7" s="85" t="s">
        <v>833</v>
      </c>
      <c r="AY7" s="90" t="s">
        <v>838</v>
      </c>
      <c r="AZ7" s="85" t="s">
        <v>66</v>
      </c>
      <c r="BA7" s="85" t="str">
        <f>REPLACE(INDEX(GroupVertices[Group],MATCH(Vertices[[#This Row],[Vertex]],GroupVertices[Vertex],0)),1,1,"")</f>
        <v>2</v>
      </c>
      <c r="BB7" s="51"/>
      <c r="BC7" s="51"/>
      <c r="BD7" s="51"/>
      <c r="BE7" s="51"/>
      <c r="BF7" s="51" t="s">
        <v>330</v>
      </c>
      <c r="BG7" s="51" t="s">
        <v>330</v>
      </c>
      <c r="BH7" s="131" t="s">
        <v>1331</v>
      </c>
      <c r="BI7" s="131" t="s">
        <v>1331</v>
      </c>
      <c r="BJ7" s="131" t="s">
        <v>1353</v>
      </c>
      <c r="BK7" s="131" t="s">
        <v>1353</v>
      </c>
      <c r="BL7" s="131">
        <v>0</v>
      </c>
      <c r="BM7" s="134">
        <v>0</v>
      </c>
      <c r="BN7" s="131">
        <v>0</v>
      </c>
      <c r="BO7" s="134">
        <v>0</v>
      </c>
      <c r="BP7" s="131">
        <v>0</v>
      </c>
      <c r="BQ7" s="134">
        <v>0</v>
      </c>
      <c r="BR7" s="131">
        <v>16</v>
      </c>
      <c r="BS7" s="134">
        <v>100</v>
      </c>
      <c r="BT7" s="131">
        <v>16</v>
      </c>
      <c r="BU7" s="2"/>
      <c r="BV7" s="3"/>
      <c r="BW7" s="3"/>
      <c r="BX7" s="3"/>
      <c r="BY7" s="3"/>
    </row>
    <row r="8" spans="1:77" ht="41.45" customHeight="1">
      <c r="A8" s="14" t="s">
        <v>219</v>
      </c>
      <c r="C8" s="15"/>
      <c r="D8" s="15" t="s">
        <v>64</v>
      </c>
      <c r="E8" s="95">
        <v>162.78146856407483</v>
      </c>
      <c r="F8" s="81">
        <v>99.99542498112805</v>
      </c>
      <c r="G8" s="114" t="s">
        <v>800</v>
      </c>
      <c r="H8" s="15"/>
      <c r="I8" s="16" t="s">
        <v>219</v>
      </c>
      <c r="J8" s="66"/>
      <c r="K8" s="66"/>
      <c r="L8" s="116" t="s">
        <v>895</v>
      </c>
      <c r="M8" s="96">
        <v>2.5247012893928185</v>
      </c>
      <c r="N8" s="97">
        <v>4776.0439453125</v>
      </c>
      <c r="O8" s="97">
        <v>1594.4320068359375</v>
      </c>
      <c r="P8" s="77"/>
      <c r="Q8" s="98"/>
      <c r="R8" s="98"/>
      <c r="S8" s="99"/>
      <c r="T8" s="51">
        <v>0</v>
      </c>
      <c r="U8" s="51">
        <v>5</v>
      </c>
      <c r="V8" s="52">
        <v>20</v>
      </c>
      <c r="W8" s="52">
        <v>0.2</v>
      </c>
      <c r="X8" s="52">
        <v>0</v>
      </c>
      <c r="Y8" s="52">
        <v>2.837808</v>
      </c>
      <c r="Z8" s="52">
        <v>0</v>
      </c>
      <c r="AA8" s="52">
        <v>0</v>
      </c>
      <c r="AB8" s="82">
        <v>8</v>
      </c>
      <c r="AC8" s="82"/>
      <c r="AD8" s="100"/>
      <c r="AE8" s="85" t="s">
        <v>586</v>
      </c>
      <c r="AF8" s="85">
        <v>114</v>
      </c>
      <c r="AG8" s="85">
        <v>100</v>
      </c>
      <c r="AH8" s="85">
        <v>28</v>
      </c>
      <c r="AI8" s="85">
        <v>450</v>
      </c>
      <c r="AJ8" s="85"/>
      <c r="AK8" s="85" t="s">
        <v>639</v>
      </c>
      <c r="AL8" s="85"/>
      <c r="AM8" s="85"/>
      <c r="AN8" s="85"/>
      <c r="AO8" s="87">
        <v>40765.6697337963</v>
      </c>
      <c r="AP8" s="85"/>
      <c r="AQ8" s="85" t="b">
        <v>1</v>
      </c>
      <c r="AR8" s="85" t="b">
        <v>0</v>
      </c>
      <c r="AS8" s="85" t="b">
        <v>0</v>
      </c>
      <c r="AT8" s="85"/>
      <c r="AU8" s="85">
        <v>0</v>
      </c>
      <c r="AV8" s="90" t="s">
        <v>789</v>
      </c>
      <c r="AW8" s="85" t="b">
        <v>0</v>
      </c>
      <c r="AX8" s="85" t="s">
        <v>833</v>
      </c>
      <c r="AY8" s="90" t="s">
        <v>839</v>
      </c>
      <c r="AZ8" s="85" t="s">
        <v>66</v>
      </c>
      <c r="BA8" s="85" t="str">
        <f>REPLACE(INDEX(GroupVertices[Group],MATCH(Vertices[[#This Row],[Vertex]],GroupVertices[Vertex],0)),1,1,"")</f>
        <v>4</v>
      </c>
      <c r="BB8" s="51"/>
      <c r="BC8" s="51"/>
      <c r="BD8" s="51"/>
      <c r="BE8" s="51"/>
      <c r="BF8" s="51" t="s">
        <v>331</v>
      </c>
      <c r="BG8" s="51" t="s">
        <v>331</v>
      </c>
      <c r="BH8" s="131" t="s">
        <v>1332</v>
      </c>
      <c r="BI8" s="131" t="s">
        <v>1332</v>
      </c>
      <c r="BJ8" s="131" t="s">
        <v>1354</v>
      </c>
      <c r="BK8" s="131" t="s">
        <v>1354</v>
      </c>
      <c r="BL8" s="131">
        <v>0</v>
      </c>
      <c r="BM8" s="134">
        <v>0</v>
      </c>
      <c r="BN8" s="131">
        <v>0</v>
      </c>
      <c r="BO8" s="134">
        <v>0</v>
      </c>
      <c r="BP8" s="131">
        <v>0</v>
      </c>
      <c r="BQ8" s="134">
        <v>0</v>
      </c>
      <c r="BR8" s="131">
        <v>33</v>
      </c>
      <c r="BS8" s="134">
        <v>100</v>
      </c>
      <c r="BT8" s="131">
        <v>33</v>
      </c>
      <c r="BU8" s="2"/>
      <c r="BV8" s="3"/>
      <c r="BW8" s="3"/>
      <c r="BX8" s="3"/>
      <c r="BY8" s="3"/>
    </row>
    <row r="9" spans="1:77" ht="41.45" customHeight="1">
      <c r="A9" s="14" t="s">
        <v>244</v>
      </c>
      <c r="C9" s="15"/>
      <c r="D9" s="15" t="s">
        <v>64</v>
      </c>
      <c r="E9" s="95">
        <v>173.0265214390958</v>
      </c>
      <c r="F9" s="81">
        <v>99.93544648371675</v>
      </c>
      <c r="G9" s="114" t="s">
        <v>801</v>
      </c>
      <c r="H9" s="15"/>
      <c r="I9" s="16" t="s">
        <v>244</v>
      </c>
      <c r="J9" s="66"/>
      <c r="K9" s="66"/>
      <c r="L9" s="116" t="s">
        <v>896</v>
      </c>
      <c r="M9" s="96">
        <v>22.51353519333267</v>
      </c>
      <c r="N9" s="97">
        <v>3912.2021484375</v>
      </c>
      <c r="O9" s="97">
        <v>379.0794372558594</v>
      </c>
      <c r="P9" s="77"/>
      <c r="Q9" s="98"/>
      <c r="R9" s="98"/>
      <c r="S9" s="99"/>
      <c r="T9" s="51">
        <v>1</v>
      </c>
      <c r="U9" s="51">
        <v>0</v>
      </c>
      <c r="V9" s="52">
        <v>0</v>
      </c>
      <c r="W9" s="52">
        <v>0.111111</v>
      </c>
      <c r="X9" s="52">
        <v>0</v>
      </c>
      <c r="Y9" s="52">
        <v>0.632427</v>
      </c>
      <c r="Z9" s="52">
        <v>0</v>
      </c>
      <c r="AA9" s="52">
        <v>0</v>
      </c>
      <c r="AB9" s="82">
        <v>9</v>
      </c>
      <c r="AC9" s="82"/>
      <c r="AD9" s="100"/>
      <c r="AE9" s="85" t="s">
        <v>587</v>
      </c>
      <c r="AF9" s="85">
        <v>1026</v>
      </c>
      <c r="AG9" s="85">
        <v>1411</v>
      </c>
      <c r="AH9" s="85">
        <v>9275</v>
      </c>
      <c r="AI9" s="85">
        <v>13911</v>
      </c>
      <c r="AJ9" s="85"/>
      <c r="AK9" s="85" t="s">
        <v>640</v>
      </c>
      <c r="AL9" s="85" t="s">
        <v>690</v>
      </c>
      <c r="AM9" s="85"/>
      <c r="AN9" s="85"/>
      <c r="AO9" s="87">
        <v>43326.47766203704</v>
      </c>
      <c r="AP9" s="90" t="s">
        <v>747</v>
      </c>
      <c r="AQ9" s="85" t="b">
        <v>1</v>
      </c>
      <c r="AR9" s="85" t="b">
        <v>0</v>
      </c>
      <c r="AS9" s="85" t="b">
        <v>0</v>
      </c>
      <c r="AT9" s="85"/>
      <c r="AU9" s="85">
        <v>8</v>
      </c>
      <c r="AV9" s="85"/>
      <c r="AW9" s="85" t="b">
        <v>0</v>
      </c>
      <c r="AX9" s="85" t="s">
        <v>833</v>
      </c>
      <c r="AY9" s="90" t="s">
        <v>840</v>
      </c>
      <c r="AZ9" s="85" t="s">
        <v>65</v>
      </c>
      <c r="BA9" s="85" t="str">
        <f>REPLACE(INDEX(GroupVertices[Group],MATCH(Vertices[[#This Row],[Vertex]],GroupVertices[Vertex],0)),1,1,"")</f>
        <v>4</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245</v>
      </c>
      <c r="C10" s="15"/>
      <c r="D10" s="15" t="s">
        <v>64</v>
      </c>
      <c r="E10" s="95">
        <v>170.18197586586345</v>
      </c>
      <c r="F10" s="81">
        <v>99.95209955241066</v>
      </c>
      <c r="G10" s="114" t="s">
        <v>802</v>
      </c>
      <c r="H10" s="15"/>
      <c r="I10" s="16" t="s">
        <v>245</v>
      </c>
      <c r="J10" s="66"/>
      <c r="K10" s="66"/>
      <c r="L10" s="116" t="s">
        <v>897</v>
      </c>
      <c r="M10" s="96">
        <v>16.96362249994281</v>
      </c>
      <c r="N10" s="97">
        <v>6302.16357421875</v>
      </c>
      <c r="O10" s="97">
        <v>2150.94091796875</v>
      </c>
      <c r="P10" s="77"/>
      <c r="Q10" s="98"/>
      <c r="R10" s="98"/>
      <c r="S10" s="99"/>
      <c r="T10" s="51">
        <v>1</v>
      </c>
      <c r="U10" s="51">
        <v>0</v>
      </c>
      <c r="V10" s="52">
        <v>0</v>
      </c>
      <c r="W10" s="52">
        <v>0.111111</v>
      </c>
      <c r="X10" s="52">
        <v>0</v>
      </c>
      <c r="Y10" s="52">
        <v>0.632427</v>
      </c>
      <c r="Z10" s="52">
        <v>0</v>
      </c>
      <c r="AA10" s="52">
        <v>0</v>
      </c>
      <c r="AB10" s="82">
        <v>10</v>
      </c>
      <c r="AC10" s="82"/>
      <c r="AD10" s="100"/>
      <c r="AE10" s="85" t="s">
        <v>588</v>
      </c>
      <c r="AF10" s="85">
        <v>223</v>
      </c>
      <c r="AG10" s="85">
        <v>1047</v>
      </c>
      <c r="AH10" s="85">
        <v>737</v>
      </c>
      <c r="AI10" s="85">
        <v>1988</v>
      </c>
      <c r="AJ10" s="85"/>
      <c r="AK10" s="85" t="s">
        <v>641</v>
      </c>
      <c r="AL10" s="85" t="s">
        <v>690</v>
      </c>
      <c r="AM10" s="85"/>
      <c r="AN10" s="85"/>
      <c r="AO10" s="87">
        <v>43243.593564814815</v>
      </c>
      <c r="AP10" s="90" t="s">
        <v>748</v>
      </c>
      <c r="AQ10" s="85" t="b">
        <v>0</v>
      </c>
      <c r="AR10" s="85" t="b">
        <v>0</v>
      </c>
      <c r="AS10" s="85" t="b">
        <v>0</v>
      </c>
      <c r="AT10" s="85"/>
      <c r="AU10" s="85">
        <v>2</v>
      </c>
      <c r="AV10" s="90" t="s">
        <v>789</v>
      </c>
      <c r="AW10" s="85" t="b">
        <v>0</v>
      </c>
      <c r="AX10" s="85" t="s">
        <v>833</v>
      </c>
      <c r="AY10" s="90" t="s">
        <v>841</v>
      </c>
      <c r="AZ10" s="85" t="s">
        <v>65</v>
      </c>
      <c r="BA10" s="85" t="str">
        <f>REPLACE(INDEX(GroupVertices[Group],MATCH(Vertices[[#This Row],[Vertex]],GroupVertices[Vertex],0)),1,1,"")</f>
        <v>4</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246</v>
      </c>
      <c r="C11" s="15"/>
      <c r="D11" s="15" t="s">
        <v>64</v>
      </c>
      <c r="E11" s="95">
        <v>164.93832180092136</v>
      </c>
      <c r="F11" s="81">
        <v>99.98279792904145</v>
      </c>
      <c r="G11" s="114" t="s">
        <v>803</v>
      </c>
      <c r="H11" s="15"/>
      <c r="I11" s="16" t="s">
        <v>246</v>
      </c>
      <c r="J11" s="66"/>
      <c r="K11" s="66"/>
      <c r="L11" s="116" t="s">
        <v>898</v>
      </c>
      <c r="M11" s="96">
        <v>6.732876848116998</v>
      </c>
      <c r="N11" s="97">
        <v>5847.63134765625</v>
      </c>
      <c r="O11" s="97">
        <v>486.0511779785156</v>
      </c>
      <c r="P11" s="77"/>
      <c r="Q11" s="98"/>
      <c r="R11" s="98"/>
      <c r="S11" s="99"/>
      <c r="T11" s="51">
        <v>1</v>
      </c>
      <c r="U11" s="51">
        <v>0</v>
      </c>
      <c r="V11" s="52">
        <v>0</v>
      </c>
      <c r="W11" s="52">
        <v>0.111111</v>
      </c>
      <c r="X11" s="52">
        <v>0</v>
      </c>
      <c r="Y11" s="52">
        <v>0.632427</v>
      </c>
      <c r="Z11" s="52">
        <v>0</v>
      </c>
      <c r="AA11" s="52">
        <v>0</v>
      </c>
      <c r="AB11" s="82">
        <v>11</v>
      </c>
      <c r="AC11" s="82"/>
      <c r="AD11" s="100"/>
      <c r="AE11" s="85" t="s">
        <v>589</v>
      </c>
      <c r="AF11" s="85">
        <v>1170</v>
      </c>
      <c r="AG11" s="85">
        <v>376</v>
      </c>
      <c r="AH11" s="85">
        <v>1644</v>
      </c>
      <c r="AI11" s="85">
        <v>2472</v>
      </c>
      <c r="AJ11" s="85"/>
      <c r="AK11" s="85" t="s">
        <v>642</v>
      </c>
      <c r="AL11" s="85" t="s">
        <v>691</v>
      </c>
      <c r="AM11" s="85"/>
      <c r="AN11" s="85"/>
      <c r="AO11" s="87">
        <v>40760.911145833335</v>
      </c>
      <c r="AP11" s="90" t="s">
        <v>749</v>
      </c>
      <c r="AQ11" s="85" t="b">
        <v>1</v>
      </c>
      <c r="AR11" s="85" t="b">
        <v>0</v>
      </c>
      <c r="AS11" s="85" t="b">
        <v>1</v>
      </c>
      <c r="AT11" s="85"/>
      <c r="AU11" s="85">
        <v>8</v>
      </c>
      <c r="AV11" s="90" t="s">
        <v>789</v>
      </c>
      <c r="AW11" s="85" t="b">
        <v>0</v>
      </c>
      <c r="AX11" s="85" t="s">
        <v>833</v>
      </c>
      <c r="AY11" s="90" t="s">
        <v>842</v>
      </c>
      <c r="AZ11" s="85" t="s">
        <v>65</v>
      </c>
      <c r="BA11" s="85" t="str">
        <f>REPLACE(INDEX(GroupVertices[Group],MATCH(Vertices[[#This Row],[Vertex]],GroupVertices[Vertex],0)),1,1,"")</f>
        <v>4</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247</v>
      </c>
      <c r="C12" s="15"/>
      <c r="D12" s="15" t="s">
        <v>64</v>
      </c>
      <c r="E12" s="95">
        <v>169.01758770539195</v>
      </c>
      <c r="F12" s="81">
        <v>99.95891633052986</v>
      </c>
      <c r="G12" s="114" t="s">
        <v>804</v>
      </c>
      <c r="H12" s="15"/>
      <c r="I12" s="16" t="s">
        <v>247</v>
      </c>
      <c r="J12" s="66"/>
      <c r="K12" s="66"/>
      <c r="L12" s="116" t="s">
        <v>899</v>
      </c>
      <c r="M12" s="96">
        <v>14.691817578747512</v>
      </c>
      <c r="N12" s="97">
        <v>3170.572998046875</v>
      </c>
      <c r="O12" s="97">
        <v>1935.5069580078125</v>
      </c>
      <c r="P12" s="77"/>
      <c r="Q12" s="98"/>
      <c r="R12" s="98"/>
      <c r="S12" s="99"/>
      <c r="T12" s="51">
        <v>1</v>
      </c>
      <c r="U12" s="51">
        <v>0</v>
      </c>
      <c r="V12" s="52">
        <v>0</v>
      </c>
      <c r="W12" s="52">
        <v>0.111111</v>
      </c>
      <c r="X12" s="52">
        <v>0</v>
      </c>
      <c r="Y12" s="52">
        <v>0.632427</v>
      </c>
      <c r="Z12" s="52">
        <v>0</v>
      </c>
      <c r="AA12" s="52">
        <v>0</v>
      </c>
      <c r="AB12" s="82">
        <v>12</v>
      </c>
      <c r="AC12" s="82"/>
      <c r="AD12" s="100"/>
      <c r="AE12" s="85" t="s">
        <v>590</v>
      </c>
      <c r="AF12" s="85">
        <v>246</v>
      </c>
      <c r="AG12" s="85">
        <v>898</v>
      </c>
      <c r="AH12" s="85">
        <v>383</v>
      </c>
      <c r="AI12" s="85">
        <v>1664</v>
      </c>
      <c r="AJ12" s="85"/>
      <c r="AK12" s="85" t="s">
        <v>643</v>
      </c>
      <c r="AL12" s="85" t="s">
        <v>690</v>
      </c>
      <c r="AM12" s="85"/>
      <c r="AN12" s="85"/>
      <c r="AO12" s="87">
        <v>42400.50318287037</v>
      </c>
      <c r="AP12" s="85"/>
      <c r="AQ12" s="85" t="b">
        <v>1</v>
      </c>
      <c r="AR12" s="85" t="b">
        <v>0</v>
      </c>
      <c r="AS12" s="85" t="b">
        <v>0</v>
      </c>
      <c r="AT12" s="85"/>
      <c r="AU12" s="85">
        <v>9</v>
      </c>
      <c r="AV12" s="85"/>
      <c r="AW12" s="85" t="b">
        <v>0</v>
      </c>
      <c r="AX12" s="85" t="s">
        <v>833</v>
      </c>
      <c r="AY12" s="90" t="s">
        <v>843</v>
      </c>
      <c r="AZ12" s="85" t="s">
        <v>65</v>
      </c>
      <c r="BA12" s="85" t="str">
        <f>REPLACE(INDEX(GroupVertices[Group],MATCH(Vertices[[#This Row],[Vertex]],GroupVertices[Vertex],0)),1,1,"")</f>
        <v>4</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248</v>
      </c>
      <c r="C13" s="15"/>
      <c r="D13" s="15" t="s">
        <v>64</v>
      </c>
      <c r="E13" s="95">
        <v>174.0268012011116</v>
      </c>
      <c r="F13" s="81">
        <v>99.92959045956064</v>
      </c>
      <c r="G13" s="114" t="s">
        <v>805</v>
      </c>
      <c r="H13" s="15"/>
      <c r="I13" s="16" t="s">
        <v>248</v>
      </c>
      <c r="J13" s="66"/>
      <c r="K13" s="66"/>
      <c r="L13" s="116" t="s">
        <v>900</v>
      </c>
      <c r="M13" s="96">
        <v>24.46515284375548</v>
      </c>
      <c r="N13" s="97">
        <v>4647.65087890625</v>
      </c>
      <c r="O13" s="97">
        <v>3046.754150390625</v>
      </c>
      <c r="P13" s="77"/>
      <c r="Q13" s="98"/>
      <c r="R13" s="98"/>
      <c r="S13" s="99"/>
      <c r="T13" s="51">
        <v>1</v>
      </c>
      <c r="U13" s="51">
        <v>0</v>
      </c>
      <c r="V13" s="52">
        <v>0</v>
      </c>
      <c r="W13" s="52">
        <v>0.111111</v>
      </c>
      <c r="X13" s="52">
        <v>0</v>
      </c>
      <c r="Y13" s="52">
        <v>0.632427</v>
      </c>
      <c r="Z13" s="52">
        <v>0</v>
      </c>
      <c r="AA13" s="52">
        <v>0</v>
      </c>
      <c r="AB13" s="82">
        <v>13</v>
      </c>
      <c r="AC13" s="82"/>
      <c r="AD13" s="100"/>
      <c r="AE13" s="85" t="s">
        <v>591</v>
      </c>
      <c r="AF13" s="85">
        <v>983</v>
      </c>
      <c r="AG13" s="85">
        <v>1539</v>
      </c>
      <c r="AH13" s="85">
        <v>10613</v>
      </c>
      <c r="AI13" s="85">
        <v>19355</v>
      </c>
      <c r="AJ13" s="85"/>
      <c r="AK13" s="85" t="s">
        <v>644</v>
      </c>
      <c r="AL13" s="85" t="s">
        <v>690</v>
      </c>
      <c r="AM13" s="85"/>
      <c r="AN13" s="85"/>
      <c r="AO13" s="87">
        <v>41808.48831018519</v>
      </c>
      <c r="AP13" s="90" t="s">
        <v>750</v>
      </c>
      <c r="AQ13" s="85" t="b">
        <v>1</v>
      </c>
      <c r="AR13" s="85" t="b">
        <v>0</v>
      </c>
      <c r="AS13" s="85" t="b">
        <v>1</v>
      </c>
      <c r="AT13" s="85"/>
      <c r="AU13" s="85">
        <v>62</v>
      </c>
      <c r="AV13" s="90" t="s">
        <v>789</v>
      </c>
      <c r="AW13" s="85" t="b">
        <v>0</v>
      </c>
      <c r="AX13" s="85" t="s">
        <v>833</v>
      </c>
      <c r="AY13" s="90" t="s">
        <v>844</v>
      </c>
      <c r="AZ13" s="85" t="s">
        <v>65</v>
      </c>
      <c r="BA13" s="85" t="str">
        <f>REPLACE(INDEX(GroupVertices[Group],MATCH(Vertices[[#This Row],[Vertex]],GroupVertices[Vertex],0)),1,1,"")</f>
        <v>4</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220</v>
      </c>
      <c r="C14" s="15"/>
      <c r="D14" s="15" t="s">
        <v>64</v>
      </c>
      <c r="E14" s="95">
        <v>165.49316448141448</v>
      </c>
      <c r="F14" s="81">
        <v>99.97954966564237</v>
      </c>
      <c r="G14" s="114" t="s">
        <v>365</v>
      </c>
      <c r="H14" s="15"/>
      <c r="I14" s="16" t="s">
        <v>220</v>
      </c>
      <c r="J14" s="66"/>
      <c r="K14" s="66"/>
      <c r="L14" s="116" t="s">
        <v>901</v>
      </c>
      <c r="M14" s="96">
        <v>7.8154147635859</v>
      </c>
      <c r="N14" s="97">
        <v>8400.7197265625</v>
      </c>
      <c r="O14" s="97">
        <v>8314.0703125</v>
      </c>
      <c r="P14" s="77"/>
      <c r="Q14" s="98"/>
      <c r="R14" s="98"/>
      <c r="S14" s="99"/>
      <c r="T14" s="51">
        <v>0</v>
      </c>
      <c r="U14" s="51">
        <v>1</v>
      </c>
      <c r="V14" s="52">
        <v>0</v>
      </c>
      <c r="W14" s="52">
        <v>0.1</v>
      </c>
      <c r="X14" s="52">
        <v>0</v>
      </c>
      <c r="Y14" s="52">
        <v>0.580194</v>
      </c>
      <c r="Z14" s="52">
        <v>0</v>
      </c>
      <c r="AA14" s="52">
        <v>0</v>
      </c>
      <c r="AB14" s="82">
        <v>14</v>
      </c>
      <c r="AC14" s="82"/>
      <c r="AD14" s="100"/>
      <c r="AE14" s="85" t="s">
        <v>592</v>
      </c>
      <c r="AF14" s="85">
        <v>697</v>
      </c>
      <c r="AG14" s="85">
        <v>447</v>
      </c>
      <c r="AH14" s="85">
        <v>523</v>
      </c>
      <c r="AI14" s="85">
        <v>447</v>
      </c>
      <c r="AJ14" s="85"/>
      <c r="AK14" s="85" t="s">
        <v>645</v>
      </c>
      <c r="AL14" s="85" t="s">
        <v>692</v>
      </c>
      <c r="AM14" s="90" t="s">
        <v>717</v>
      </c>
      <c r="AN14" s="85"/>
      <c r="AO14" s="87">
        <v>41294.882789351854</v>
      </c>
      <c r="AP14" s="90" t="s">
        <v>751</v>
      </c>
      <c r="AQ14" s="85" t="b">
        <v>1</v>
      </c>
      <c r="AR14" s="85" t="b">
        <v>0</v>
      </c>
      <c r="AS14" s="85" t="b">
        <v>0</v>
      </c>
      <c r="AT14" s="85"/>
      <c r="AU14" s="85">
        <v>15</v>
      </c>
      <c r="AV14" s="90" t="s">
        <v>789</v>
      </c>
      <c r="AW14" s="85" t="b">
        <v>0</v>
      </c>
      <c r="AX14" s="85" t="s">
        <v>833</v>
      </c>
      <c r="AY14" s="90" t="s">
        <v>845</v>
      </c>
      <c r="AZ14" s="85" t="s">
        <v>66</v>
      </c>
      <c r="BA14" s="85" t="str">
        <f>REPLACE(INDEX(GroupVertices[Group],MATCH(Vertices[[#This Row],[Vertex]],GroupVertices[Vertex],0)),1,1,"")</f>
        <v>3</v>
      </c>
      <c r="BB14" s="51"/>
      <c r="BC14" s="51"/>
      <c r="BD14" s="51"/>
      <c r="BE14" s="51"/>
      <c r="BF14" s="51" t="s">
        <v>332</v>
      </c>
      <c r="BG14" s="51" t="s">
        <v>332</v>
      </c>
      <c r="BH14" s="131" t="s">
        <v>1333</v>
      </c>
      <c r="BI14" s="131" t="s">
        <v>1333</v>
      </c>
      <c r="BJ14" s="131" t="s">
        <v>1263</v>
      </c>
      <c r="BK14" s="131" t="s">
        <v>1263</v>
      </c>
      <c r="BL14" s="131">
        <v>0</v>
      </c>
      <c r="BM14" s="134">
        <v>0</v>
      </c>
      <c r="BN14" s="131">
        <v>0</v>
      </c>
      <c r="BO14" s="134">
        <v>0</v>
      </c>
      <c r="BP14" s="131">
        <v>0</v>
      </c>
      <c r="BQ14" s="134">
        <v>0</v>
      </c>
      <c r="BR14" s="131">
        <v>35</v>
      </c>
      <c r="BS14" s="134">
        <v>100</v>
      </c>
      <c r="BT14" s="131">
        <v>35</v>
      </c>
      <c r="BU14" s="2"/>
      <c r="BV14" s="3"/>
      <c r="BW14" s="3"/>
      <c r="BX14" s="3"/>
      <c r="BY14" s="3"/>
    </row>
    <row r="15" spans="1:77" ht="41.45" customHeight="1">
      <c r="A15" s="14" t="s">
        <v>227</v>
      </c>
      <c r="C15" s="15"/>
      <c r="D15" s="15" t="s">
        <v>64</v>
      </c>
      <c r="E15" s="95">
        <v>162.14066434153347</v>
      </c>
      <c r="F15" s="81">
        <v>99.99917649660304</v>
      </c>
      <c r="G15" s="114" t="s">
        <v>806</v>
      </c>
      <c r="H15" s="15"/>
      <c r="I15" s="16" t="s">
        <v>227</v>
      </c>
      <c r="J15" s="66"/>
      <c r="K15" s="66"/>
      <c r="L15" s="116" t="s">
        <v>902</v>
      </c>
      <c r="M15" s="96">
        <v>1.2744462320907073</v>
      </c>
      <c r="N15" s="97">
        <v>7437.3984375</v>
      </c>
      <c r="O15" s="97">
        <v>8117.91357421875</v>
      </c>
      <c r="P15" s="77"/>
      <c r="Q15" s="98"/>
      <c r="R15" s="98"/>
      <c r="S15" s="99"/>
      <c r="T15" s="51">
        <v>5</v>
      </c>
      <c r="U15" s="51">
        <v>1</v>
      </c>
      <c r="V15" s="52">
        <v>18</v>
      </c>
      <c r="W15" s="52">
        <v>0.166667</v>
      </c>
      <c r="X15" s="52">
        <v>0</v>
      </c>
      <c r="Y15" s="52">
        <v>2.530557</v>
      </c>
      <c r="Z15" s="52">
        <v>0</v>
      </c>
      <c r="AA15" s="52">
        <v>0</v>
      </c>
      <c r="AB15" s="82">
        <v>15</v>
      </c>
      <c r="AC15" s="82"/>
      <c r="AD15" s="100"/>
      <c r="AE15" s="85" t="s">
        <v>593</v>
      </c>
      <c r="AF15" s="85">
        <v>113</v>
      </c>
      <c r="AG15" s="85">
        <v>18</v>
      </c>
      <c r="AH15" s="85">
        <v>5</v>
      </c>
      <c r="AI15" s="85">
        <v>0</v>
      </c>
      <c r="AJ15" s="85"/>
      <c r="AK15" s="85" t="s">
        <v>646</v>
      </c>
      <c r="AL15" s="85"/>
      <c r="AM15" s="85"/>
      <c r="AN15" s="85"/>
      <c r="AO15" s="87">
        <v>43770.36447916667</v>
      </c>
      <c r="AP15" s="90" t="s">
        <v>752</v>
      </c>
      <c r="AQ15" s="85" t="b">
        <v>1</v>
      </c>
      <c r="AR15" s="85" t="b">
        <v>0</v>
      </c>
      <c r="AS15" s="85" t="b">
        <v>0</v>
      </c>
      <c r="AT15" s="85"/>
      <c r="AU15" s="85">
        <v>0</v>
      </c>
      <c r="AV15" s="85"/>
      <c r="AW15" s="85" t="b">
        <v>0</v>
      </c>
      <c r="AX15" s="85" t="s">
        <v>833</v>
      </c>
      <c r="AY15" s="90" t="s">
        <v>846</v>
      </c>
      <c r="AZ15" s="85" t="s">
        <v>66</v>
      </c>
      <c r="BA15" s="85" t="str">
        <f>REPLACE(INDEX(GroupVertices[Group],MATCH(Vertices[[#This Row],[Vertex]],GroupVertices[Vertex],0)),1,1,"")</f>
        <v>3</v>
      </c>
      <c r="BB15" s="51"/>
      <c r="BC15" s="51"/>
      <c r="BD15" s="51"/>
      <c r="BE15" s="51"/>
      <c r="BF15" s="51" t="s">
        <v>332</v>
      </c>
      <c r="BG15" s="51" t="s">
        <v>332</v>
      </c>
      <c r="BH15" s="131" t="s">
        <v>1333</v>
      </c>
      <c r="BI15" s="131" t="s">
        <v>1333</v>
      </c>
      <c r="BJ15" s="131" t="s">
        <v>1263</v>
      </c>
      <c r="BK15" s="131" t="s">
        <v>1263</v>
      </c>
      <c r="BL15" s="131">
        <v>0</v>
      </c>
      <c r="BM15" s="134">
        <v>0</v>
      </c>
      <c r="BN15" s="131">
        <v>0</v>
      </c>
      <c r="BO15" s="134">
        <v>0</v>
      </c>
      <c r="BP15" s="131">
        <v>0</v>
      </c>
      <c r="BQ15" s="134">
        <v>0</v>
      </c>
      <c r="BR15" s="131">
        <v>35</v>
      </c>
      <c r="BS15" s="134">
        <v>100</v>
      </c>
      <c r="BT15" s="131">
        <v>35</v>
      </c>
      <c r="BU15" s="2"/>
      <c r="BV15" s="3"/>
      <c r="BW15" s="3"/>
      <c r="BX15" s="3"/>
      <c r="BY15" s="3"/>
    </row>
    <row r="16" spans="1:77" ht="41.45" customHeight="1">
      <c r="A16" s="14" t="s">
        <v>221</v>
      </c>
      <c r="C16" s="15"/>
      <c r="D16" s="15" t="s">
        <v>64</v>
      </c>
      <c r="E16" s="95">
        <v>179.5830426916836</v>
      </c>
      <c r="F16" s="81">
        <v>99.89706207538106</v>
      </c>
      <c r="G16" s="114" t="s">
        <v>366</v>
      </c>
      <c r="H16" s="15"/>
      <c r="I16" s="16" t="s">
        <v>221</v>
      </c>
      <c r="J16" s="66"/>
      <c r="K16" s="66"/>
      <c r="L16" s="116" t="s">
        <v>903</v>
      </c>
      <c r="M16" s="96">
        <v>35.30577901133842</v>
      </c>
      <c r="N16" s="97">
        <v>7498.38134765625</v>
      </c>
      <c r="O16" s="97">
        <v>9613.685546875</v>
      </c>
      <c r="P16" s="77"/>
      <c r="Q16" s="98"/>
      <c r="R16" s="98"/>
      <c r="S16" s="99"/>
      <c r="T16" s="51">
        <v>0</v>
      </c>
      <c r="U16" s="51">
        <v>1</v>
      </c>
      <c r="V16" s="52">
        <v>0</v>
      </c>
      <c r="W16" s="52">
        <v>0.1</v>
      </c>
      <c r="X16" s="52">
        <v>0</v>
      </c>
      <c r="Y16" s="52">
        <v>0.580194</v>
      </c>
      <c r="Z16" s="52">
        <v>0</v>
      </c>
      <c r="AA16" s="52">
        <v>0</v>
      </c>
      <c r="AB16" s="82">
        <v>16</v>
      </c>
      <c r="AC16" s="82"/>
      <c r="AD16" s="100"/>
      <c r="AE16" s="85" t="s">
        <v>594</v>
      </c>
      <c r="AF16" s="85">
        <v>250</v>
      </c>
      <c r="AG16" s="85">
        <v>2250</v>
      </c>
      <c r="AH16" s="85">
        <v>1501</v>
      </c>
      <c r="AI16" s="85">
        <v>219</v>
      </c>
      <c r="AJ16" s="85"/>
      <c r="AK16" s="85" t="s">
        <v>647</v>
      </c>
      <c r="AL16" s="85" t="s">
        <v>693</v>
      </c>
      <c r="AM16" s="90" t="s">
        <v>718</v>
      </c>
      <c r="AN16" s="85"/>
      <c r="AO16" s="87">
        <v>40053.69887731481</v>
      </c>
      <c r="AP16" s="85"/>
      <c r="AQ16" s="85" t="b">
        <v>1</v>
      </c>
      <c r="AR16" s="85" t="b">
        <v>0</v>
      </c>
      <c r="AS16" s="85" t="b">
        <v>0</v>
      </c>
      <c r="AT16" s="85"/>
      <c r="AU16" s="85">
        <v>87</v>
      </c>
      <c r="AV16" s="90" t="s">
        <v>789</v>
      </c>
      <c r="AW16" s="85" t="b">
        <v>0</v>
      </c>
      <c r="AX16" s="85" t="s">
        <v>833</v>
      </c>
      <c r="AY16" s="90" t="s">
        <v>847</v>
      </c>
      <c r="AZ16" s="85" t="s">
        <v>66</v>
      </c>
      <c r="BA16" s="85" t="str">
        <f>REPLACE(INDEX(GroupVertices[Group],MATCH(Vertices[[#This Row],[Vertex]],GroupVertices[Vertex],0)),1,1,"")</f>
        <v>3</v>
      </c>
      <c r="BB16" s="51"/>
      <c r="BC16" s="51"/>
      <c r="BD16" s="51"/>
      <c r="BE16" s="51"/>
      <c r="BF16" s="51" t="s">
        <v>332</v>
      </c>
      <c r="BG16" s="51" t="s">
        <v>332</v>
      </c>
      <c r="BH16" s="131" t="s">
        <v>1333</v>
      </c>
      <c r="BI16" s="131" t="s">
        <v>1333</v>
      </c>
      <c r="BJ16" s="131" t="s">
        <v>1263</v>
      </c>
      <c r="BK16" s="131" t="s">
        <v>1263</v>
      </c>
      <c r="BL16" s="131">
        <v>0</v>
      </c>
      <c r="BM16" s="134">
        <v>0</v>
      </c>
      <c r="BN16" s="131">
        <v>0</v>
      </c>
      <c r="BO16" s="134">
        <v>0</v>
      </c>
      <c r="BP16" s="131">
        <v>0</v>
      </c>
      <c r="BQ16" s="134">
        <v>0</v>
      </c>
      <c r="BR16" s="131">
        <v>35</v>
      </c>
      <c r="BS16" s="134">
        <v>100</v>
      </c>
      <c r="BT16" s="131">
        <v>35</v>
      </c>
      <c r="BU16" s="2"/>
      <c r="BV16" s="3"/>
      <c r="BW16" s="3"/>
      <c r="BX16" s="3"/>
      <c r="BY16" s="3"/>
    </row>
    <row r="17" spans="1:77" ht="41.45" customHeight="1">
      <c r="A17" s="14" t="s">
        <v>222</v>
      </c>
      <c r="C17" s="15"/>
      <c r="D17" s="15" t="s">
        <v>64</v>
      </c>
      <c r="E17" s="95">
        <v>182.7401756905459</v>
      </c>
      <c r="F17" s="81">
        <v>99.87857899913837</v>
      </c>
      <c r="G17" s="114" t="s">
        <v>367</v>
      </c>
      <c r="H17" s="15"/>
      <c r="I17" s="16" t="s">
        <v>222</v>
      </c>
      <c r="J17" s="66"/>
      <c r="K17" s="66"/>
      <c r="L17" s="116" t="s">
        <v>904</v>
      </c>
      <c r="M17" s="96">
        <v>41.46557222048541</v>
      </c>
      <c r="N17" s="97">
        <v>6497.076171875</v>
      </c>
      <c r="O17" s="97">
        <v>8521.4169921875</v>
      </c>
      <c r="P17" s="77"/>
      <c r="Q17" s="98"/>
      <c r="R17" s="98"/>
      <c r="S17" s="99"/>
      <c r="T17" s="51">
        <v>0</v>
      </c>
      <c r="U17" s="51">
        <v>1</v>
      </c>
      <c r="V17" s="52">
        <v>0</v>
      </c>
      <c r="W17" s="52">
        <v>0.1</v>
      </c>
      <c r="X17" s="52">
        <v>0</v>
      </c>
      <c r="Y17" s="52">
        <v>0.580194</v>
      </c>
      <c r="Z17" s="52">
        <v>0</v>
      </c>
      <c r="AA17" s="52">
        <v>0</v>
      </c>
      <c r="AB17" s="82">
        <v>17</v>
      </c>
      <c r="AC17" s="82"/>
      <c r="AD17" s="100"/>
      <c r="AE17" s="85" t="s">
        <v>595</v>
      </c>
      <c r="AF17" s="85">
        <v>974</v>
      </c>
      <c r="AG17" s="85">
        <v>2654</v>
      </c>
      <c r="AH17" s="85">
        <v>4703</v>
      </c>
      <c r="AI17" s="85">
        <v>1901</v>
      </c>
      <c r="AJ17" s="85"/>
      <c r="AK17" s="85" t="s">
        <v>648</v>
      </c>
      <c r="AL17" s="85" t="s">
        <v>694</v>
      </c>
      <c r="AM17" s="90" t="s">
        <v>719</v>
      </c>
      <c r="AN17" s="85"/>
      <c r="AO17" s="87">
        <v>41949.83231481481</v>
      </c>
      <c r="AP17" s="90" t="s">
        <v>753</v>
      </c>
      <c r="AQ17" s="85" t="b">
        <v>0</v>
      </c>
      <c r="AR17" s="85" t="b">
        <v>0</v>
      </c>
      <c r="AS17" s="85" t="b">
        <v>0</v>
      </c>
      <c r="AT17" s="85"/>
      <c r="AU17" s="85">
        <v>79</v>
      </c>
      <c r="AV17" s="90" t="s">
        <v>789</v>
      </c>
      <c r="AW17" s="85" t="b">
        <v>0</v>
      </c>
      <c r="AX17" s="85" t="s">
        <v>833</v>
      </c>
      <c r="AY17" s="90" t="s">
        <v>848</v>
      </c>
      <c r="AZ17" s="85" t="s">
        <v>66</v>
      </c>
      <c r="BA17" s="85" t="str">
        <f>REPLACE(INDEX(GroupVertices[Group],MATCH(Vertices[[#This Row],[Vertex]],GroupVertices[Vertex],0)),1,1,"")</f>
        <v>3</v>
      </c>
      <c r="BB17" s="51"/>
      <c r="BC17" s="51"/>
      <c r="BD17" s="51"/>
      <c r="BE17" s="51"/>
      <c r="BF17" s="51" t="s">
        <v>332</v>
      </c>
      <c r="BG17" s="51" t="s">
        <v>332</v>
      </c>
      <c r="BH17" s="131" t="s">
        <v>1333</v>
      </c>
      <c r="BI17" s="131" t="s">
        <v>1333</v>
      </c>
      <c r="BJ17" s="131" t="s">
        <v>1263</v>
      </c>
      <c r="BK17" s="131" t="s">
        <v>1263</v>
      </c>
      <c r="BL17" s="131">
        <v>0</v>
      </c>
      <c r="BM17" s="134">
        <v>0</v>
      </c>
      <c r="BN17" s="131">
        <v>0</v>
      </c>
      <c r="BO17" s="134">
        <v>0</v>
      </c>
      <c r="BP17" s="131">
        <v>0</v>
      </c>
      <c r="BQ17" s="134">
        <v>0</v>
      </c>
      <c r="BR17" s="131">
        <v>35</v>
      </c>
      <c r="BS17" s="134">
        <v>100</v>
      </c>
      <c r="BT17" s="131">
        <v>35</v>
      </c>
      <c r="BU17" s="2"/>
      <c r="BV17" s="3"/>
      <c r="BW17" s="3"/>
      <c r="BX17" s="3"/>
      <c r="BY17" s="3"/>
    </row>
    <row r="18" spans="1:77" ht="41.45" customHeight="1">
      <c r="A18" s="14" t="s">
        <v>223</v>
      </c>
      <c r="C18" s="15"/>
      <c r="D18" s="15" t="s">
        <v>64</v>
      </c>
      <c r="E18" s="95">
        <v>162</v>
      </c>
      <c r="F18" s="81">
        <v>100</v>
      </c>
      <c r="G18" s="114" t="s">
        <v>807</v>
      </c>
      <c r="H18" s="15"/>
      <c r="I18" s="16" t="s">
        <v>223</v>
      </c>
      <c r="J18" s="66"/>
      <c r="K18" s="66"/>
      <c r="L18" s="116" t="s">
        <v>905</v>
      </c>
      <c r="M18" s="96">
        <v>1</v>
      </c>
      <c r="N18" s="97">
        <v>4344.91943359375</v>
      </c>
      <c r="O18" s="97">
        <v>8865.2900390625</v>
      </c>
      <c r="P18" s="77"/>
      <c r="Q18" s="98"/>
      <c r="R18" s="98"/>
      <c r="S18" s="99"/>
      <c r="T18" s="51">
        <v>1</v>
      </c>
      <c r="U18" s="51">
        <v>1</v>
      </c>
      <c r="V18" s="52">
        <v>0</v>
      </c>
      <c r="W18" s="52">
        <v>0</v>
      </c>
      <c r="X18" s="52">
        <v>0</v>
      </c>
      <c r="Y18" s="52">
        <v>0.99999</v>
      </c>
      <c r="Z18" s="52">
        <v>0</v>
      </c>
      <c r="AA18" s="52" t="s">
        <v>1006</v>
      </c>
      <c r="AB18" s="82">
        <v>18</v>
      </c>
      <c r="AC18" s="82"/>
      <c r="AD18" s="100"/>
      <c r="AE18" s="85" t="s">
        <v>596</v>
      </c>
      <c r="AF18" s="85">
        <v>13</v>
      </c>
      <c r="AG18" s="85">
        <v>0</v>
      </c>
      <c r="AH18" s="85">
        <v>4</v>
      </c>
      <c r="AI18" s="85">
        <v>2</v>
      </c>
      <c r="AJ18" s="85"/>
      <c r="AK18" s="85" t="s">
        <v>649</v>
      </c>
      <c r="AL18" s="85"/>
      <c r="AM18" s="85"/>
      <c r="AN18" s="85"/>
      <c r="AO18" s="87">
        <v>43774.353946759256</v>
      </c>
      <c r="AP18" s="85"/>
      <c r="AQ18" s="85" t="b">
        <v>1</v>
      </c>
      <c r="AR18" s="85" t="b">
        <v>0</v>
      </c>
      <c r="AS18" s="85" t="b">
        <v>0</v>
      </c>
      <c r="AT18" s="85"/>
      <c r="AU18" s="85">
        <v>0</v>
      </c>
      <c r="AV18" s="85"/>
      <c r="AW18" s="85" t="b">
        <v>0</v>
      </c>
      <c r="AX18" s="85" t="s">
        <v>833</v>
      </c>
      <c r="AY18" s="90" t="s">
        <v>849</v>
      </c>
      <c r="AZ18" s="85" t="s">
        <v>66</v>
      </c>
      <c r="BA18" s="85" t="str">
        <f>REPLACE(INDEX(GroupVertices[Group],MATCH(Vertices[[#This Row],[Vertex]],GroupVertices[Vertex],0)),1,1,"")</f>
        <v>2</v>
      </c>
      <c r="BB18" s="51"/>
      <c r="BC18" s="51"/>
      <c r="BD18" s="51"/>
      <c r="BE18" s="51"/>
      <c r="BF18" s="51" t="s">
        <v>333</v>
      </c>
      <c r="BG18" s="51" t="s">
        <v>333</v>
      </c>
      <c r="BH18" s="131" t="s">
        <v>1334</v>
      </c>
      <c r="BI18" s="131" t="s">
        <v>1334</v>
      </c>
      <c r="BJ18" s="131" t="s">
        <v>1355</v>
      </c>
      <c r="BK18" s="131" t="s">
        <v>1355</v>
      </c>
      <c r="BL18" s="131">
        <v>0</v>
      </c>
      <c r="BM18" s="134">
        <v>0</v>
      </c>
      <c r="BN18" s="131">
        <v>0</v>
      </c>
      <c r="BO18" s="134">
        <v>0</v>
      </c>
      <c r="BP18" s="131">
        <v>0</v>
      </c>
      <c r="BQ18" s="134">
        <v>0</v>
      </c>
      <c r="BR18" s="131">
        <v>39</v>
      </c>
      <c r="BS18" s="134">
        <v>100</v>
      </c>
      <c r="BT18" s="131">
        <v>39</v>
      </c>
      <c r="BU18" s="2"/>
      <c r="BV18" s="3"/>
      <c r="BW18" s="3"/>
      <c r="BX18" s="3"/>
      <c r="BY18" s="3"/>
    </row>
    <row r="19" spans="1:77" ht="41.45" customHeight="1">
      <c r="A19" s="14" t="s">
        <v>224</v>
      </c>
      <c r="C19" s="15"/>
      <c r="D19" s="15" t="s">
        <v>64</v>
      </c>
      <c r="E19" s="95">
        <v>162.78928324971557</v>
      </c>
      <c r="F19" s="81">
        <v>99.99537923093932</v>
      </c>
      <c r="G19" s="114" t="s">
        <v>368</v>
      </c>
      <c r="H19" s="15"/>
      <c r="I19" s="16" t="s">
        <v>224</v>
      </c>
      <c r="J19" s="66"/>
      <c r="K19" s="66"/>
      <c r="L19" s="116" t="s">
        <v>906</v>
      </c>
      <c r="M19" s="96">
        <v>2.5399483022867466</v>
      </c>
      <c r="N19" s="97">
        <v>7924.80810546875</v>
      </c>
      <c r="O19" s="97">
        <v>4308.392578125</v>
      </c>
      <c r="P19" s="77"/>
      <c r="Q19" s="98"/>
      <c r="R19" s="98"/>
      <c r="S19" s="99"/>
      <c r="T19" s="51">
        <v>0</v>
      </c>
      <c r="U19" s="51">
        <v>1</v>
      </c>
      <c r="V19" s="52">
        <v>0</v>
      </c>
      <c r="W19" s="52">
        <v>0.333333</v>
      </c>
      <c r="X19" s="52">
        <v>0</v>
      </c>
      <c r="Y19" s="52">
        <v>0.638292</v>
      </c>
      <c r="Z19" s="52">
        <v>0</v>
      </c>
      <c r="AA19" s="52">
        <v>0</v>
      </c>
      <c r="AB19" s="82">
        <v>19</v>
      </c>
      <c r="AC19" s="82"/>
      <c r="AD19" s="100"/>
      <c r="AE19" s="85" t="s">
        <v>597</v>
      </c>
      <c r="AF19" s="85">
        <v>387</v>
      </c>
      <c r="AG19" s="85">
        <v>101</v>
      </c>
      <c r="AH19" s="85">
        <v>800</v>
      </c>
      <c r="AI19" s="85">
        <v>1214</v>
      </c>
      <c r="AJ19" s="85"/>
      <c r="AK19" s="85" t="s">
        <v>650</v>
      </c>
      <c r="AL19" s="85" t="s">
        <v>695</v>
      </c>
      <c r="AM19" s="90" t="s">
        <v>720</v>
      </c>
      <c r="AN19" s="85"/>
      <c r="AO19" s="87">
        <v>43570.28209490741</v>
      </c>
      <c r="AP19" s="90" t="s">
        <v>754</v>
      </c>
      <c r="AQ19" s="85" t="b">
        <v>1</v>
      </c>
      <c r="AR19" s="85" t="b">
        <v>0</v>
      </c>
      <c r="AS19" s="85" t="b">
        <v>0</v>
      </c>
      <c r="AT19" s="85"/>
      <c r="AU19" s="85">
        <v>0</v>
      </c>
      <c r="AV19" s="85"/>
      <c r="AW19" s="85" t="b">
        <v>0</v>
      </c>
      <c r="AX19" s="85" t="s">
        <v>833</v>
      </c>
      <c r="AY19" s="90" t="s">
        <v>850</v>
      </c>
      <c r="AZ19" s="85" t="s">
        <v>66</v>
      </c>
      <c r="BA19" s="85" t="str">
        <f>REPLACE(INDEX(GroupVertices[Group],MATCH(Vertices[[#This Row],[Vertex]],GroupVertices[Vertex],0)),1,1,"")</f>
        <v>7</v>
      </c>
      <c r="BB19" s="51"/>
      <c r="BC19" s="51"/>
      <c r="BD19" s="51"/>
      <c r="BE19" s="51"/>
      <c r="BF19" s="51" t="s">
        <v>1093</v>
      </c>
      <c r="BG19" s="51" t="s">
        <v>1093</v>
      </c>
      <c r="BH19" s="131" t="s">
        <v>1335</v>
      </c>
      <c r="BI19" s="131" t="s">
        <v>1335</v>
      </c>
      <c r="BJ19" s="131" t="s">
        <v>1266</v>
      </c>
      <c r="BK19" s="131" t="s">
        <v>1266</v>
      </c>
      <c r="BL19" s="131">
        <v>0</v>
      </c>
      <c r="BM19" s="134">
        <v>0</v>
      </c>
      <c r="BN19" s="131">
        <v>0</v>
      </c>
      <c r="BO19" s="134">
        <v>0</v>
      </c>
      <c r="BP19" s="131">
        <v>0</v>
      </c>
      <c r="BQ19" s="134">
        <v>0</v>
      </c>
      <c r="BR19" s="131">
        <v>29</v>
      </c>
      <c r="BS19" s="134">
        <v>100</v>
      </c>
      <c r="BT19" s="131">
        <v>29</v>
      </c>
      <c r="BU19" s="2"/>
      <c r="BV19" s="3"/>
      <c r="BW19" s="3"/>
      <c r="BX19" s="3"/>
      <c r="BY19" s="3"/>
    </row>
    <row r="20" spans="1:77" ht="41.45" customHeight="1">
      <c r="A20" s="14" t="s">
        <v>238</v>
      </c>
      <c r="C20" s="15"/>
      <c r="D20" s="15" t="s">
        <v>64</v>
      </c>
      <c r="E20" s="95">
        <v>167.85319954492044</v>
      </c>
      <c r="F20" s="81">
        <v>99.96573310864908</v>
      </c>
      <c r="G20" s="114" t="s">
        <v>808</v>
      </c>
      <c r="H20" s="15"/>
      <c r="I20" s="16" t="s">
        <v>238</v>
      </c>
      <c r="J20" s="66"/>
      <c r="K20" s="66"/>
      <c r="L20" s="116" t="s">
        <v>907</v>
      </c>
      <c r="M20" s="96">
        <v>12.420012657552212</v>
      </c>
      <c r="N20" s="97">
        <v>6972.98681640625</v>
      </c>
      <c r="O20" s="97">
        <v>3279.083740234375</v>
      </c>
      <c r="P20" s="77"/>
      <c r="Q20" s="98"/>
      <c r="R20" s="98"/>
      <c r="S20" s="99"/>
      <c r="T20" s="51">
        <v>3</v>
      </c>
      <c r="U20" s="51">
        <v>1</v>
      </c>
      <c r="V20" s="52">
        <v>2</v>
      </c>
      <c r="W20" s="52">
        <v>0.5</v>
      </c>
      <c r="X20" s="52">
        <v>0</v>
      </c>
      <c r="Y20" s="52">
        <v>1.723387</v>
      </c>
      <c r="Z20" s="52">
        <v>0</v>
      </c>
      <c r="AA20" s="52">
        <v>0</v>
      </c>
      <c r="AB20" s="82">
        <v>20</v>
      </c>
      <c r="AC20" s="82"/>
      <c r="AD20" s="100"/>
      <c r="AE20" s="85" t="s">
        <v>598</v>
      </c>
      <c r="AF20" s="85">
        <v>3843</v>
      </c>
      <c r="AG20" s="85">
        <v>749</v>
      </c>
      <c r="AH20" s="85">
        <v>8636</v>
      </c>
      <c r="AI20" s="85">
        <v>127</v>
      </c>
      <c r="AJ20" s="85"/>
      <c r="AK20" s="85"/>
      <c r="AL20" s="85"/>
      <c r="AM20" s="85"/>
      <c r="AN20" s="85"/>
      <c r="AO20" s="87">
        <v>43357.9344212963</v>
      </c>
      <c r="AP20" s="90" t="s">
        <v>755</v>
      </c>
      <c r="AQ20" s="85" t="b">
        <v>0</v>
      </c>
      <c r="AR20" s="85" t="b">
        <v>0</v>
      </c>
      <c r="AS20" s="85" t="b">
        <v>0</v>
      </c>
      <c r="AT20" s="85"/>
      <c r="AU20" s="85">
        <v>0</v>
      </c>
      <c r="AV20" s="90" t="s">
        <v>789</v>
      </c>
      <c r="AW20" s="85" t="b">
        <v>0</v>
      </c>
      <c r="AX20" s="85" t="s">
        <v>833</v>
      </c>
      <c r="AY20" s="90" t="s">
        <v>851</v>
      </c>
      <c r="AZ20" s="85" t="s">
        <v>66</v>
      </c>
      <c r="BA20" s="85" t="str">
        <f>REPLACE(INDEX(GroupVertices[Group],MATCH(Vertices[[#This Row],[Vertex]],GroupVertices[Vertex],0)),1,1,"")</f>
        <v>7</v>
      </c>
      <c r="BB20" s="51"/>
      <c r="BC20" s="51"/>
      <c r="BD20" s="51"/>
      <c r="BE20" s="51"/>
      <c r="BF20" s="51" t="s">
        <v>1093</v>
      </c>
      <c r="BG20" s="51" t="s">
        <v>1093</v>
      </c>
      <c r="BH20" s="131" t="s">
        <v>1335</v>
      </c>
      <c r="BI20" s="131" t="s">
        <v>1335</v>
      </c>
      <c r="BJ20" s="131" t="s">
        <v>1266</v>
      </c>
      <c r="BK20" s="131" t="s">
        <v>1266</v>
      </c>
      <c r="BL20" s="131">
        <v>0</v>
      </c>
      <c r="BM20" s="134">
        <v>0</v>
      </c>
      <c r="BN20" s="131">
        <v>0</v>
      </c>
      <c r="BO20" s="134">
        <v>0</v>
      </c>
      <c r="BP20" s="131">
        <v>0</v>
      </c>
      <c r="BQ20" s="134">
        <v>0</v>
      </c>
      <c r="BR20" s="131">
        <v>145</v>
      </c>
      <c r="BS20" s="134">
        <v>100</v>
      </c>
      <c r="BT20" s="131">
        <v>145</v>
      </c>
      <c r="BU20" s="2"/>
      <c r="BV20" s="3"/>
      <c r="BW20" s="3"/>
      <c r="BX20" s="3"/>
      <c r="BY20" s="3"/>
    </row>
    <row r="21" spans="1:77" ht="41.45" customHeight="1">
      <c r="A21" s="14" t="s">
        <v>225</v>
      </c>
      <c r="C21" s="15"/>
      <c r="D21" s="15" t="s">
        <v>64</v>
      </c>
      <c r="E21" s="95">
        <v>162.35947553947443</v>
      </c>
      <c r="F21" s="81">
        <v>99.9978954913189</v>
      </c>
      <c r="G21" s="114" t="s">
        <v>369</v>
      </c>
      <c r="H21" s="15"/>
      <c r="I21" s="16" t="s">
        <v>225</v>
      </c>
      <c r="J21" s="66"/>
      <c r="K21" s="66"/>
      <c r="L21" s="116" t="s">
        <v>908</v>
      </c>
      <c r="M21" s="96">
        <v>1.7013625931206966</v>
      </c>
      <c r="N21" s="97">
        <v>6972.98681640625</v>
      </c>
      <c r="O21" s="97">
        <v>4308.392578125</v>
      </c>
      <c r="P21" s="77"/>
      <c r="Q21" s="98"/>
      <c r="R21" s="98"/>
      <c r="S21" s="99"/>
      <c r="T21" s="51">
        <v>0</v>
      </c>
      <c r="U21" s="51">
        <v>1</v>
      </c>
      <c r="V21" s="52">
        <v>0</v>
      </c>
      <c r="W21" s="52">
        <v>0.333333</v>
      </c>
      <c r="X21" s="52">
        <v>0</v>
      </c>
      <c r="Y21" s="52">
        <v>0.638292</v>
      </c>
      <c r="Z21" s="52">
        <v>0</v>
      </c>
      <c r="AA21" s="52">
        <v>0</v>
      </c>
      <c r="AB21" s="82">
        <v>21</v>
      </c>
      <c r="AC21" s="82"/>
      <c r="AD21" s="100"/>
      <c r="AE21" s="85" t="s">
        <v>599</v>
      </c>
      <c r="AF21" s="85">
        <v>300</v>
      </c>
      <c r="AG21" s="85">
        <v>46</v>
      </c>
      <c r="AH21" s="85">
        <v>710</v>
      </c>
      <c r="AI21" s="85">
        <v>1097</v>
      </c>
      <c r="AJ21" s="85"/>
      <c r="AK21" s="85" t="s">
        <v>651</v>
      </c>
      <c r="AL21" s="85" t="s">
        <v>696</v>
      </c>
      <c r="AM21" s="90" t="s">
        <v>721</v>
      </c>
      <c r="AN21" s="85"/>
      <c r="AO21" s="87">
        <v>42847.52769675926</v>
      </c>
      <c r="AP21" s="90" t="s">
        <v>756</v>
      </c>
      <c r="AQ21" s="85" t="b">
        <v>1</v>
      </c>
      <c r="AR21" s="85" t="b">
        <v>0</v>
      </c>
      <c r="AS21" s="85" t="b">
        <v>0</v>
      </c>
      <c r="AT21" s="85"/>
      <c r="AU21" s="85">
        <v>0</v>
      </c>
      <c r="AV21" s="85"/>
      <c r="AW21" s="85" t="b">
        <v>0</v>
      </c>
      <c r="AX21" s="85" t="s">
        <v>833</v>
      </c>
      <c r="AY21" s="90" t="s">
        <v>852</v>
      </c>
      <c r="AZ21" s="85" t="s">
        <v>66</v>
      </c>
      <c r="BA21" s="85" t="str">
        <f>REPLACE(INDEX(GroupVertices[Group],MATCH(Vertices[[#This Row],[Vertex]],GroupVertices[Vertex],0)),1,1,"")</f>
        <v>7</v>
      </c>
      <c r="BB21" s="51"/>
      <c r="BC21" s="51"/>
      <c r="BD21" s="51"/>
      <c r="BE21" s="51"/>
      <c r="BF21" s="51" t="s">
        <v>1093</v>
      </c>
      <c r="BG21" s="51" t="s">
        <v>1093</v>
      </c>
      <c r="BH21" s="131" t="s">
        <v>1335</v>
      </c>
      <c r="BI21" s="131" t="s">
        <v>1335</v>
      </c>
      <c r="BJ21" s="131" t="s">
        <v>1266</v>
      </c>
      <c r="BK21" s="131" t="s">
        <v>1266</v>
      </c>
      <c r="BL21" s="131">
        <v>0</v>
      </c>
      <c r="BM21" s="134">
        <v>0</v>
      </c>
      <c r="BN21" s="131">
        <v>0</v>
      </c>
      <c r="BO21" s="134">
        <v>0</v>
      </c>
      <c r="BP21" s="131">
        <v>0</v>
      </c>
      <c r="BQ21" s="134">
        <v>0</v>
      </c>
      <c r="BR21" s="131">
        <v>29</v>
      </c>
      <c r="BS21" s="134">
        <v>100</v>
      </c>
      <c r="BT21" s="131">
        <v>29</v>
      </c>
      <c r="BU21" s="2"/>
      <c r="BV21" s="3"/>
      <c r="BW21" s="3"/>
      <c r="BX21" s="3"/>
      <c r="BY21" s="3"/>
    </row>
    <row r="22" spans="1:77" ht="41.45" customHeight="1">
      <c r="A22" s="14" t="s">
        <v>226</v>
      </c>
      <c r="C22" s="15"/>
      <c r="D22" s="15" t="s">
        <v>64</v>
      </c>
      <c r="E22" s="95">
        <v>167.88445828748345</v>
      </c>
      <c r="F22" s="81">
        <v>99.96555010789419</v>
      </c>
      <c r="G22" s="114" t="s">
        <v>370</v>
      </c>
      <c r="H22" s="15"/>
      <c r="I22" s="16" t="s">
        <v>226</v>
      </c>
      <c r="J22" s="66"/>
      <c r="K22" s="66"/>
      <c r="L22" s="116" t="s">
        <v>909</v>
      </c>
      <c r="M22" s="96">
        <v>12.481000709127926</v>
      </c>
      <c r="N22" s="97">
        <v>3562.02197265625</v>
      </c>
      <c r="O22" s="97">
        <v>4180.46435546875</v>
      </c>
      <c r="P22" s="77"/>
      <c r="Q22" s="98"/>
      <c r="R22" s="98"/>
      <c r="S22" s="99"/>
      <c r="T22" s="51">
        <v>1</v>
      </c>
      <c r="U22" s="51">
        <v>1</v>
      </c>
      <c r="V22" s="52">
        <v>0</v>
      </c>
      <c r="W22" s="52">
        <v>0</v>
      </c>
      <c r="X22" s="52">
        <v>0</v>
      </c>
      <c r="Y22" s="52">
        <v>0.99999</v>
      </c>
      <c r="Z22" s="52">
        <v>0</v>
      </c>
      <c r="AA22" s="52" t="s">
        <v>1006</v>
      </c>
      <c r="AB22" s="82">
        <v>22</v>
      </c>
      <c r="AC22" s="82"/>
      <c r="AD22" s="100"/>
      <c r="AE22" s="85" t="s">
        <v>600</v>
      </c>
      <c r="AF22" s="85">
        <v>307</v>
      </c>
      <c r="AG22" s="85">
        <v>753</v>
      </c>
      <c r="AH22" s="85">
        <v>2533</v>
      </c>
      <c r="AI22" s="85">
        <v>2472</v>
      </c>
      <c r="AJ22" s="85"/>
      <c r="AK22" s="85" t="s">
        <v>652</v>
      </c>
      <c r="AL22" s="85" t="s">
        <v>545</v>
      </c>
      <c r="AM22" s="85"/>
      <c r="AN22" s="85"/>
      <c r="AO22" s="87">
        <v>40186.40971064815</v>
      </c>
      <c r="AP22" s="90" t="s">
        <v>757</v>
      </c>
      <c r="AQ22" s="85" t="b">
        <v>0</v>
      </c>
      <c r="AR22" s="85" t="b">
        <v>0</v>
      </c>
      <c r="AS22" s="85" t="b">
        <v>1</v>
      </c>
      <c r="AT22" s="85"/>
      <c r="AU22" s="85">
        <v>0</v>
      </c>
      <c r="AV22" s="90" t="s">
        <v>790</v>
      </c>
      <c r="AW22" s="85" t="b">
        <v>0</v>
      </c>
      <c r="AX22" s="85" t="s">
        <v>833</v>
      </c>
      <c r="AY22" s="90" t="s">
        <v>853</v>
      </c>
      <c r="AZ22" s="85" t="s">
        <v>66</v>
      </c>
      <c r="BA22" s="85" t="str">
        <f>REPLACE(INDEX(GroupVertices[Group],MATCH(Vertices[[#This Row],[Vertex]],GroupVertices[Vertex],0)),1,1,"")</f>
        <v>2</v>
      </c>
      <c r="BB22" s="51" t="s">
        <v>312</v>
      </c>
      <c r="BC22" s="51" t="s">
        <v>312</v>
      </c>
      <c r="BD22" s="51" t="s">
        <v>323</v>
      </c>
      <c r="BE22" s="51" t="s">
        <v>323</v>
      </c>
      <c r="BF22" s="51" t="s">
        <v>335</v>
      </c>
      <c r="BG22" s="51" t="s">
        <v>335</v>
      </c>
      <c r="BH22" s="131" t="s">
        <v>1336</v>
      </c>
      <c r="BI22" s="131" t="s">
        <v>1336</v>
      </c>
      <c r="BJ22" s="131" t="s">
        <v>1356</v>
      </c>
      <c r="BK22" s="131" t="s">
        <v>1356</v>
      </c>
      <c r="BL22" s="131">
        <v>0</v>
      </c>
      <c r="BM22" s="134">
        <v>0</v>
      </c>
      <c r="BN22" s="131">
        <v>0</v>
      </c>
      <c r="BO22" s="134">
        <v>0</v>
      </c>
      <c r="BP22" s="131">
        <v>0</v>
      </c>
      <c r="BQ22" s="134">
        <v>0</v>
      </c>
      <c r="BR22" s="131">
        <v>23</v>
      </c>
      <c r="BS22" s="134">
        <v>100</v>
      </c>
      <c r="BT22" s="131">
        <v>23</v>
      </c>
      <c r="BU22" s="2"/>
      <c r="BV22" s="3"/>
      <c r="BW22" s="3"/>
      <c r="BX22" s="3"/>
      <c r="BY22" s="3"/>
    </row>
    <row r="23" spans="1:77" ht="41.45" customHeight="1">
      <c r="A23" s="14" t="s">
        <v>228</v>
      </c>
      <c r="C23" s="15"/>
      <c r="D23" s="15" t="s">
        <v>64</v>
      </c>
      <c r="E23" s="95">
        <v>165.95423093421863</v>
      </c>
      <c r="F23" s="81">
        <v>99.97685040450791</v>
      </c>
      <c r="G23" s="114" t="s">
        <v>371</v>
      </c>
      <c r="H23" s="15"/>
      <c r="I23" s="16" t="s">
        <v>228</v>
      </c>
      <c r="J23" s="66"/>
      <c r="K23" s="66"/>
      <c r="L23" s="116" t="s">
        <v>910</v>
      </c>
      <c r="M23" s="96">
        <v>8.714988524327662</v>
      </c>
      <c r="N23" s="97">
        <v>7377.8642578125</v>
      </c>
      <c r="O23" s="97">
        <v>6604.12890625</v>
      </c>
      <c r="P23" s="77"/>
      <c r="Q23" s="98"/>
      <c r="R23" s="98"/>
      <c r="S23" s="99"/>
      <c r="T23" s="51">
        <v>0</v>
      </c>
      <c r="U23" s="51">
        <v>2</v>
      </c>
      <c r="V23" s="52">
        <v>8</v>
      </c>
      <c r="W23" s="52">
        <v>0.125</v>
      </c>
      <c r="X23" s="52">
        <v>0</v>
      </c>
      <c r="Y23" s="52">
        <v>1.107933</v>
      </c>
      <c r="Z23" s="52">
        <v>0</v>
      </c>
      <c r="AA23" s="52">
        <v>0</v>
      </c>
      <c r="AB23" s="82">
        <v>23</v>
      </c>
      <c r="AC23" s="82"/>
      <c r="AD23" s="100"/>
      <c r="AE23" s="85" t="s">
        <v>601</v>
      </c>
      <c r="AF23" s="85">
        <v>1818</v>
      </c>
      <c r="AG23" s="85">
        <v>506</v>
      </c>
      <c r="AH23" s="85">
        <v>12190</v>
      </c>
      <c r="AI23" s="85">
        <v>9488</v>
      </c>
      <c r="AJ23" s="85"/>
      <c r="AK23" s="85" t="s">
        <v>653</v>
      </c>
      <c r="AL23" s="85" t="s">
        <v>697</v>
      </c>
      <c r="AM23" s="90" t="s">
        <v>722</v>
      </c>
      <c r="AN23" s="85"/>
      <c r="AO23" s="87">
        <v>42076.476875</v>
      </c>
      <c r="AP23" s="90" t="s">
        <v>758</v>
      </c>
      <c r="AQ23" s="85" t="b">
        <v>0</v>
      </c>
      <c r="AR23" s="85" t="b">
        <v>0</v>
      </c>
      <c r="AS23" s="85" t="b">
        <v>1</v>
      </c>
      <c r="AT23" s="85"/>
      <c r="AU23" s="85">
        <v>34</v>
      </c>
      <c r="AV23" s="90" t="s">
        <v>789</v>
      </c>
      <c r="AW23" s="85" t="b">
        <v>0</v>
      </c>
      <c r="AX23" s="85" t="s">
        <v>833</v>
      </c>
      <c r="AY23" s="90" t="s">
        <v>854</v>
      </c>
      <c r="AZ23" s="85" t="s">
        <v>66</v>
      </c>
      <c r="BA23" s="85" t="str">
        <f>REPLACE(INDEX(GroupVertices[Group],MATCH(Vertices[[#This Row],[Vertex]],GroupVertices[Vertex],0)),1,1,"")</f>
        <v>3</v>
      </c>
      <c r="BB23" s="51"/>
      <c r="BC23" s="51"/>
      <c r="BD23" s="51"/>
      <c r="BE23" s="51"/>
      <c r="BF23" s="51" t="s">
        <v>1091</v>
      </c>
      <c r="BG23" s="51" t="s">
        <v>332</v>
      </c>
      <c r="BH23" s="131" t="s">
        <v>1337</v>
      </c>
      <c r="BI23" s="131" t="s">
        <v>1337</v>
      </c>
      <c r="BJ23" s="131" t="s">
        <v>1357</v>
      </c>
      <c r="BK23" s="131" t="s">
        <v>1357</v>
      </c>
      <c r="BL23" s="131">
        <v>1</v>
      </c>
      <c r="BM23" s="134">
        <v>1.8518518518518519</v>
      </c>
      <c r="BN23" s="131">
        <v>0</v>
      </c>
      <c r="BO23" s="134">
        <v>0</v>
      </c>
      <c r="BP23" s="131">
        <v>0</v>
      </c>
      <c r="BQ23" s="134">
        <v>0</v>
      </c>
      <c r="BR23" s="131">
        <v>53</v>
      </c>
      <c r="BS23" s="134">
        <v>98.14814814814815</v>
      </c>
      <c r="BT23" s="131">
        <v>54</v>
      </c>
      <c r="BU23" s="2"/>
      <c r="BV23" s="3"/>
      <c r="BW23" s="3"/>
      <c r="BX23" s="3"/>
      <c r="BY23" s="3"/>
    </row>
    <row r="24" spans="1:77" ht="41.45" customHeight="1">
      <c r="A24" s="14" t="s">
        <v>249</v>
      </c>
      <c r="C24" s="15"/>
      <c r="D24" s="15" t="s">
        <v>64</v>
      </c>
      <c r="E24" s="95">
        <v>162.1953671410187</v>
      </c>
      <c r="F24" s="81">
        <v>99.99885624528201</v>
      </c>
      <c r="G24" s="114" t="s">
        <v>809</v>
      </c>
      <c r="H24" s="15"/>
      <c r="I24" s="16" t="s">
        <v>249</v>
      </c>
      <c r="J24" s="66"/>
      <c r="K24" s="66"/>
      <c r="L24" s="116" t="s">
        <v>911</v>
      </c>
      <c r="M24" s="96">
        <v>1.3811753223482046</v>
      </c>
      <c r="N24" s="97">
        <v>7322.7509765625</v>
      </c>
      <c r="O24" s="97">
        <v>5175.953125</v>
      </c>
      <c r="P24" s="77"/>
      <c r="Q24" s="98"/>
      <c r="R24" s="98"/>
      <c r="S24" s="99"/>
      <c r="T24" s="51">
        <v>1</v>
      </c>
      <c r="U24" s="51">
        <v>0</v>
      </c>
      <c r="V24" s="52">
        <v>0</v>
      </c>
      <c r="W24" s="52">
        <v>0.083333</v>
      </c>
      <c r="X24" s="52">
        <v>0</v>
      </c>
      <c r="Y24" s="52">
        <v>0.620871</v>
      </c>
      <c r="Z24" s="52">
        <v>0</v>
      </c>
      <c r="AA24" s="52">
        <v>0</v>
      </c>
      <c r="AB24" s="82">
        <v>24</v>
      </c>
      <c r="AC24" s="82"/>
      <c r="AD24" s="100"/>
      <c r="AE24" s="85" t="s">
        <v>602</v>
      </c>
      <c r="AF24" s="85">
        <v>107</v>
      </c>
      <c r="AG24" s="85">
        <v>25</v>
      </c>
      <c r="AH24" s="85">
        <v>157</v>
      </c>
      <c r="AI24" s="85">
        <v>16</v>
      </c>
      <c r="AJ24" s="85"/>
      <c r="AK24" s="85"/>
      <c r="AL24" s="85"/>
      <c r="AM24" s="85"/>
      <c r="AN24" s="85"/>
      <c r="AO24" s="87">
        <v>43726.35128472222</v>
      </c>
      <c r="AP24" s="90" t="s">
        <v>759</v>
      </c>
      <c r="AQ24" s="85" t="b">
        <v>1</v>
      </c>
      <c r="AR24" s="85" t="b">
        <v>0</v>
      </c>
      <c r="AS24" s="85" t="b">
        <v>0</v>
      </c>
      <c r="AT24" s="85"/>
      <c r="AU24" s="85">
        <v>0</v>
      </c>
      <c r="AV24" s="85"/>
      <c r="AW24" s="85" t="b">
        <v>0</v>
      </c>
      <c r="AX24" s="85" t="s">
        <v>833</v>
      </c>
      <c r="AY24" s="90" t="s">
        <v>855</v>
      </c>
      <c r="AZ24" s="85" t="s">
        <v>65</v>
      </c>
      <c r="BA24" s="85" t="str">
        <f>REPLACE(INDEX(GroupVertices[Group],MATCH(Vertices[[#This Row],[Vertex]],GroupVertices[Vertex],0)),1,1,"")</f>
        <v>3</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229</v>
      </c>
      <c r="C25" s="15"/>
      <c r="D25" s="15" t="s">
        <v>64</v>
      </c>
      <c r="E25" s="95">
        <v>203.8007534923625</v>
      </c>
      <c r="F25" s="81">
        <v>99.75528224053924</v>
      </c>
      <c r="G25" s="114" t="s">
        <v>810</v>
      </c>
      <c r="H25" s="15"/>
      <c r="I25" s="16" t="s">
        <v>229</v>
      </c>
      <c r="J25" s="66"/>
      <c r="K25" s="66"/>
      <c r="L25" s="116" t="s">
        <v>912</v>
      </c>
      <c r="M25" s="96">
        <v>82.55627196962187</v>
      </c>
      <c r="N25" s="97">
        <v>9467.9189453125</v>
      </c>
      <c r="O25" s="97">
        <v>6036.64404296875</v>
      </c>
      <c r="P25" s="77"/>
      <c r="Q25" s="98"/>
      <c r="R25" s="98"/>
      <c r="S25" s="99"/>
      <c r="T25" s="51">
        <v>1</v>
      </c>
      <c r="U25" s="51">
        <v>2</v>
      </c>
      <c r="V25" s="52">
        <v>1</v>
      </c>
      <c r="W25" s="52">
        <v>0.333333</v>
      </c>
      <c r="X25" s="52">
        <v>0</v>
      </c>
      <c r="Y25" s="52">
        <v>1.18084</v>
      </c>
      <c r="Z25" s="52">
        <v>0.3333333333333333</v>
      </c>
      <c r="AA25" s="52">
        <v>0</v>
      </c>
      <c r="AB25" s="82">
        <v>25</v>
      </c>
      <c r="AC25" s="82"/>
      <c r="AD25" s="100"/>
      <c r="AE25" s="85" t="s">
        <v>603</v>
      </c>
      <c r="AF25" s="85">
        <v>762</v>
      </c>
      <c r="AG25" s="85">
        <v>5349</v>
      </c>
      <c r="AH25" s="85">
        <v>1718</v>
      </c>
      <c r="AI25" s="85">
        <v>1198</v>
      </c>
      <c r="AJ25" s="85"/>
      <c r="AK25" s="85" t="s">
        <v>654</v>
      </c>
      <c r="AL25" s="85"/>
      <c r="AM25" s="90" t="s">
        <v>723</v>
      </c>
      <c r="AN25" s="85"/>
      <c r="AO25" s="87">
        <v>40933.61392361111</v>
      </c>
      <c r="AP25" s="90" t="s">
        <v>760</v>
      </c>
      <c r="AQ25" s="85" t="b">
        <v>0</v>
      </c>
      <c r="AR25" s="85" t="b">
        <v>0</v>
      </c>
      <c r="AS25" s="85" t="b">
        <v>0</v>
      </c>
      <c r="AT25" s="85"/>
      <c r="AU25" s="85">
        <v>147</v>
      </c>
      <c r="AV25" s="90" t="s">
        <v>791</v>
      </c>
      <c r="AW25" s="85" t="b">
        <v>1</v>
      </c>
      <c r="AX25" s="85" t="s">
        <v>833</v>
      </c>
      <c r="AY25" s="90" t="s">
        <v>856</v>
      </c>
      <c r="AZ25" s="85" t="s">
        <v>66</v>
      </c>
      <c r="BA25" s="85" t="str">
        <f>REPLACE(INDEX(GroupVertices[Group],MATCH(Vertices[[#This Row],[Vertex]],GroupVertices[Vertex],0)),1,1,"")</f>
        <v>5</v>
      </c>
      <c r="BB25" s="51"/>
      <c r="BC25" s="51"/>
      <c r="BD25" s="51"/>
      <c r="BE25" s="51"/>
      <c r="BF25" s="51" t="s">
        <v>336</v>
      </c>
      <c r="BG25" s="51" t="s">
        <v>336</v>
      </c>
      <c r="BH25" s="131" t="s">
        <v>1175</v>
      </c>
      <c r="BI25" s="131" t="s">
        <v>1175</v>
      </c>
      <c r="BJ25" s="131" t="s">
        <v>1264</v>
      </c>
      <c r="BK25" s="131" t="s">
        <v>1264</v>
      </c>
      <c r="BL25" s="131">
        <v>0</v>
      </c>
      <c r="BM25" s="134">
        <v>0</v>
      </c>
      <c r="BN25" s="131">
        <v>0</v>
      </c>
      <c r="BO25" s="134">
        <v>0</v>
      </c>
      <c r="BP25" s="131">
        <v>0</v>
      </c>
      <c r="BQ25" s="134">
        <v>0</v>
      </c>
      <c r="BR25" s="131">
        <v>21</v>
      </c>
      <c r="BS25" s="134">
        <v>100</v>
      </c>
      <c r="BT25" s="131">
        <v>21</v>
      </c>
      <c r="BU25" s="2"/>
      <c r="BV25" s="3"/>
      <c r="BW25" s="3"/>
      <c r="BX25" s="3"/>
      <c r="BY25" s="3"/>
    </row>
    <row r="26" spans="1:77" ht="41.45" customHeight="1">
      <c r="A26" s="14" t="s">
        <v>250</v>
      </c>
      <c r="C26" s="15"/>
      <c r="D26" s="15" t="s">
        <v>64</v>
      </c>
      <c r="E26" s="95">
        <v>166.7591435552157</v>
      </c>
      <c r="F26" s="81">
        <v>99.97213813506981</v>
      </c>
      <c r="G26" s="114" t="s">
        <v>811</v>
      </c>
      <c r="H26" s="15"/>
      <c r="I26" s="16" t="s">
        <v>250</v>
      </c>
      <c r="J26" s="66"/>
      <c r="K26" s="66"/>
      <c r="L26" s="116" t="s">
        <v>913</v>
      </c>
      <c r="M26" s="96">
        <v>10.285430852402266</v>
      </c>
      <c r="N26" s="97">
        <v>8595.6318359375</v>
      </c>
      <c r="O26" s="97">
        <v>5175.953125</v>
      </c>
      <c r="P26" s="77"/>
      <c r="Q26" s="98"/>
      <c r="R26" s="98"/>
      <c r="S26" s="99"/>
      <c r="T26" s="51">
        <v>2</v>
      </c>
      <c r="U26" s="51">
        <v>0</v>
      </c>
      <c r="V26" s="52">
        <v>0</v>
      </c>
      <c r="W26" s="52">
        <v>0.25</v>
      </c>
      <c r="X26" s="52">
        <v>0</v>
      </c>
      <c r="Y26" s="52">
        <v>0.819141</v>
      </c>
      <c r="Z26" s="52">
        <v>0.5</v>
      </c>
      <c r="AA26" s="52">
        <v>0</v>
      </c>
      <c r="AB26" s="82">
        <v>26</v>
      </c>
      <c r="AC26" s="82"/>
      <c r="AD26" s="100"/>
      <c r="AE26" s="85" t="s">
        <v>604</v>
      </c>
      <c r="AF26" s="85">
        <v>484</v>
      </c>
      <c r="AG26" s="85">
        <v>609</v>
      </c>
      <c r="AH26" s="85">
        <v>959</v>
      </c>
      <c r="AI26" s="85">
        <v>36</v>
      </c>
      <c r="AJ26" s="85"/>
      <c r="AK26" s="85" t="s">
        <v>655</v>
      </c>
      <c r="AL26" s="85" t="s">
        <v>698</v>
      </c>
      <c r="AM26" s="90" t="s">
        <v>723</v>
      </c>
      <c r="AN26" s="85"/>
      <c r="AO26" s="87">
        <v>41279.008043981485</v>
      </c>
      <c r="AP26" s="90" t="s">
        <v>761</v>
      </c>
      <c r="AQ26" s="85" t="b">
        <v>0</v>
      </c>
      <c r="AR26" s="85" t="b">
        <v>0</v>
      </c>
      <c r="AS26" s="85" t="b">
        <v>1</v>
      </c>
      <c r="AT26" s="85"/>
      <c r="AU26" s="85">
        <v>12</v>
      </c>
      <c r="AV26" s="90" t="s">
        <v>789</v>
      </c>
      <c r="AW26" s="85" t="b">
        <v>0</v>
      </c>
      <c r="AX26" s="85" t="s">
        <v>833</v>
      </c>
      <c r="AY26" s="90" t="s">
        <v>857</v>
      </c>
      <c r="AZ26" s="85" t="s">
        <v>65</v>
      </c>
      <c r="BA26" s="85" t="str">
        <f>REPLACE(INDEX(GroupVertices[Group],MATCH(Vertices[[#This Row],[Vertex]],GroupVertices[Vertex],0)),1,1,"")</f>
        <v>5</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row r="27" spans="1:77" ht="41.45" customHeight="1">
      <c r="A27" s="14" t="s">
        <v>251</v>
      </c>
      <c r="C27" s="15"/>
      <c r="D27" s="15" t="s">
        <v>64</v>
      </c>
      <c r="E27" s="95">
        <v>1000</v>
      </c>
      <c r="F27" s="81">
        <v>70</v>
      </c>
      <c r="G27" s="114" t="s">
        <v>812</v>
      </c>
      <c r="H27" s="15"/>
      <c r="I27" s="16" t="s">
        <v>251</v>
      </c>
      <c r="J27" s="66"/>
      <c r="K27" s="66"/>
      <c r="L27" s="116" t="s">
        <v>914</v>
      </c>
      <c r="M27" s="96">
        <v>9999</v>
      </c>
      <c r="N27" s="97">
        <v>9629.51171875</v>
      </c>
      <c r="O27" s="97">
        <v>9330.0078125</v>
      </c>
      <c r="P27" s="77"/>
      <c r="Q27" s="98"/>
      <c r="R27" s="98"/>
      <c r="S27" s="99"/>
      <c r="T27" s="51">
        <v>2</v>
      </c>
      <c r="U27" s="51">
        <v>0</v>
      </c>
      <c r="V27" s="52">
        <v>0</v>
      </c>
      <c r="W27" s="52">
        <v>0.25</v>
      </c>
      <c r="X27" s="52">
        <v>0</v>
      </c>
      <c r="Y27" s="52">
        <v>0.819141</v>
      </c>
      <c r="Z27" s="52">
        <v>0.5</v>
      </c>
      <c r="AA27" s="52">
        <v>0</v>
      </c>
      <c r="AB27" s="82">
        <v>27</v>
      </c>
      <c r="AC27" s="82"/>
      <c r="AD27" s="100"/>
      <c r="AE27" s="85" t="s">
        <v>605</v>
      </c>
      <c r="AF27" s="85">
        <v>762</v>
      </c>
      <c r="AG27" s="85">
        <v>655735</v>
      </c>
      <c r="AH27" s="85">
        <v>7444</v>
      </c>
      <c r="AI27" s="85">
        <v>3546</v>
      </c>
      <c r="AJ27" s="85"/>
      <c r="AK27" s="85" t="s">
        <v>656</v>
      </c>
      <c r="AL27" s="85" t="s">
        <v>698</v>
      </c>
      <c r="AM27" s="90" t="s">
        <v>724</v>
      </c>
      <c r="AN27" s="85"/>
      <c r="AO27" s="87">
        <v>40106.33101851852</v>
      </c>
      <c r="AP27" s="90" t="s">
        <v>762</v>
      </c>
      <c r="AQ27" s="85" t="b">
        <v>0</v>
      </c>
      <c r="AR27" s="85" t="b">
        <v>0</v>
      </c>
      <c r="AS27" s="85" t="b">
        <v>1</v>
      </c>
      <c r="AT27" s="85"/>
      <c r="AU27" s="85">
        <v>5933</v>
      </c>
      <c r="AV27" s="90" t="s">
        <v>789</v>
      </c>
      <c r="AW27" s="85" t="b">
        <v>1</v>
      </c>
      <c r="AX27" s="85" t="s">
        <v>833</v>
      </c>
      <c r="AY27" s="90" t="s">
        <v>858</v>
      </c>
      <c r="AZ27" s="85" t="s">
        <v>65</v>
      </c>
      <c r="BA27" s="85" t="str">
        <f>REPLACE(INDEX(GroupVertices[Group],MATCH(Vertices[[#This Row],[Vertex]],GroupVertices[Vertex],0)),1,1,"")</f>
        <v>5</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230</v>
      </c>
      <c r="C28" s="15"/>
      <c r="D28" s="15" t="s">
        <v>64</v>
      </c>
      <c r="E28" s="95">
        <v>171.0181472294235</v>
      </c>
      <c r="F28" s="81">
        <v>99.94720428221767</v>
      </c>
      <c r="G28" s="114" t="s">
        <v>372</v>
      </c>
      <c r="H28" s="15"/>
      <c r="I28" s="16" t="s">
        <v>230</v>
      </c>
      <c r="J28" s="66"/>
      <c r="K28" s="66"/>
      <c r="L28" s="116" t="s">
        <v>915</v>
      </c>
      <c r="M28" s="96">
        <v>18.59505287959313</v>
      </c>
      <c r="N28" s="97">
        <v>8934.498046875</v>
      </c>
      <c r="O28" s="97">
        <v>8771.900390625</v>
      </c>
      <c r="P28" s="77"/>
      <c r="Q28" s="98"/>
      <c r="R28" s="98"/>
      <c r="S28" s="99"/>
      <c r="T28" s="51">
        <v>0</v>
      </c>
      <c r="U28" s="51">
        <v>3</v>
      </c>
      <c r="V28" s="52">
        <v>1</v>
      </c>
      <c r="W28" s="52">
        <v>0.333333</v>
      </c>
      <c r="X28" s="52">
        <v>0</v>
      </c>
      <c r="Y28" s="52">
        <v>1.18084</v>
      </c>
      <c r="Z28" s="52">
        <v>0.3333333333333333</v>
      </c>
      <c r="AA28" s="52">
        <v>0</v>
      </c>
      <c r="AB28" s="82">
        <v>28</v>
      </c>
      <c r="AC28" s="82"/>
      <c r="AD28" s="100"/>
      <c r="AE28" s="85" t="s">
        <v>230</v>
      </c>
      <c r="AF28" s="85">
        <v>4425</v>
      </c>
      <c r="AG28" s="85">
        <v>1154</v>
      </c>
      <c r="AH28" s="85">
        <v>191223</v>
      </c>
      <c r="AI28" s="85">
        <v>4443</v>
      </c>
      <c r="AJ28" s="85"/>
      <c r="AK28" s="85" t="s">
        <v>657</v>
      </c>
      <c r="AL28" s="85" t="s">
        <v>699</v>
      </c>
      <c r="AM28" s="90" t="s">
        <v>725</v>
      </c>
      <c r="AN28" s="85"/>
      <c r="AO28" s="87">
        <v>39660.73326388889</v>
      </c>
      <c r="AP28" s="85"/>
      <c r="AQ28" s="85" t="b">
        <v>1</v>
      </c>
      <c r="AR28" s="85" t="b">
        <v>0</v>
      </c>
      <c r="AS28" s="85" t="b">
        <v>0</v>
      </c>
      <c r="AT28" s="85"/>
      <c r="AU28" s="85">
        <v>655</v>
      </c>
      <c r="AV28" s="90" t="s">
        <v>789</v>
      </c>
      <c r="AW28" s="85" t="b">
        <v>0</v>
      </c>
      <c r="AX28" s="85" t="s">
        <v>833</v>
      </c>
      <c r="AY28" s="90" t="s">
        <v>859</v>
      </c>
      <c r="AZ28" s="85" t="s">
        <v>66</v>
      </c>
      <c r="BA28" s="85" t="str">
        <f>REPLACE(INDEX(GroupVertices[Group],MATCH(Vertices[[#This Row],[Vertex]],GroupVertices[Vertex],0)),1,1,"")</f>
        <v>5</v>
      </c>
      <c r="BB28" s="51"/>
      <c r="BC28" s="51"/>
      <c r="BD28" s="51"/>
      <c r="BE28" s="51"/>
      <c r="BF28" s="51" t="s">
        <v>336</v>
      </c>
      <c r="BG28" s="51" t="s">
        <v>336</v>
      </c>
      <c r="BH28" s="131" t="s">
        <v>1175</v>
      </c>
      <c r="BI28" s="131" t="s">
        <v>1175</v>
      </c>
      <c r="BJ28" s="131" t="s">
        <v>1264</v>
      </c>
      <c r="BK28" s="131" t="s">
        <v>1264</v>
      </c>
      <c r="BL28" s="131">
        <v>0</v>
      </c>
      <c r="BM28" s="134">
        <v>0</v>
      </c>
      <c r="BN28" s="131">
        <v>0</v>
      </c>
      <c r="BO28" s="134">
        <v>0</v>
      </c>
      <c r="BP28" s="131">
        <v>0</v>
      </c>
      <c r="BQ28" s="134">
        <v>0</v>
      </c>
      <c r="BR28" s="131">
        <v>21</v>
      </c>
      <c r="BS28" s="134">
        <v>100</v>
      </c>
      <c r="BT28" s="131">
        <v>21</v>
      </c>
      <c r="BU28" s="2"/>
      <c r="BV28" s="3"/>
      <c r="BW28" s="3"/>
      <c r="BX28" s="3"/>
      <c r="BY28" s="3"/>
    </row>
    <row r="29" spans="1:77" ht="41.45" customHeight="1">
      <c r="A29" s="14" t="s">
        <v>231</v>
      </c>
      <c r="C29" s="15"/>
      <c r="D29" s="15" t="s">
        <v>64</v>
      </c>
      <c r="E29" s="95">
        <v>165.13368894194005</v>
      </c>
      <c r="F29" s="81">
        <v>99.98165417432347</v>
      </c>
      <c r="G29" s="114" t="s">
        <v>373</v>
      </c>
      <c r="H29" s="15"/>
      <c r="I29" s="16" t="s">
        <v>231</v>
      </c>
      <c r="J29" s="66"/>
      <c r="K29" s="66"/>
      <c r="L29" s="116" t="s">
        <v>916</v>
      </c>
      <c r="M29" s="96">
        <v>7.114052170465203</v>
      </c>
      <c r="N29" s="97">
        <v>5910.71484375</v>
      </c>
      <c r="O29" s="97">
        <v>5742.07275390625</v>
      </c>
      <c r="P29" s="77"/>
      <c r="Q29" s="98"/>
      <c r="R29" s="98"/>
      <c r="S29" s="99"/>
      <c r="T29" s="51">
        <v>1</v>
      </c>
      <c r="U29" s="51">
        <v>1</v>
      </c>
      <c r="V29" s="52">
        <v>0</v>
      </c>
      <c r="W29" s="52">
        <v>0</v>
      </c>
      <c r="X29" s="52">
        <v>0</v>
      </c>
      <c r="Y29" s="52">
        <v>0.99999</v>
      </c>
      <c r="Z29" s="52">
        <v>0</v>
      </c>
      <c r="AA29" s="52" t="s">
        <v>1006</v>
      </c>
      <c r="AB29" s="82">
        <v>29</v>
      </c>
      <c r="AC29" s="82"/>
      <c r="AD29" s="100"/>
      <c r="AE29" s="85" t="s">
        <v>606</v>
      </c>
      <c r="AF29" s="85">
        <v>1491</v>
      </c>
      <c r="AG29" s="85">
        <v>401</v>
      </c>
      <c r="AH29" s="85">
        <v>1159</v>
      </c>
      <c r="AI29" s="85">
        <v>27</v>
      </c>
      <c r="AJ29" s="85"/>
      <c r="AK29" s="85" t="s">
        <v>658</v>
      </c>
      <c r="AL29" s="85" t="s">
        <v>700</v>
      </c>
      <c r="AM29" s="90" t="s">
        <v>726</v>
      </c>
      <c r="AN29" s="85"/>
      <c r="AO29" s="87">
        <v>40958.31328703704</v>
      </c>
      <c r="AP29" s="90" t="s">
        <v>763</v>
      </c>
      <c r="AQ29" s="85" t="b">
        <v>0</v>
      </c>
      <c r="AR29" s="85" t="b">
        <v>0</v>
      </c>
      <c r="AS29" s="85" t="b">
        <v>0</v>
      </c>
      <c r="AT29" s="85"/>
      <c r="AU29" s="85">
        <v>1</v>
      </c>
      <c r="AV29" s="90" t="s">
        <v>792</v>
      </c>
      <c r="AW29" s="85" t="b">
        <v>0</v>
      </c>
      <c r="AX29" s="85" t="s">
        <v>833</v>
      </c>
      <c r="AY29" s="90" t="s">
        <v>860</v>
      </c>
      <c r="AZ29" s="85" t="s">
        <v>66</v>
      </c>
      <c r="BA29" s="85" t="str">
        <f>REPLACE(INDEX(GroupVertices[Group],MATCH(Vertices[[#This Row],[Vertex]],GroupVertices[Vertex],0)),1,1,"")</f>
        <v>2</v>
      </c>
      <c r="BB29" s="51" t="s">
        <v>1008</v>
      </c>
      <c r="BC29" s="51" t="s">
        <v>1008</v>
      </c>
      <c r="BD29" s="51" t="s">
        <v>1034</v>
      </c>
      <c r="BE29" s="51" t="s">
        <v>1034</v>
      </c>
      <c r="BF29" s="51" t="s">
        <v>337</v>
      </c>
      <c r="BG29" s="51" t="s">
        <v>337</v>
      </c>
      <c r="BH29" s="131" t="s">
        <v>1338</v>
      </c>
      <c r="BI29" s="131" t="s">
        <v>1338</v>
      </c>
      <c r="BJ29" s="131" t="s">
        <v>1358</v>
      </c>
      <c r="BK29" s="131" t="s">
        <v>1358</v>
      </c>
      <c r="BL29" s="131">
        <v>0</v>
      </c>
      <c r="BM29" s="134">
        <v>0</v>
      </c>
      <c r="BN29" s="131">
        <v>0</v>
      </c>
      <c r="BO29" s="134">
        <v>0</v>
      </c>
      <c r="BP29" s="131">
        <v>0</v>
      </c>
      <c r="BQ29" s="134">
        <v>0</v>
      </c>
      <c r="BR29" s="131">
        <v>23</v>
      </c>
      <c r="BS29" s="134">
        <v>100</v>
      </c>
      <c r="BT29" s="131">
        <v>23</v>
      </c>
      <c r="BU29" s="2"/>
      <c r="BV29" s="3"/>
      <c r="BW29" s="3"/>
      <c r="BX29" s="3"/>
      <c r="BY29" s="3"/>
    </row>
    <row r="30" spans="1:77" ht="41.45" customHeight="1">
      <c r="A30" s="14" t="s">
        <v>232</v>
      </c>
      <c r="C30" s="15"/>
      <c r="D30" s="15" t="s">
        <v>64</v>
      </c>
      <c r="E30" s="95">
        <v>162.80491262099707</v>
      </c>
      <c r="F30" s="81">
        <v>99.99528773056188</v>
      </c>
      <c r="G30" s="114" t="s">
        <v>374</v>
      </c>
      <c r="H30" s="15"/>
      <c r="I30" s="16" t="s">
        <v>232</v>
      </c>
      <c r="J30" s="66"/>
      <c r="K30" s="66"/>
      <c r="L30" s="116" t="s">
        <v>917</v>
      </c>
      <c r="M30" s="96">
        <v>2.5704423280746034</v>
      </c>
      <c r="N30" s="97">
        <v>9199.859375</v>
      </c>
      <c r="O30" s="97">
        <v>1896.869140625</v>
      </c>
      <c r="P30" s="77"/>
      <c r="Q30" s="98"/>
      <c r="R30" s="98"/>
      <c r="S30" s="99"/>
      <c r="T30" s="51">
        <v>0</v>
      </c>
      <c r="U30" s="51">
        <v>1</v>
      </c>
      <c r="V30" s="52">
        <v>0</v>
      </c>
      <c r="W30" s="52">
        <v>1</v>
      </c>
      <c r="X30" s="52">
        <v>0</v>
      </c>
      <c r="Y30" s="52">
        <v>0.99999</v>
      </c>
      <c r="Z30" s="52">
        <v>0</v>
      </c>
      <c r="AA30" s="52">
        <v>0</v>
      </c>
      <c r="AB30" s="82">
        <v>30</v>
      </c>
      <c r="AC30" s="82"/>
      <c r="AD30" s="100"/>
      <c r="AE30" s="85" t="s">
        <v>607</v>
      </c>
      <c r="AF30" s="85">
        <v>34</v>
      </c>
      <c r="AG30" s="85">
        <v>103</v>
      </c>
      <c r="AH30" s="85">
        <v>7461</v>
      </c>
      <c r="AI30" s="85">
        <v>5</v>
      </c>
      <c r="AJ30" s="85"/>
      <c r="AK30" s="85" t="s">
        <v>659</v>
      </c>
      <c r="AL30" s="85"/>
      <c r="AM30" s="90" t="s">
        <v>727</v>
      </c>
      <c r="AN30" s="85"/>
      <c r="AO30" s="87">
        <v>41296.11891203704</v>
      </c>
      <c r="AP30" s="90" t="s">
        <v>764</v>
      </c>
      <c r="AQ30" s="85" t="b">
        <v>0</v>
      </c>
      <c r="AR30" s="85" t="b">
        <v>0</v>
      </c>
      <c r="AS30" s="85" t="b">
        <v>0</v>
      </c>
      <c r="AT30" s="85"/>
      <c r="AU30" s="85">
        <v>1</v>
      </c>
      <c r="AV30" s="90" t="s">
        <v>789</v>
      </c>
      <c r="AW30" s="85" t="b">
        <v>0</v>
      </c>
      <c r="AX30" s="85" t="s">
        <v>833</v>
      </c>
      <c r="AY30" s="90" t="s">
        <v>861</v>
      </c>
      <c r="AZ30" s="85" t="s">
        <v>66</v>
      </c>
      <c r="BA30" s="85" t="str">
        <f>REPLACE(INDEX(GroupVertices[Group],MATCH(Vertices[[#This Row],[Vertex]],GroupVertices[Vertex],0)),1,1,"")</f>
        <v>8</v>
      </c>
      <c r="BB30" s="51" t="s">
        <v>1032</v>
      </c>
      <c r="BC30" s="51" t="s">
        <v>1032</v>
      </c>
      <c r="BD30" s="51" t="s">
        <v>322</v>
      </c>
      <c r="BE30" s="51" t="s">
        <v>322</v>
      </c>
      <c r="BF30" s="51" t="s">
        <v>1094</v>
      </c>
      <c r="BG30" s="51" t="s">
        <v>1326</v>
      </c>
      <c r="BH30" s="131" t="s">
        <v>1339</v>
      </c>
      <c r="BI30" s="131" t="s">
        <v>1346</v>
      </c>
      <c r="BJ30" s="131" t="s">
        <v>1262</v>
      </c>
      <c r="BK30" s="131" t="s">
        <v>1364</v>
      </c>
      <c r="BL30" s="131">
        <v>0</v>
      </c>
      <c r="BM30" s="134">
        <v>0</v>
      </c>
      <c r="BN30" s="131">
        <v>0</v>
      </c>
      <c r="BO30" s="134">
        <v>0</v>
      </c>
      <c r="BP30" s="131">
        <v>0</v>
      </c>
      <c r="BQ30" s="134">
        <v>0</v>
      </c>
      <c r="BR30" s="131">
        <v>34</v>
      </c>
      <c r="BS30" s="134">
        <v>100</v>
      </c>
      <c r="BT30" s="131">
        <v>34</v>
      </c>
      <c r="BU30" s="2"/>
      <c r="BV30" s="3"/>
      <c r="BW30" s="3"/>
      <c r="BX30" s="3"/>
      <c r="BY30" s="3"/>
    </row>
    <row r="31" spans="1:77" ht="41.45" customHeight="1">
      <c r="A31" s="14" t="s">
        <v>252</v>
      </c>
      <c r="C31" s="15"/>
      <c r="D31" s="15" t="s">
        <v>64</v>
      </c>
      <c r="E31" s="95">
        <v>164.09433575172054</v>
      </c>
      <c r="F31" s="81">
        <v>99.98773894942316</v>
      </c>
      <c r="G31" s="114" t="s">
        <v>813</v>
      </c>
      <c r="H31" s="15"/>
      <c r="I31" s="16" t="s">
        <v>252</v>
      </c>
      <c r="J31" s="66"/>
      <c r="K31" s="66"/>
      <c r="L31" s="116" t="s">
        <v>918</v>
      </c>
      <c r="M31" s="96">
        <v>5.086199455572754</v>
      </c>
      <c r="N31" s="97">
        <v>9199.859375</v>
      </c>
      <c r="O31" s="97">
        <v>867.560302734375</v>
      </c>
      <c r="P31" s="77"/>
      <c r="Q31" s="98"/>
      <c r="R31" s="98"/>
      <c r="S31" s="99"/>
      <c r="T31" s="51">
        <v>1</v>
      </c>
      <c r="U31" s="51">
        <v>0</v>
      </c>
      <c r="V31" s="52">
        <v>0</v>
      </c>
      <c r="W31" s="52">
        <v>1</v>
      </c>
      <c r="X31" s="52">
        <v>0</v>
      </c>
      <c r="Y31" s="52">
        <v>0.99999</v>
      </c>
      <c r="Z31" s="52">
        <v>0</v>
      </c>
      <c r="AA31" s="52">
        <v>0</v>
      </c>
      <c r="AB31" s="82">
        <v>31</v>
      </c>
      <c r="AC31" s="82"/>
      <c r="AD31" s="100"/>
      <c r="AE31" s="85" t="s">
        <v>608</v>
      </c>
      <c r="AF31" s="85">
        <v>183</v>
      </c>
      <c r="AG31" s="85">
        <v>268</v>
      </c>
      <c r="AH31" s="85">
        <v>782</v>
      </c>
      <c r="AI31" s="85">
        <v>95</v>
      </c>
      <c r="AJ31" s="85"/>
      <c r="AK31" s="85" t="s">
        <v>660</v>
      </c>
      <c r="AL31" s="85" t="s">
        <v>701</v>
      </c>
      <c r="AM31" s="85"/>
      <c r="AN31" s="85"/>
      <c r="AO31" s="87">
        <v>40918.51761574074</v>
      </c>
      <c r="AP31" s="85"/>
      <c r="AQ31" s="85" t="b">
        <v>1</v>
      </c>
      <c r="AR31" s="85" t="b">
        <v>0</v>
      </c>
      <c r="AS31" s="85" t="b">
        <v>0</v>
      </c>
      <c r="AT31" s="85"/>
      <c r="AU31" s="85">
        <v>0</v>
      </c>
      <c r="AV31" s="90" t="s">
        <v>789</v>
      </c>
      <c r="AW31" s="85" t="b">
        <v>0</v>
      </c>
      <c r="AX31" s="85" t="s">
        <v>833</v>
      </c>
      <c r="AY31" s="90" t="s">
        <v>862</v>
      </c>
      <c r="AZ31" s="85" t="s">
        <v>65</v>
      </c>
      <c r="BA31" s="85" t="str">
        <f>REPLACE(INDEX(GroupVertices[Group],MATCH(Vertices[[#This Row],[Vertex]],GroupVertices[Vertex],0)),1,1,"")</f>
        <v>8</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233</v>
      </c>
      <c r="C32" s="15"/>
      <c r="D32" s="15" t="s">
        <v>64</v>
      </c>
      <c r="E32" s="95">
        <v>162.2891433687077</v>
      </c>
      <c r="F32" s="81">
        <v>99.99830724301738</v>
      </c>
      <c r="G32" s="114" t="s">
        <v>375</v>
      </c>
      <c r="H32" s="15"/>
      <c r="I32" s="16" t="s">
        <v>233</v>
      </c>
      <c r="J32" s="66"/>
      <c r="K32" s="66"/>
      <c r="L32" s="116" t="s">
        <v>919</v>
      </c>
      <c r="M32" s="96">
        <v>1.564139477075343</v>
      </c>
      <c r="N32" s="97">
        <v>5910.71484375</v>
      </c>
      <c r="O32" s="97">
        <v>8865.2900390625</v>
      </c>
      <c r="P32" s="77"/>
      <c r="Q32" s="98"/>
      <c r="R32" s="98"/>
      <c r="S32" s="99"/>
      <c r="T32" s="51">
        <v>1</v>
      </c>
      <c r="U32" s="51">
        <v>1</v>
      </c>
      <c r="V32" s="52">
        <v>0</v>
      </c>
      <c r="W32" s="52">
        <v>0</v>
      </c>
      <c r="X32" s="52">
        <v>0</v>
      </c>
      <c r="Y32" s="52">
        <v>0.99999</v>
      </c>
      <c r="Z32" s="52">
        <v>0</v>
      </c>
      <c r="AA32" s="52" t="s">
        <v>1006</v>
      </c>
      <c r="AB32" s="82">
        <v>32</v>
      </c>
      <c r="AC32" s="82"/>
      <c r="AD32" s="100"/>
      <c r="AE32" s="85" t="s">
        <v>609</v>
      </c>
      <c r="AF32" s="85">
        <v>5</v>
      </c>
      <c r="AG32" s="85">
        <v>37</v>
      </c>
      <c r="AH32" s="85">
        <v>1559</v>
      </c>
      <c r="AI32" s="85">
        <v>0</v>
      </c>
      <c r="AJ32" s="85"/>
      <c r="AK32" s="85" t="s">
        <v>661</v>
      </c>
      <c r="AL32" s="85"/>
      <c r="AM32" s="90" t="s">
        <v>728</v>
      </c>
      <c r="AN32" s="85"/>
      <c r="AO32" s="87">
        <v>41971.207337962966</v>
      </c>
      <c r="AP32" s="90" t="s">
        <v>765</v>
      </c>
      <c r="AQ32" s="85" t="b">
        <v>1</v>
      </c>
      <c r="AR32" s="85" t="b">
        <v>0</v>
      </c>
      <c r="AS32" s="85" t="b">
        <v>0</v>
      </c>
      <c r="AT32" s="85"/>
      <c r="AU32" s="85">
        <v>0</v>
      </c>
      <c r="AV32" s="90" t="s">
        <v>789</v>
      </c>
      <c r="AW32" s="85" t="b">
        <v>0</v>
      </c>
      <c r="AX32" s="85" t="s">
        <v>833</v>
      </c>
      <c r="AY32" s="90" t="s">
        <v>863</v>
      </c>
      <c r="AZ32" s="85" t="s">
        <v>66</v>
      </c>
      <c r="BA32" s="85" t="str">
        <f>REPLACE(INDEX(GroupVertices[Group],MATCH(Vertices[[#This Row],[Vertex]],GroupVertices[Vertex],0)),1,1,"")</f>
        <v>2</v>
      </c>
      <c r="BB32" s="51" t="s">
        <v>1032</v>
      </c>
      <c r="BC32" s="51" t="s">
        <v>1032</v>
      </c>
      <c r="BD32" s="51" t="s">
        <v>322</v>
      </c>
      <c r="BE32" s="51" t="s">
        <v>322</v>
      </c>
      <c r="BF32" s="51" t="s">
        <v>1094</v>
      </c>
      <c r="BG32" s="51" t="s">
        <v>1326</v>
      </c>
      <c r="BH32" s="131" t="s">
        <v>1339</v>
      </c>
      <c r="BI32" s="131" t="s">
        <v>1346</v>
      </c>
      <c r="BJ32" s="131" t="s">
        <v>1262</v>
      </c>
      <c r="BK32" s="131" t="s">
        <v>1364</v>
      </c>
      <c r="BL32" s="131">
        <v>0</v>
      </c>
      <c r="BM32" s="134">
        <v>0</v>
      </c>
      <c r="BN32" s="131">
        <v>0</v>
      </c>
      <c r="BO32" s="134">
        <v>0</v>
      </c>
      <c r="BP32" s="131">
        <v>0</v>
      </c>
      <c r="BQ32" s="134">
        <v>0</v>
      </c>
      <c r="BR32" s="131">
        <v>32</v>
      </c>
      <c r="BS32" s="134">
        <v>100</v>
      </c>
      <c r="BT32" s="131">
        <v>32</v>
      </c>
      <c r="BU32" s="2"/>
      <c r="BV32" s="3"/>
      <c r="BW32" s="3"/>
      <c r="BX32" s="3"/>
      <c r="BY32" s="3"/>
    </row>
    <row r="33" spans="1:77" ht="41.45" customHeight="1">
      <c r="A33" s="14" t="s">
        <v>234</v>
      </c>
      <c r="C33" s="15"/>
      <c r="D33" s="15" t="s">
        <v>64</v>
      </c>
      <c r="E33" s="95">
        <v>162.36729022511517</v>
      </c>
      <c r="F33" s="81">
        <v>99.99784974113018</v>
      </c>
      <c r="G33" s="114" t="s">
        <v>376</v>
      </c>
      <c r="H33" s="15"/>
      <c r="I33" s="16" t="s">
        <v>234</v>
      </c>
      <c r="J33" s="66"/>
      <c r="K33" s="66"/>
      <c r="L33" s="116" t="s">
        <v>920</v>
      </c>
      <c r="M33" s="96">
        <v>1.7166096060146248</v>
      </c>
      <c r="N33" s="97">
        <v>4344.91943359375</v>
      </c>
      <c r="O33" s="97">
        <v>7303.68115234375</v>
      </c>
      <c r="P33" s="77"/>
      <c r="Q33" s="98"/>
      <c r="R33" s="98"/>
      <c r="S33" s="99"/>
      <c r="T33" s="51">
        <v>1</v>
      </c>
      <c r="U33" s="51">
        <v>1</v>
      </c>
      <c r="V33" s="52">
        <v>0</v>
      </c>
      <c r="W33" s="52">
        <v>0</v>
      </c>
      <c r="X33" s="52">
        <v>0</v>
      </c>
      <c r="Y33" s="52">
        <v>0.99999</v>
      </c>
      <c r="Z33" s="52">
        <v>0</v>
      </c>
      <c r="AA33" s="52" t="s">
        <v>1006</v>
      </c>
      <c r="AB33" s="82">
        <v>33</v>
      </c>
      <c r="AC33" s="82"/>
      <c r="AD33" s="100"/>
      <c r="AE33" s="85" t="s">
        <v>610</v>
      </c>
      <c r="AF33" s="85">
        <v>5</v>
      </c>
      <c r="AG33" s="85">
        <v>47</v>
      </c>
      <c r="AH33" s="85">
        <v>1560</v>
      </c>
      <c r="AI33" s="85">
        <v>0</v>
      </c>
      <c r="AJ33" s="85"/>
      <c r="AK33" s="85" t="s">
        <v>662</v>
      </c>
      <c r="AL33" s="85"/>
      <c r="AM33" s="90" t="s">
        <v>729</v>
      </c>
      <c r="AN33" s="85"/>
      <c r="AO33" s="87">
        <v>41969.181550925925</v>
      </c>
      <c r="AP33" s="90" t="s">
        <v>766</v>
      </c>
      <c r="AQ33" s="85" t="b">
        <v>1</v>
      </c>
      <c r="AR33" s="85" t="b">
        <v>0</v>
      </c>
      <c r="AS33" s="85" t="b">
        <v>0</v>
      </c>
      <c r="AT33" s="85"/>
      <c r="AU33" s="85">
        <v>0</v>
      </c>
      <c r="AV33" s="90" t="s">
        <v>789</v>
      </c>
      <c r="AW33" s="85" t="b">
        <v>0</v>
      </c>
      <c r="AX33" s="85" t="s">
        <v>833</v>
      </c>
      <c r="AY33" s="90" t="s">
        <v>864</v>
      </c>
      <c r="AZ33" s="85" t="s">
        <v>66</v>
      </c>
      <c r="BA33" s="85" t="str">
        <f>REPLACE(INDEX(GroupVertices[Group],MATCH(Vertices[[#This Row],[Vertex]],GroupVertices[Vertex],0)),1,1,"")</f>
        <v>2</v>
      </c>
      <c r="BB33" s="51" t="s">
        <v>1032</v>
      </c>
      <c r="BC33" s="51" t="s">
        <v>1032</v>
      </c>
      <c r="BD33" s="51" t="s">
        <v>322</v>
      </c>
      <c r="BE33" s="51" t="s">
        <v>322</v>
      </c>
      <c r="BF33" s="51" t="s">
        <v>1094</v>
      </c>
      <c r="BG33" s="51" t="s">
        <v>1326</v>
      </c>
      <c r="BH33" s="131" t="s">
        <v>1339</v>
      </c>
      <c r="BI33" s="131" t="s">
        <v>1346</v>
      </c>
      <c r="BJ33" s="131" t="s">
        <v>1262</v>
      </c>
      <c r="BK33" s="131" t="s">
        <v>1364</v>
      </c>
      <c r="BL33" s="131">
        <v>0</v>
      </c>
      <c r="BM33" s="134">
        <v>0</v>
      </c>
      <c r="BN33" s="131">
        <v>0</v>
      </c>
      <c r="BO33" s="134">
        <v>0</v>
      </c>
      <c r="BP33" s="131">
        <v>0</v>
      </c>
      <c r="BQ33" s="134">
        <v>0</v>
      </c>
      <c r="BR33" s="131">
        <v>32</v>
      </c>
      <c r="BS33" s="134">
        <v>100</v>
      </c>
      <c r="BT33" s="131">
        <v>32</v>
      </c>
      <c r="BU33" s="2"/>
      <c r="BV33" s="3"/>
      <c r="BW33" s="3"/>
      <c r="BX33" s="3"/>
      <c r="BY33" s="3"/>
    </row>
    <row r="34" spans="1:77" ht="41.45" customHeight="1">
      <c r="A34" s="14" t="s">
        <v>235</v>
      </c>
      <c r="C34" s="15"/>
      <c r="D34" s="15" t="s">
        <v>64</v>
      </c>
      <c r="E34" s="95">
        <v>162.3360314825522</v>
      </c>
      <c r="F34" s="81">
        <v>99.99803274188505</v>
      </c>
      <c r="G34" s="114" t="s">
        <v>377</v>
      </c>
      <c r="H34" s="15"/>
      <c r="I34" s="16" t="s">
        <v>235</v>
      </c>
      <c r="J34" s="66"/>
      <c r="K34" s="66"/>
      <c r="L34" s="116" t="s">
        <v>921</v>
      </c>
      <c r="M34" s="96">
        <v>1.6556215544389121</v>
      </c>
      <c r="N34" s="97">
        <v>3562.02197265625</v>
      </c>
      <c r="O34" s="97">
        <v>7303.68115234375</v>
      </c>
      <c r="P34" s="77"/>
      <c r="Q34" s="98"/>
      <c r="R34" s="98"/>
      <c r="S34" s="99"/>
      <c r="T34" s="51">
        <v>1</v>
      </c>
      <c r="U34" s="51">
        <v>1</v>
      </c>
      <c r="V34" s="52">
        <v>0</v>
      </c>
      <c r="W34" s="52">
        <v>0</v>
      </c>
      <c r="X34" s="52">
        <v>0</v>
      </c>
      <c r="Y34" s="52">
        <v>0.99999</v>
      </c>
      <c r="Z34" s="52">
        <v>0</v>
      </c>
      <c r="AA34" s="52" t="s">
        <v>1006</v>
      </c>
      <c r="AB34" s="82">
        <v>34</v>
      </c>
      <c r="AC34" s="82"/>
      <c r="AD34" s="100"/>
      <c r="AE34" s="85" t="s">
        <v>611</v>
      </c>
      <c r="AF34" s="85">
        <v>5</v>
      </c>
      <c r="AG34" s="85">
        <v>43</v>
      </c>
      <c r="AH34" s="85">
        <v>1624</v>
      </c>
      <c r="AI34" s="85">
        <v>0</v>
      </c>
      <c r="AJ34" s="85"/>
      <c r="AK34" s="85" t="s">
        <v>663</v>
      </c>
      <c r="AL34" s="85"/>
      <c r="AM34" s="90" t="s">
        <v>730</v>
      </c>
      <c r="AN34" s="85"/>
      <c r="AO34" s="87">
        <v>41969.118784722225</v>
      </c>
      <c r="AP34" s="90" t="s">
        <v>767</v>
      </c>
      <c r="AQ34" s="85" t="b">
        <v>1</v>
      </c>
      <c r="AR34" s="85" t="b">
        <v>0</v>
      </c>
      <c r="AS34" s="85" t="b">
        <v>0</v>
      </c>
      <c r="AT34" s="85"/>
      <c r="AU34" s="85">
        <v>0</v>
      </c>
      <c r="AV34" s="90" t="s">
        <v>789</v>
      </c>
      <c r="AW34" s="85" t="b">
        <v>0</v>
      </c>
      <c r="AX34" s="85" t="s">
        <v>833</v>
      </c>
      <c r="AY34" s="90" t="s">
        <v>865</v>
      </c>
      <c r="AZ34" s="85" t="s">
        <v>66</v>
      </c>
      <c r="BA34" s="85" t="str">
        <f>REPLACE(INDEX(GroupVertices[Group],MATCH(Vertices[[#This Row],[Vertex]],GroupVertices[Vertex],0)),1,1,"")</f>
        <v>2</v>
      </c>
      <c r="BB34" s="51" t="s">
        <v>1032</v>
      </c>
      <c r="BC34" s="51" t="s">
        <v>1032</v>
      </c>
      <c r="BD34" s="51" t="s">
        <v>322</v>
      </c>
      <c r="BE34" s="51" t="s">
        <v>322</v>
      </c>
      <c r="BF34" s="51" t="s">
        <v>1094</v>
      </c>
      <c r="BG34" s="51" t="s">
        <v>1326</v>
      </c>
      <c r="BH34" s="131" t="s">
        <v>1339</v>
      </c>
      <c r="BI34" s="131" t="s">
        <v>1346</v>
      </c>
      <c r="BJ34" s="131" t="s">
        <v>1262</v>
      </c>
      <c r="BK34" s="131" t="s">
        <v>1364</v>
      </c>
      <c r="BL34" s="131">
        <v>0</v>
      </c>
      <c r="BM34" s="134">
        <v>0</v>
      </c>
      <c r="BN34" s="131">
        <v>0</v>
      </c>
      <c r="BO34" s="134">
        <v>0</v>
      </c>
      <c r="BP34" s="131">
        <v>0</v>
      </c>
      <c r="BQ34" s="134">
        <v>0</v>
      </c>
      <c r="BR34" s="131">
        <v>32</v>
      </c>
      <c r="BS34" s="134">
        <v>100</v>
      </c>
      <c r="BT34" s="131">
        <v>32</v>
      </c>
      <c r="BU34" s="2"/>
      <c r="BV34" s="3"/>
      <c r="BW34" s="3"/>
      <c r="BX34" s="3"/>
      <c r="BY34" s="3"/>
    </row>
    <row r="35" spans="1:77" ht="41.45" customHeight="1">
      <c r="A35" s="14" t="s">
        <v>236</v>
      </c>
      <c r="C35" s="15"/>
      <c r="D35" s="15" t="s">
        <v>64</v>
      </c>
      <c r="E35" s="95">
        <v>162.3751049107559</v>
      </c>
      <c r="F35" s="81">
        <v>99.99780399094146</v>
      </c>
      <c r="G35" s="114" t="s">
        <v>378</v>
      </c>
      <c r="H35" s="15"/>
      <c r="I35" s="16" t="s">
        <v>236</v>
      </c>
      <c r="J35" s="66"/>
      <c r="K35" s="66"/>
      <c r="L35" s="116" t="s">
        <v>922</v>
      </c>
      <c r="M35" s="96">
        <v>1.731856618908553</v>
      </c>
      <c r="N35" s="97">
        <v>5127.8173828125</v>
      </c>
      <c r="O35" s="97">
        <v>7303.68115234375</v>
      </c>
      <c r="P35" s="77"/>
      <c r="Q35" s="98"/>
      <c r="R35" s="98"/>
      <c r="S35" s="99"/>
      <c r="T35" s="51">
        <v>1</v>
      </c>
      <c r="U35" s="51">
        <v>1</v>
      </c>
      <c r="V35" s="52">
        <v>0</v>
      </c>
      <c r="W35" s="52">
        <v>0</v>
      </c>
      <c r="X35" s="52">
        <v>0</v>
      </c>
      <c r="Y35" s="52">
        <v>0.99999</v>
      </c>
      <c r="Z35" s="52">
        <v>0</v>
      </c>
      <c r="AA35" s="52" t="s">
        <v>1006</v>
      </c>
      <c r="AB35" s="82">
        <v>35</v>
      </c>
      <c r="AC35" s="82"/>
      <c r="AD35" s="100"/>
      <c r="AE35" s="85" t="s">
        <v>612</v>
      </c>
      <c r="AF35" s="85">
        <v>5</v>
      </c>
      <c r="AG35" s="85">
        <v>48</v>
      </c>
      <c r="AH35" s="85">
        <v>1619</v>
      </c>
      <c r="AI35" s="85">
        <v>0</v>
      </c>
      <c r="AJ35" s="85"/>
      <c r="AK35" s="85" t="s">
        <v>664</v>
      </c>
      <c r="AL35" s="85"/>
      <c r="AM35" s="85"/>
      <c r="AN35" s="85"/>
      <c r="AO35" s="87">
        <v>41969.164131944446</v>
      </c>
      <c r="AP35" s="90" t="s">
        <v>768</v>
      </c>
      <c r="AQ35" s="85" t="b">
        <v>1</v>
      </c>
      <c r="AR35" s="85" t="b">
        <v>0</v>
      </c>
      <c r="AS35" s="85" t="b">
        <v>0</v>
      </c>
      <c r="AT35" s="85"/>
      <c r="AU35" s="85">
        <v>0</v>
      </c>
      <c r="AV35" s="90" t="s">
        <v>789</v>
      </c>
      <c r="AW35" s="85" t="b">
        <v>0</v>
      </c>
      <c r="AX35" s="85" t="s">
        <v>833</v>
      </c>
      <c r="AY35" s="90" t="s">
        <v>866</v>
      </c>
      <c r="AZ35" s="85" t="s">
        <v>66</v>
      </c>
      <c r="BA35" s="85" t="str">
        <f>REPLACE(INDEX(GroupVertices[Group],MATCH(Vertices[[#This Row],[Vertex]],GroupVertices[Vertex],0)),1,1,"")</f>
        <v>2</v>
      </c>
      <c r="BB35" s="51" t="s">
        <v>1032</v>
      </c>
      <c r="BC35" s="51" t="s">
        <v>1032</v>
      </c>
      <c r="BD35" s="51" t="s">
        <v>322</v>
      </c>
      <c r="BE35" s="51" t="s">
        <v>322</v>
      </c>
      <c r="BF35" s="51" t="s">
        <v>1094</v>
      </c>
      <c r="BG35" s="51" t="s">
        <v>1326</v>
      </c>
      <c r="BH35" s="131" t="s">
        <v>1339</v>
      </c>
      <c r="BI35" s="131" t="s">
        <v>1346</v>
      </c>
      <c r="BJ35" s="131" t="s">
        <v>1262</v>
      </c>
      <c r="BK35" s="131" t="s">
        <v>1364</v>
      </c>
      <c r="BL35" s="131">
        <v>0</v>
      </c>
      <c r="BM35" s="134">
        <v>0</v>
      </c>
      <c r="BN35" s="131">
        <v>0</v>
      </c>
      <c r="BO35" s="134">
        <v>0</v>
      </c>
      <c r="BP35" s="131">
        <v>0</v>
      </c>
      <c r="BQ35" s="134">
        <v>0</v>
      </c>
      <c r="BR35" s="131">
        <v>32</v>
      </c>
      <c r="BS35" s="134">
        <v>100</v>
      </c>
      <c r="BT35" s="131">
        <v>32</v>
      </c>
      <c r="BU35" s="2"/>
      <c r="BV35" s="3"/>
      <c r="BW35" s="3"/>
      <c r="BX35" s="3"/>
      <c r="BY35" s="3"/>
    </row>
    <row r="36" spans="1:77" ht="41.45" customHeight="1">
      <c r="A36" s="14" t="s">
        <v>237</v>
      </c>
      <c r="C36" s="15"/>
      <c r="D36" s="15" t="s">
        <v>64</v>
      </c>
      <c r="E36" s="95">
        <v>163.21909095995673</v>
      </c>
      <c r="F36" s="81">
        <v>99.99286297055976</v>
      </c>
      <c r="G36" s="114" t="s">
        <v>814</v>
      </c>
      <c r="H36" s="15"/>
      <c r="I36" s="16" t="s">
        <v>237</v>
      </c>
      <c r="J36" s="66"/>
      <c r="K36" s="66"/>
      <c r="L36" s="116" t="s">
        <v>923</v>
      </c>
      <c r="M36" s="96">
        <v>3.378534011452797</v>
      </c>
      <c r="N36" s="97">
        <v>5910.71484375</v>
      </c>
      <c r="O36" s="97">
        <v>7303.68115234375</v>
      </c>
      <c r="P36" s="77"/>
      <c r="Q36" s="98"/>
      <c r="R36" s="98"/>
      <c r="S36" s="99"/>
      <c r="T36" s="51">
        <v>1</v>
      </c>
      <c r="U36" s="51">
        <v>1</v>
      </c>
      <c r="V36" s="52">
        <v>0</v>
      </c>
      <c r="W36" s="52">
        <v>0</v>
      </c>
      <c r="X36" s="52">
        <v>0</v>
      </c>
      <c r="Y36" s="52">
        <v>0.99999</v>
      </c>
      <c r="Z36" s="52">
        <v>0</v>
      </c>
      <c r="AA36" s="52" t="s">
        <v>1006</v>
      </c>
      <c r="AB36" s="82">
        <v>36</v>
      </c>
      <c r="AC36" s="82"/>
      <c r="AD36" s="100"/>
      <c r="AE36" s="85" t="s">
        <v>613</v>
      </c>
      <c r="AF36" s="85">
        <v>176</v>
      </c>
      <c r="AG36" s="85">
        <v>156</v>
      </c>
      <c r="AH36" s="85">
        <v>720</v>
      </c>
      <c r="AI36" s="85">
        <v>878</v>
      </c>
      <c r="AJ36" s="85"/>
      <c r="AK36" s="85" t="s">
        <v>665</v>
      </c>
      <c r="AL36" s="85" t="s">
        <v>702</v>
      </c>
      <c r="AM36" s="90" t="s">
        <v>731</v>
      </c>
      <c r="AN36" s="85"/>
      <c r="AO36" s="87">
        <v>42260.69635416667</v>
      </c>
      <c r="AP36" s="90" t="s">
        <v>769</v>
      </c>
      <c r="AQ36" s="85" t="b">
        <v>0</v>
      </c>
      <c r="AR36" s="85" t="b">
        <v>0</v>
      </c>
      <c r="AS36" s="85" t="b">
        <v>1</v>
      </c>
      <c r="AT36" s="85"/>
      <c r="AU36" s="85">
        <v>5</v>
      </c>
      <c r="AV36" s="90" t="s">
        <v>790</v>
      </c>
      <c r="AW36" s="85" t="b">
        <v>0</v>
      </c>
      <c r="AX36" s="85" t="s">
        <v>833</v>
      </c>
      <c r="AY36" s="90" t="s">
        <v>867</v>
      </c>
      <c r="AZ36" s="85" t="s">
        <v>66</v>
      </c>
      <c r="BA36" s="85" t="str">
        <f>REPLACE(INDEX(GroupVertices[Group],MATCH(Vertices[[#This Row],[Vertex]],GroupVertices[Vertex],0)),1,1,"")</f>
        <v>2</v>
      </c>
      <c r="BB36" s="51"/>
      <c r="BC36" s="51"/>
      <c r="BD36" s="51"/>
      <c r="BE36" s="51"/>
      <c r="BF36" s="51" t="s">
        <v>340</v>
      </c>
      <c r="BG36" s="51" t="s">
        <v>340</v>
      </c>
      <c r="BH36" s="131" t="s">
        <v>1340</v>
      </c>
      <c r="BI36" s="131" t="s">
        <v>1340</v>
      </c>
      <c r="BJ36" s="131" t="s">
        <v>1359</v>
      </c>
      <c r="BK36" s="131" t="s">
        <v>1359</v>
      </c>
      <c r="BL36" s="131">
        <v>0</v>
      </c>
      <c r="BM36" s="134">
        <v>0</v>
      </c>
      <c r="BN36" s="131">
        <v>0</v>
      </c>
      <c r="BO36" s="134">
        <v>0</v>
      </c>
      <c r="BP36" s="131">
        <v>0</v>
      </c>
      <c r="BQ36" s="134">
        <v>0</v>
      </c>
      <c r="BR36" s="131">
        <v>9</v>
      </c>
      <c r="BS36" s="134">
        <v>100</v>
      </c>
      <c r="BT36" s="131">
        <v>9</v>
      </c>
      <c r="BU36" s="2"/>
      <c r="BV36" s="3"/>
      <c r="BW36" s="3"/>
      <c r="BX36" s="3"/>
      <c r="BY36" s="3"/>
    </row>
    <row r="37" spans="1:77" ht="41.45" customHeight="1">
      <c r="A37" s="14" t="s">
        <v>239</v>
      </c>
      <c r="C37" s="15"/>
      <c r="D37" s="15" t="s">
        <v>64</v>
      </c>
      <c r="E37" s="95">
        <v>164.10996512300204</v>
      </c>
      <c r="F37" s="81">
        <v>99.98764744904572</v>
      </c>
      <c r="G37" s="114" t="s">
        <v>379</v>
      </c>
      <c r="H37" s="15"/>
      <c r="I37" s="16" t="s">
        <v>239</v>
      </c>
      <c r="J37" s="66"/>
      <c r="K37" s="66"/>
      <c r="L37" s="116" t="s">
        <v>924</v>
      </c>
      <c r="M37" s="96">
        <v>5.116693481360611</v>
      </c>
      <c r="N37" s="97">
        <v>4344.91943359375</v>
      </c>
      <c r="O37" s="97">
        <v>5742.07275390625</v>
      </c>
      <c r="P37" s="77"/>
      <c r="Q37" s="98"/>
      <c r="R37" s="98"/>
      <c r="S37" s="99"/>
      <c r="T37" s="51">
        <v>1</v>
      </c>
      <c r="U37" s="51">
        <v>1</v>
      </c>
      <c r="V37" s="52">
        <v>0</v>
      </c>
      <c r="W37" s="52">
        <v>0</v>
      </c>
      <c r="X37" s="52">
        <v>0</v>
      </c>
      <c r="Y37" s="52">
        <v>0.99999</v>
      </c>
      <c r="Z37" s="52">
        <v>0</v>
      </c>
      <c r="AA37" s="52" t="s">
        <v>1006</v>
      </c>
      <c r="AB37" s="82">
        <v>37</v>
      </c>
      <c r="AC37" s="82"/>
      <c r="AD37" s="100"/>
      <c r="AE37" s="85" t="s">
        <v>614</v>
      </c>
      <c r="AF37" s="85">
        <v>698</v>
      </c>
      <c r="AG37" s="85">
        <v>270</v>
      </c>
      <c r="AH37" s="85">
        <v>3723</v>
      </c>
      <c r="AI37" s="85">
        <v>175</v>
      </c>
      <c r="AJ37" s="85"/>
      <c r="AK37" s="85" t="s">
        <v>666</v>
      </c>
      <c r="AL37" s="85" t="s">
        <v>703</v>
      </c>
      <c r="AM37" s="85"/>
      <c r="AN37" s="85"/>
      <c r="AO37" s="87">
        <v>41001.5531712963</v>
      </c>
      <c r="AP37" s="90" t="s">
        <v>770</v>
      </c>
      <c r="AQ37" s="85" t="b">
        <v>0</v>
      </c>
      <c r="AR37" s="85" t="b">
        <v>0</v>
      </c>
      <c r="AS37" s="85" t="b">
        <v>1</v>
      </c>
      <c r="AT37" s="85"/>
      <c r="AU37" s="85">
        <v>13</v>
      </c>
      <c r="AV37" s="90" t="s">
        <v>789</v>
      </c>
      <c r="AW37" s="85" t="b">
        <v>0</v>
      </c>
      <c r="AX37" s="85" t="s">
        <v>833</v>
      </c>
      <c r="AY37" s="90" t="s">
        <v>868</v>
      </c>
      <c r="AZ37" s="85" t="s">
        <v>66</v>
      </c>
      <c r="BA37" s="85" t="str">
        <f>REPLACE(INDEX(GroupVertices[Group],MATCH(Vertices[[#This Row],[Vertex]],GroupVertices[Vertex],0)),1,1,"")</f>
        <v>2</v>
      </c>
      <c r="BB37" s="51" t="s">
        <v>1317</v>
      </c>
      <c r="BC37" s="51" t="s">
        <v>1317</v>
      </c>
      <c r="BD37" s="51" t="s">
        <v>325</v>
      </c>
      <c r="BE37" s="51" t="s">
        <v>325</v>
      </c>
      <c r="BF37" s="51" t="s">
        <v>1324</v>
      </c>
      <c r="BG37" s="51" t="s">
        <v>1327</v>
      </c>
      <c r="BH37" s="131" t="s">
        <v>1341</v>
      </c>
      <c r="BI37" s="131" t="s">
        <v>1347</v>
      </c>
      <c r="BJ37" s="131" t="s">
        <v>1360</v>
      </c>
      <c r="BK37" s="131" t="s">
        <v>1365</v>
      </c>
      <c r="BL37" s="131">
        <v>0</v>
      </c>
      <c r="BM37" s="134">
        <v>0</v>
      </c>
      <c r="BN37" s="131">
        <v>0</v>
      </c>
      <c r="BO37" s="134">
        <v>0</v>
      </c>
      <c r="BP37" s="131">
        <v>0</v>
      </c>
      <c r="BQ37" s="134">
        <v>0</v>
      </c>
      <c r="BR37" s="131">
        <v>64</v>
      </c>
      <c r="BS37" s="134">
        <v>100</v>
      </c>
      <c r="BT37" s="131">
        <v>64</v>
      </c>
      <c r="BU37" s="2"/>
      <c r="BV37" s="3"/>
      <c r="BW37" s="3"/>
      <c r="BX37" s="3"/>
      <c r="BY37" s="3"/>
    </row>
    <row r="38" spans="1:77" ht="41.45" customHeight="1">
      <c r="A38" s="14" t="s">
        <v>240</v>
      </c>
      <c r="C38" s="15"/>
      <c r="D38" s="15" t="s">
        <v>64</v>
      </c>
      <c r="E38" s="95">
        <v>163.22690564559747</v>
      </c>
      <c r="F38" s="81">
        <v>99.99281722037104</v>
      </c>
      <c r="G38" s="114" t="s">
        <v>815</v>
      </c>
      <c r="H38" s="15"/>
      <c r="I38" s="16" t="s">
        <v>240</v>
      </c>
      <c r="J38" s="66"/>
      <c r="K38" s="66"/>
      <c r="L38" s="116" t="s">
        <v>925</v>
      </c>
      <c r="M38" s="96">
        <v>3.3937810243467252</v>
      </c>
      <c r="N38" s="97">
        <v>3562.02197265625</v>
      </c>
      <c r="O38" s="97">
        <v>5742.07275390625</v>
      </c>
      <c r="P38" s="77"/>
      <c r="Q38" s="98"/>
      <c r="R38" s="98"/>
      <c r="S38" s="99"/>
      <c r="T38" s="51">
        <v>1</v>
      </c>
      <c r="U38" s="51">
        <v>1</v>
      </c>
      <c r="V38" s="52">
        <v>0</v>
      </c>
      <c r="W38" s="52">
        <v>0</v>
      </c>
      <c r="X38" s="52">
        <v>0</v>
      </c>
      <c r="Y38" s="52">
        <v>0.99999</v>
      </c>
      <c r="Z38" s="52">
        <v>0</v>
      </c>
      <c r="AA38" s="52" t="s">
        <v>1006</v>
      </c>
      <c r="AB38" s="82">
        <v>38</v>
      </c>
      <c r="AC38" s="82"/>
      <c r="AD38" s="100"/>
      <c r="AE38" s="85" t="s">
        <v>615</v>
      </c>
      <c r="AF38" s="85">
        <v>203</v>
      </c>
      <c r="AG38" s="85">
        <v>157</v>
      </c>
      <c r="AH38" s="85">
        <v>5140</v>
      </c>
      <c r="AI38" s="85">
        <v>922</v>
      </c>
      <c r="AJ38" s="85"/>
      <c r="AK38" s="85" t="s">
        <v>667</v>
      </c>
      <c r="AL38" s="85" t="s">
        <v>704</v>
      </c>
      <c r="AM38" s="85"/>
      <c r="AN38" s="85"/>
      <c r="AO38" s="87">
        <v>42086.63015046297</v>
      </c>
      <c r="AP38" s="90" t="s">
        <v>771</v>
      </c>
      <c r="AQ38" s="85" t="b">
        <v>1</v>
      </c>
      <c r="AR38" s="85" t="b">
        <v>0</v>
      </c>
      <c r="AS38" s="85" t="b">
        <v>0</v>
      </c>
      <c r="AT38" s="85"/>
      <c r="AU38" s="85">
        <v>12</v>
      </c>
      <c r="AV38" s="90" t="s">
        <v>789</v>
      </c>
      <c r="AW38" s="85" t="b">
        <v>0</v>
      </c>
      <c r="AX38" s="85" t="s">
        <v>833</v>
      </c>
      <c r="AY38" s="90" t="s">
        <v>869</v>
      </c>
      <c r="AZ38" s="85" t="s">
        <v>66</v>
      </c>
      <c r="BA38" s="85" t="str">
        <f>REPLACE(INDEX(GroupVertices[Group],MATCH(Vertices[[#This Row],[Vertex]],GroupVertices[Vertex],0)),1,1,"")</f>
        <v>2</v>
      </c>
      <c r="BB38" s="51" t="s">
        <v>1318</v>
      </c>
      <c r="BC38" s="51" t="s">
        <v>1318</v>
      </c>
      <c r="BD38" s="51" t="s">
        <v>326</v>
      </c>
      <c r="BE38" s="51" t="s">
        <v>326</v>
      </c>
      <c r="BF38" s="51" t="s">
        <v>345</v>
      </c>
      <c r="BG38" s="51" t="s">
        <v>345</v>
      </c>
      <c r="BH38" s="131" t="s">
        <v>1342</v>
      </c>
      <c r="BI38" s="131" t="s">
        <v>1348</v>
      </c>
      <c r="BJ38" s="131" t="s">
        <v>1361</v>
      </c>
      <c r="BK38" s="131" t="s">
        <v>1366</v>
      </c>
      <c r="BL38" s="131">
        <v>4</v>
      </c>
      <c r="BM38" s="134">
        <v>5.555555555555555</v>
      </c>
      <c r="BN38" s="131">
        <v>2</v>
      </c>
      <c r="BO38" s="134">
        <v>2.7777777777777777</v>
      </c>
      <c r="BP38" s="131">
        <v>0</v>
      </c>
      <c r="BQ38" s="134">
        <v>0</v>
      </c>
      <c r="BR38" s="131">
        <v>66</v>
      </c>
      <c r="BS38" s="134">
        <v>91.66666666666667</v>
      </c>
      <c r="BT38" s="131">
        <v>72</v>
      </c>
      <c r="BU38" s="2"/>
      <c r="BV38" s="3"/>
      <c r="BW38" s="3"/>
      <c r="BX38" s="3"/>
      <c r="BY38" s="3"/>
    </row>
    <row r="39" spans="1:77" ht="41.45" customHeight="1">
      <c r="A39" s="14" t="s">
        <v>241</v>
      </c>
      <c r="C39" s="15"/>
      <c r="D39" s="15" t="s">
        <v>64</v>
      </c>
      <c r="E39" s="95">
        <v>162.07033217076673</v>
      </c>
      <c r="F39" s="81">
        <v>99.99958824830152</v>
      </c>
      <c r="G39" s="114" t="s">
        <v>380</v>
      </c>
      <c r="H39" s="15"/>
      <c r="I39" s="16" t="s">
        <v>241</v>
      </c>
      <c r="J39" s="66"/>
      <c r="K39" s="66"/>
      <c r="L39" s="116" t="s">
        <v>926</v>
      </c>
      <c r="M39" s="96">
        <v>1.1372231160453536</v>
      </c>
      <c r="N39" s="97">
        <v>1579.59375</v>
      </c>
      <c r="O39" s="97">
        <v>5023.7451171875</v>
      </c>
      <c r="P39" s="77"/>
      <c r="Q39" s="98"/>
      <c r="R39" s="98"/>
      <c r="S39" s="99"/>
      <c r="T39" s="51">
        <v>0</v>
      </c>
      <c r="U39" s="51">
        <v>16</v>
      </c>
      <c r="V39" s="52">
        <v>240</v>
      </c>
      <c r="W39" s="52">
        <v>0.0625</v>
      </c>
      <c r="X39" s="52">
        <v>0.058824</v>
      </c>
      <c r="Y39" s="52">
        <v>7.891806</v>
      </c>
      <c r="Z39" s="52">
        <v>0</v>
      </c>
      <c r="AA39" s="52">
        <v>0</v>
      </c>
      <c r="AB39" s="82">
        <v>39</v>
      </c>
      <c r="AC39" s="82"/>
      <c r="AD39" s="100"/>
      <c r="AE39" s="85" t="s">
        <v>616</v>
      </c>
      <c r="AF39" s="85">
        <v>31</v>
      </c>
      <c r="AG39" s="85">
        <v>9</v>
      </c>
      <c r="AH39" s="85">
        <v>850</v>
      </c>
      <c r="AI39" s="85">
        <v>4</v>
      </c>
      <c r="AJ39" s="85"/>
      <c r="AK39" s="85"/>
      <c r="AL39" s="85"/>
      <c r="AM39" s="85"/>
      <c r="AN39" s="85"/>
      <c r="AO39" s="87">
        <v>43585.32232638889</v>
      </c>
      <c r="AP39" s="90" t="s">
        <v>772</v>
      </c>
      <c r="AQ39" s="85" t="b">
        <v>1</v>
      </c>
      <c r="AR39" s="85" t="b">
        <v>0</v>
      </c>
      <c r="AS39" s="85" t="b">
        <v>0</v>
      </c>
      <c r="AT39" s="85"/>
      <c r="AU39" s="85">
        <v>0</v>
      </c>
      <c r="AV39" s="85"/>
      <c r="AW39" s="85" t="b">
        <v>0</v>
      </c>
      <c r="AX39" s="85" t="s">
        <v>833</v>
      </c>
      <c r="AY39" s="90" t="s">
        <v>870</v>
      </c>
      <c r="AZ39" s="85" t="s">
        <v>66</v>
      </c>
      <c r="BA39" s="85" t="str">
        <f>REPLACE(INDEX(GroupVertices[Group],MATCH(Vertices[[#This Row],[Vertex]],GroupVertices[Vertex],0)),1,1,"")</f>
        <v>1</v>
      </c>
      <c r="BB39" s="51" t="s">
        <v>321</v>
      </c>
      <c r="BC39" s="51" t="s">
        <v>321</v>
      </c>
      <c r="BD39" s="51" t="s">
        <v>322</v>
      </c>
      <c r="BE39" s="51" t="s">
        <v>322</v>
      </c>
      <c r="BF39" s="51" t="s">
        <v>336</v>
      </c>
      <c r="BG39" s="51" t="s">
        <v>336</v>
      </c>
      <c r="BH39" s="131" t="s">
        <v>1343</v>
      </c>
      <c r="BI39" s="131" t="s">
        <v>1349</v>
      </c>
      <c r="BJ39" s="131" t="s">
        <v>1261</v>
      </c>
      <c r="BK39" s="131" t="s">
        <v>1367</v>
      </c>
      <c r="BL39" s="131">
        <v>0</v>
      </c>
      <c r="BM39" s="134">
        <v>0</v>
      </c>
      <c r="BN39" s="131">
        <v>0</v>
      </c>
      <c r="BO39" s="134">
        <v>0</v>
      </c>
      <c r="BP39" s="131">
        <v>0</v>
      </c>
      <c r="BQ39" s="134">
        <v>0</v>
      </c>
      <c r="BR39" s="131">
        <v>100</v>
      </c>
      <c r="BS39" s="134">
        <v>100</v>
      </c>
      <c r="BT39" s="131">
        <v>100</v>
      </c>
      <c r="BU39" s="2"/>
      <c r="BV39" s="3"/>
      <c r="BW39" s="3"/>
      <c r="BX39" s="3"/>
      <c r="BY39" s="3"/>
    </row>
    <row r="40" spans="1:77" ht="41.45" customHeight="1">
      <c r="A40" s="14" t="s">
        <v>253</v>
      </c>
      <c r="C40" s="15"/>
      <c r="D40" s="15" t="s">
        <v>64</v>
      </c>
      <c r="E40" s="95">
        <v>166.6809966988082</v>
      </c>
      <c r="F40" s="81">
        <v>99.972595636957</v>
      </c>
      <c r="G40" s="114" t="s">
        <v>816</v>
      </c>
      <c r="H40" s="15"/>
      <c r="I40" s="16" t="s">
        <v>253</v>
      </c>
      <c r="J40" s="66"/>
      <c r="K40" s="66"/>
      <c r="L40" s="116" t="s">
        <v>927</v>
      </c>
      <c r="M40" s="96">
        <v>10.132960723462984</v>
      </c>
      <c r="N40" s="97">
        <v>628.6419677734375</v>
      </c>
      <c r="O40" s="97">
        <v>1566.76220703125</v>
      </c>
      <c r="P40" s="77"/>
      <c r="Q40" s="98"/>
      <c r="R40" s="98"/>
      <c r="S40" s="99"/>
      <c r="T40" s="51">
        <v>1</v>
      </c>
      <c r="U40" s="51">
        <v>0</v>
      </c>
      <c r="V40" s="52">
        <v>0</v>
      </c>
      <c r="W40" s="52">
        <v>0.032258</v>
      </c>
      <c r="X40" s="52">
        <v>0.058824</v>
      </c>
      <c r="Y40" s="52">
        <v>0.569252</v>
      </c>
      <c r="Z40" s="52">
        <v>0</v>
      </c>
      <c r="AA40" s="52">
        <v>0</v>
      </c>
      <c r="AB40" s="82">
        <v>40</v>
      </c>
      <c r="AC40" s="82"/>
      <c r="AD40" s="100"/>
      <c r="AE40" s="85" t="s">
        <v>617</v>
      </c>
      <c r="AF40" s="85">
        <v>566</v>
      </c>
      <c r="AG40" s="85">
        <v>599</v>
      </c>
      <c r="AH40" s="85">
        <v>648</v>
      </c>
      <c r="AI40" s="85">
        <v>1121</v>
      </c>
      <c r="AJ40" s="85"/>
      <c r="AK40" s="85" t="s">
        <v>668</v>
      </c>
      <c r="AL40" s="85"/>
      <c r="AM40" s="85"/>
      <c r="AN40" s="85"/>
      <c r="AO40" s="87">
        <v>41619.70837962963</v>
      </c>
      <c r="AP40" s="90" t="s">
        <v>773</v>
      </c>
      <c r="AQ40" s="85" t="b">
        <v>0</v>
      </c>
      <c r="AR40" s="85" t="b">
        <v>0</v>
      </c>
      <c r="AS40" s="85" t="b">
        <v>0</v>
      </c>
      <c r="AT40" s="85"/>
      <c r="AU40" s="85">
        <v>5</v>
      </c>
      <c r="AV40" s="90" t="s">
        <v>793</v>
      </c>
      <c r="AW40" s="85" t="b">
        <v>0</v>
      </c>
      <c r="AX40" s="85" t="s">
        <v>833</v>
      </c>
      <c r="AY40" s="90" t="s">
        <v>871</v>
      </c>
      <c r="AZ40" s="85" t="s">
        <v>65</v>
      </c>
      <c r="BA40" s="85" t="str">
        <f>REPLACE(INDEX(GroupVertices[Group],MATCH(Vertices[[#This Row],[Vertex]],GroupVertices[Vertex],0)),1,1,"")</f>
        <v>1</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row r="41" spans="1:77" ht="41.45" customHeight="1">
      <c r="A41" s="14" t="s">
        <v>254</v>
      </c>
      <c r="C41" s="15"/>
      <c r="D41" s="15" t="s">
        <v>64</v>
      </c>
      <c r="E41" s="95">
        <v>163.4222727866162</v>
      </c>
      <c r="F41" s="81">
        <v>99.99167346565305</v>
      </c>
      <c r="G41" s="114" t="s">
        <v>817</v>
      </c>
      <c r="H41" s="15"/>
      <c r="I41" s="16" t="s">
        <v>254</v>
      </c>
      <c r="J41" s="66"/>
      <c r="K41" s="66"/>
      <c r="L41" s="116" t="s">
        <v>928</v>
      </c>
      <c r="M41" s="96">
        <v>3.77495634669493</v>
      </c>
      <c r="N41" s="97">
        <v>586.7340087890625</v>
      </c>
      <c r="O41" s="97">
        <v>8041.56494140625</v>
      </c>
      <c r="P41" s="77"/>
      <c r="Q41" s="98"/>
      <c r="R41" s="98"/>
      <c r="S41" s="99"/>
      <c r="T41" s="51">
        <v>1</v>
      </c>
      <c r="U41" s="51">
        <v>0</v>
      </c>
      <c r="V41" s="52">
        <v>0</v>
      </c>
      <c r="W41" s="52">
        <v>0.032258</v>
      </c>
      <c r="X41" s="52">
        <v>0.058824</v>
      </c>
      <c r="Y41" s="52">
        <v>0.569252</v>
      </c>
      <c r="Z41" s="52">
        <v>0</v>
      </c>
      <c r="AA41" s="52">
        <v>0</v>
      </c>
      <c r="AB41" s="82">
        <v>41</v>
      </c>
      <c r="AC41" s="82"/>
      <c r="AD41" s="100"/>
      <c r="AE41" s="85" t="s">
        <v>618</v>
      </c>
      <c r="AF41" s="85">
        <v>205</v>
      </c>
      <c r="AG41" s="85">
        <v>182</v>
      </c>
      <c r="AH41" s="85">
        <v>484</v>
      </c>
      <c r="AI41" s="85">
        <v>2336</v>
      </c>
      <c r="AJ41" s="85"/>
      <c r="AK41" s="85" t="s">
        <v>669</v>
      </c>
      <c r="AL41" s="85" t="s">
        <v>705</v>
      </c>
      <c r="AM41" s="85"/>
      <c r="AN41" s="85"/>
      <c r="AO41" s="87">
        <v>42899.70009259259</v>
      </c>
      <c r="AP41" s="90" t="s">
        <v>774</v>
      </c>
      <c r="AQ41" s="85" t="b">
        <v>1</v>
      </c>
      <c r="AR41" s="85" t="b">
        <v>0</v>
      </c>
      <c r="AS41" s="85" t="b">
        <v>0</v>
      </c>
      <c r="AT41" s="85"/>
      <c r="AU41" s="85">
        <v>1</v>
      </c>
      <c r="AV41" s="85"/>
      <c r="AW41" s="85" t="b">
        <v>0</v>
      </c>
      <c r="AX41" s="85" t="s">
        <v>833</v>
      </c>
      <c r="AY41" s="90" t="s">
        <v>872</v>
      </c>
      <c r="AZ41" s="85" t="s">
        <v>65</v>
      </c>
      <c r="BA41" s="85" t="str">
        <f>REPLACE(INDEX(GroupVertices[Group],MATCH(Vertices[[#This Row],[Vertex]],GroupVertices[Vertex],0)),1,1,"")</f>
        <v>1</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row r="42" spans="1:77" ht="41.45" customHeight="1">
      <c r="A42" s="14" t="s">
        <v>255</v>
      </c>
      <c r="C42" s="15"/>
      <c r="D42" s="15" t="s">
        <v>64</v>
      </c>
      <c r="E42" s="95">
        <v>165.6416435085887</v>
      </c>
      <c r="F42" s="81">
        <v>99.9786804120567</v>
      </c>
      <c r="G42" s="114" t="s">
        <v>818</v>
      </c>
      <c r="H42" s="15"/>
      <c r="I42" s="16" t="s">
        <v>255</v>
      </c>
      <c r="J42" s="66"/>
      <c r="K42" s="66"/>
      <c r="L42" s="116" t="s">
        <v>929</v>
      </c>
      <c r="M42" s="96">
        <v>8.105108008570536</v>
      </c>
      <c r="N42" s="97">
        <v>2818.499267578125</v>
      </c>
      <c r="O42" s="97">
        <v>6740.921875</v>
      </c>
      <c r="P42" s="77"/>
      <c r="Q42" s="98"/>
      <c r="R42" s="98"/>
      <c r="S42" s="99"/>
      <c r="T42" s="51">
        <v>1</v>
      </c>
      <c r="U42" s="51">
        <v>0</v>
      </c>
      <c r="V42" s="52">
        <v>0</v>
      </c>
      <c r="W42" s="52">
        <v>0.032258</v>
      </c>
      <c r="X42" s="52">
        <v>0.058824</v>
      </c>
      <c r="Y42" s="52">
        <v>0.569252</v>
      </c>
      <c r="Z42" s="52">
        <v>0</v>
      </c>
      <c r="AA42" s="52">
        <v>0</v>
      </c>
      <c r="AB42" s="82">
        <v>42</v>
      </c>
      <c r="AC42" s="82"/>
      <c r="AD42" s="100"/>
      <c r="AE42" s="85" t="s">
        <v>619</v>
      </c>
      <c r="AF42" s="85">
        <v>5</v>
      </c>
      <c r="AG42" s="85">
        <v>466</v>
      </c>
      <c r="AH42" s="85">
        <v>2458</v>
      </c>
      <c r="AI42" s="85">
        <v>42</v>
      </c>
      <c r="AJ42" s="85"/>
      <c r="AK42" s="85" t="s">
        <v>670</v>
      </c>
      <c r="AL42" s="85" t="s">
        <v>706</v>
      </c>
      <c r="AM42" s="90" t="s">
        <v>732</v>
      </c>
      <c r="AN42" s="85"/>
      <c r="AO42" s="87">
        <v>43360.81966435185</v>
      </c>
      <c r="AP42" s="90" t="s">
        <v>775</v>
      </c>
      <c r="AQ42" s="85" t="b">
        <v>1</v>
      </c>
      <c r="AR42" s="85" t="b">
        <v>0</v>
      </c>
      <c r="AS42" s="85" t="b">
        <v>0</v>
      </c>
      <c r="AT42" s="85"/>
      <c r="AU42" s="85">
        <v>2</v>
      </c>
      <c r="AV42" s="85"/>
      <c r="AW42" s="85" t="b">
        <v>0</v>
      </c>
      <c r="AX42" s="85" t="s">
        <v>833</v>
      </c>
      <c r="AY42" s="90" t="s">
        <v>873</v>
      </c>
      <c r="AZ42" s="85" t="s">
        <v>65</v>
      </c>
      <c r="BA42" s="85" t="str">
        <f>REPLACE(INDEX(GroupVertices[Group],MATCH(Vertices[[#This Row],[Vertex]],GroupVertices[Vertex],0)),1,1,"")</f>
        <v>1</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41.45" customHeight="1">
      <c r="A43" s="14" t="s">
        <v>256</v>
      </c>
      <c r="C43" s="15"/>
      <c r="D43" s="15" t="s">
        <v>64</v>
      </c>
      <c r="E43" s="95">
        <v>1000</v>
      </c>
      <c r="F43" s="81">
        <v>95.09402426285008</v>
      </c>
      <c r="G43" s="114" t="s">
        <v>819</v>
      </c>
      <c r="H43" s="15"/>
      <c r="I43" s="16" t="s">
        <v>256</v>
      </c>
      <c r="J43" s="66"/>
      <c r="K43" s="66"/>
      <c r="L43" s="116" t="s">
        <v>930</v>
      </c>
      <c r="M43" s="96">
        <v>1635.9981806674953</v>
      </c>
      <c r="N43" s="97">
        <v>2142.61376953125</v>
      </c>
      <c r="O43" s="97">
        <v>998.3563232421875</v>
      </c>
      <c r="P43" s="77"/>
      <c r="Q43" s="98"/>
      <c r="R43" s="98"/>
      <c r="S43" s="99"/>
      <c r="T43" s="51">
        <v>1</v>
      </c>
      <c r="U43" s="51">
        <v>0</v>
      </c>
      <c r="V43" s="52">
        <v>0</v>
      </c>
      <c r="W43" s="52">
        <v>0.032258</v>
      </c>
      <c r="X43" s="52">
        <v>0.058824</v>
      </c>
      <c r="Y43" s="52">
        <v>0.569252</v>
      </c>
      <c r="Z43" s="52">
        <v>0</v>
      </c>
      <c r="AA43" s="52">
        <v>0</v>
      </c>
      <c r="AB43" s="82">
        <v>43</v>
      </c>
      <c r="AC43" s="82"/>
      <c r="AD43" s="100"/>
      <c r="AE43" s="85" t="s">
        <v>620</v>
      </c>
      <c r="AF43" s="85">
        <v>231526</v>
      </c>
      <c r="AG43" s="85">
        <v>107234</v>
      </c>
      <c r="AH43" s="85">
        <v>1308</v>
      </c>
      <c r="AI43" s="85">
        <v>1136170</v>
      </c>
      <c r="AJ43" s="85"/>
      <c r="AK43" s="85" t="s">
        <v>671</v>
      </c>
      <c r="AL43" s="85" t="s">
        <v>707</v>
      </c>
      <c r="AM43" s="90" t="s">
        <v>733</v>
      </c>
      <c r="AN43" s="85"/>
      <c r="AO43" s="87">
        <v>42135.79987268519</v>
      </c>
      <c r="AP43" s="90" t="s">
        <v>776</v>
      </c>
      <c r="AQ43" s="85" t="b">
        <v>0</v>
      </c>
      <c r="AR43" s="85" t="b">
        <v>0</v>
      </c>
      <c r="AS43" s="85" t="b">
        <v>0</v>
      </c>
      <c r="AT43" s="85"/>
      <c r="AU43" s="85">
        <v>219</v>
      </c>
      <c r="AV43" s="90" t="s">
        <v>789</v>
      </c>
      <c r="AW43" s="85" t="b">
        <v>0</v>
      </c>
      <c r="AX43" s="85" t="s">
        <v>833</v>
      </c>
      <c r="AY43" s="90" t="s">
        <v>874</v>
      </c>
      <c r="AZ43" s="85" t="s">
        <v>65</v>
      </c>
      <c r="BA43" s="85" t="str">
        <f>REPLACE(INDEX(GroupVertices[Group],MATCH(Vertices[[#This Row],[Vertex]],GroupVertices[Vertex],0)),1,1,"")</f>
        <v>1</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257</v>
      </c>
      <c r="C44" s="15"/>
      <c r="D44" s="15" t="s">
        <v>64</v>
      </c>
      <c r="E44" s="95">
        <v>173.37818229292947</v>
      </c>
      <c r="F44" s="81">
        <v>99.93338772522436</v>
      </c>
      <c r="G44" s="114" t="s">
        <v>820</v>
      </c>
      <c r="H44" s="15"/>
      <c r="I44" s="16" t="s">
        <v>257</v>
      </c>
      <c r="J44" s="66"/>
      <c r="K44" s="66"/>
      <c r="L44" s="116" t="s">
        <v>931</v>
      </c>
      <c r="M44" s="96">
        <v>23.19965077355944</v>
      </c>
      <c r="N44" s="97">
        <v>1861.4605712890625</v>
      </c>
      <c r="O44" s="97">
        <v>7496.30126953125</v>
      </c>
      <c r="P44" s="77"/>
      <c r="Q44" s="98"/>
      <c r="R44" s="98"/>
      <c r="S44" s="99"/>
      <c r="T44" s="51">
        <v>1</v>
      </c>
      <c r="U44" s="51">
        <v>0</v>
      </c>
      <c r="V44" s="52">
        <v>0</v>
      </c>
      <c r="W44" s="52">
        <v>0.032258</v>
      </c>
      <c r="X44" s="52">
        <v>0.058824</v>
      </c>
      <c r="Y44" s="52">
        <v>0.569252</v>
      </c>
      <c r="Z44" s="52">
        <v>0</v>
      </c>
      <c r="AA44" s="52">
        <v>0</v>
      </c>
      <c r="AB44" s="82">
        <v>44</v>
      </c>
      <c r="AC44" s="82"/>
      <c r="AD44" s="100"/>
      <c r="AE44" s="85" t="s">
        <v>621</v>
      </c>
      <c r="AF44" s="85">
        <v>162</v>
      </c>
      <c r="AG44" s="85">
        <v>1456</v>
      </c>
      <c r="AH44" s="85">
        <v>10532</v>
      </c>
      <c r="AI44" s="85">
        <v>79</v>
      </c>
      <c r="AJ44" s="85"/>
      <c r="AK44" s="85" t="s">
        <v>672</v>
      </c>
      <c r="AL44" s="85" t="s">
        <v>708</v>
      </c>
      <c r="AM44" s="90" t="s">
        <v>734</v>
      </c>
      <c r="AN44" s="85"/>
      <c r="AO44" s="87">
        <v>41178.07434027778</v>
      </c>
      <c r="AP44" s="90" t="s">
        <v>777</v>
      </c>
      <c r="AQ44" s="85" t="b">
        <v>0</v>
      </c>
      <c r="AR44" s="85" t="b">
        <v>0</v>
      </c>
      <c r="AS44" s="85" t="b">
        <v>1</v>
      </c>
      <c r="AT44" s="85"/>
      <c r="AU44" s="85">
        <v>2</v>
      </c>
      <c r="AV44" s="90" t="s">
        <v>788</v>
      </c>
      <c r="AW44" s="85" t="b">
        <v>0</v>
      </c>
      <c r="AX44" s="85" t="s">
        <v>833</v>
      </c>
      <c r="AY44" s="90" t="s">
        <v>875</v>
      </c>
      <c r="AZ44" s="85" t="s">
        <v>65</v>
      </c>
      <c r="BA44" s="85" t="str">
        <f>REPLACE(INDEX(GroupVertices[Group],MATCH(Vertices[[#This Row],[Vertex]],GroupVertices[Vertex],0)),1,1,"")</f>
        <v>1</v>
      </c>
      <c r="BB44" s="51"/>
      <c r="BC44" s="51"/>
      <c r="BD44" s="51"/>
      <c r="BE44" s="51"/>
      <c r="BF44" s="51"/>
      <c r="BG44" s="51"/>
      <c r="BH44" s="51"/>
      <c r="BI44" s="51"/>
      <c r="BJ44" s="51"/>
      <c r="BK44" s="51"/>
      <c r="BL44" s="51"/>
      <c r="BM44" s="52"/>
      <c r="BN44" s="51"/>
      <c r="BO44" s="52"/>
      <c r="BP44" s="51"/>
      <c r="BQ44" s="52"/>
      <c r="BR44" s="51"/>
      <c r="BS44" s="52"/>
      <c r="BT44" s="51"/>
      <c r="BU44" s="2"/>
      <c r="BV44" s="3"/>
      <c r="BW44" s="3"/>
      <c r="BX44" s="3"/>
      <c r="BY44" s="3"/>
    </row>
    <row r="45" spans="1:77" ht="41.45" customHeight="1">
      <c r="A45" s="14" t="s">
        <v>258</v>
      </c>
      <c r="C45" s="15"/>
      <c r="D45" s="15" t="s">
        <v>64</v>
      </c>
      <c r="E45" s="95">
        <v>187.4368017606356</v>
      </c>
      <c r="F45" s="81">
        <v>99.85108313571793</v>
      </c>
      <c r="G45" s="114" t="s">
        <v>821</v>
      </c>
      <c r="H45" s="15"/>
      <c r="I45" s="16" t="s">
        <v>258</v>
      </c>
      <c r="J45" s="66"/>
      <c r="K45" s="66"/>
      <c r="L45" s="116" t="s">
        <v>932</v>
      </c>
      <c r="M45" s="96">
        <v>50.62902696973625</v>
      </c>
      <c r="N45" s="97">
        <v>2481.6953125</v>
      </c>
      <c r="O45" s="97">
        <v>8575.02734375</v>
      </c>
      <c r="P45" s="77"/>
      <c r="Q45" s="98"/>
      <c r="R45" s="98"/>
      <c r="S45" s="99"/>
      <c r="T45" s="51">
        <v>1</v>
      </c>
      <c r="U45" s="51">
        <v>0</v>
      </c>
      <c r="V45" s="52">
        <v>0</v>
      </c>
      <c r="W45" s="52">
        <v>0.032258</v>
      </c>
      <c r="X45" s="52">
        <v>0.058824</v>
      </c>
      <c r="Y45" s="52">
        <v>0.569252</v>
      </c>
      <c r="Z45" s="52">
        <v>0</v>
      </c>
      <c r="AA45" s="52">
        <v>0</v>
      </c>
      <c r="AB45" s="82">
        <v>45</v>
      </c>
      <c r="AC45" s="82"/>
      <c r="AD45" s="100"/>
      <c r="AE45" s="85" t="s">
        <v>622</v>
      </c>
      <c r="AF45" s="85">
        <v>622</v>
      </c>
      <c r="AG45" s="85">
        <v>3255</v>
      </c>
      <c r="AH45" s="85">
        <v>2172</v>
      </c>
      <c r="AI45" s="85">
        <v>552</v>
      </c>
      <c r="AJ45" s="85"/>
      <c r="AK45" s="85" t="s">
        <v>673</v>
      </c>
      <c r="AL45" s="85" t="s">
        <v>709</v>
      </c>
      <c r="AM45" s="90" t="s">
        <v>735</v>
      </c>
      <c r="AN45" s="85"/>
      <c r="AO45" s="87">
        <v>41857.57417824074</v>
      </c>
      <c r="AP45" s="90" t="s">
        <v>778</v>
      </c>
      <c r="AQ45" s="85" t="b">
        <v>0</v>
      </c>
      <c r="AR45" s="85" t="b">
        <v>0</v>
      </c>
      <c r="AS45" s="85" t="b">
        <v>1</v>
      </c>
      <c r="AT45" s="85"/>
      <c r="AU45" s="85">
        <v>35</v>
      </c>
      <c r="AV45" s="90" t="s">
        <v>794</v>
      </c>
      <c r="AW45" s="85" t="b">
        <v>0</v>
      </c>
      <c r="AX45" s="85" t="s">
        <v>833</v>
      </c>
      <c r="AY45" s="90" t="s">
        <v>876</v>
      </c>
      <c r="AZ45" s="85" t="s">
        <v>65</v>
      </c>
      <c r="BA45" s="85" t="str">
        <f>REPLACE(INDEX(GroupVertices[Group],MATCH(Vertices[[#This Row],[Vertex]],GroupVertices[Vertex],0)),1,1,"")</f>
        <v>1</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259</v>
      </c>
      <c r="C46" s="15"/>
      <c r="D46" s="15" t="s">
        <v>64</v>
      </c>
      <c r="E46" s="95">
        <v>181.27882947572598</v>
      </c>
      <c r="F46" s="81">
        <v>99.88713428442892</v>
      </c>
      <c r="G46" s="114" t="s">
        <v>822</v>
      </c>
      <c r="H46" s="15"/>
      <c r="I46" s="16" t="s">
        <v>259</v>
      </c>
      <c r="J46" s="66"/>
      <c r="K46" s="66"/>
      <c r="L46" s="116" t="s">
        <v>933</v>
      </c>
      <c r="M46" s="96">
        <v>38.614380809320835</v>
      </c>
      <c r="N46" s="97">
        <v>781.5029907226562</v>
      </c>
      <c r="O46" s="97">
        <v>5231.9619140625</v>
      </c>
      <c r="P46" s="77"/>
      <c r="Q46" s="98"/>
      <c r="R46" s="98"/>
      <c r="S46" s="99"/>
      <c r="T46" s="51">
        <v>1</v>
      </c>
      <c r="U46" s="51">
        <v>0</v>
      </c>
      <c r="V46" s="52">
        <v>0</v>
      </c>
      <c r="W46" s="52">
        <v>0.032258</v>
      </c>
      <c r="X46" s="52">
        <v>0.058824</v>
      </c>
      <c r="Y46" s="52">
        <v>0.569252</v>
      </c>
      <c r="Z46" s="52">
        <v>0</v>
      </c>
      <c r="AA46" s="52">
        <v>0</v>
      </c>
      <c r="AB46" s="82">
        <v>46</v>
      </c>
      <c r="AC46" s="82"/>
      <c r="AD46" s="100"/>
      <c r="AE46" s="85" t="s">
        <v>623</v>
      </c>
      <c r="AF46" s="85">
        <v>1927</v>
      </c>
      <c r="AG46" s="85">
        <v>2467</v>
      </c>
      <c r="AH46" s="85">
        <v>1214</v>
      </c>
      <c r="AI46" s="85">
        <v>67534</v>
      </c>
      <c r="AJ46" s="85"/>
      <c r="AK46" s="85" t="s">
        <v>674</v>
      </c>
      <c r="AL46" s="85"/>
      <c r="AM46" s="85"/>
      <c r="AN46" s="85"/>
      <c r="AO46" s="87">
        <v>41863.11792824074</v>
      </c>
      <c r="AP46" s="90" t="s">
        <v>779</v>
      </c>
      <c r="AQ46" s="85" t="b">
        <v>1</v>
      </c>
      <c r="AR46" s="85" t="b">
        <v>0</v>
      </c>
      <c r="AS46" s="85" t="b">
        <v>0</v>
      </c>
      <c r="AT46" s="85"/>
      <c r="AU46" s="85">
        <v>8</v>
      </c>
      <c r="AV46" s="90" t="s">
        <v>789</v>
      </c>
      <c r="AW46" s="85" t="b">
        <v>0</v>
      </c>
      <c r="AX46" s="85" t="s">
        <v>833</v>
      </c>
      <c r="AY46" s="90" t="s">
        <v>877</v>
      </c>
      <c r="AZ46" s="85" t="s">
        <v>65</v>
      </c>
      <c r="BA46" s="85" t="str">
        <f>REPLACE(INDEX(GroupVertices[Group],MATCH(Vertices[[#This Row],[Vertex]],GroupVertices[Vertex],0)),1,1,"")</f>
        <v>1</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260</v>
      </c>
      <c r="C47" s="15"/>
      <c r="D47" s="15" t="s">
        <v>64</v>
      </c>
      <c r="E47" s="95">
        <v>162.08596154204824</v>
      </c>
      <c r="F47" s="81">
        <v>99.99949674792408</v>
      </c>
      <c r="G47" s="114" t="s">
        <v>823</v>
      </c>
      <c r="H47" s="15"/>
      <c r="I47" s="16" t="s">
        <v>260</v>
      </c>
      <c r="J47" s="66"/>
      <c r="K47" s="66"/>
      <c r="L47" s="116" t="s">
        <v>934</v>
      </c>
      <c r="M47" s="96">
        <v>1.1677171418332102</v>
      </c>
      <c r="N47" s="97">
        <v>2975.660888671875</v>
      </c>
      <c r="O47" s="97">
        <v>4696.1298828125</v>
      </c>
      <c r="P47" s="77"/>
      <c r="Q47" s="98"/>
      <c r="R47" s="98"/>
      <c r="S47" s="99"/>
      <c r="T47" s="51">
        <v>1</v>
      </c>
      <c r="U47" s="51">
        <v>0</v>
      </c>
      <c r="V47" s="52">
        <v>0</v>
      </c>
      <c r="W47" s="52">
        <v>0.032258</v>
      </c>
      <c r="X47" s="52">
        <v>0.058824</v>
      </c>
      <c r="Y47" s="52">
        <v>0.569252</v>
      </c>
      <c r="Z47" s="52">
        <v>0</v>
      </c>
      <c r="AA47" s="52">
        <v>0</v>
      </c>
      <c r="AB47" s="82">
        <v>47</v>
      </c>
      <c r="AC47" s="82"/>
      <c r="AD47" s="100"/>
      <c r="AE47" s="85" t="s">
        <v>624</v>
      </c>
      <c r="AF47" s="85">
        <v>2</v>
      </c>
      <c r="AG47" s="85">
        <v>11</v>
      </c>
      <c r="AH47" s="85">
        <v>613</v>
      </c>
      <c r="AI47" s="85">
        <v>0</v>
      </c>
      <c r="AJ47" s="85"/>
      <c r="AK47" s="85"/>
      <c r="AL47" s="85"/>
      <c r="AM47" s="85"/>
      <c r="AN47" s="85"/>
      <c r="AO47" s="87">
        <v>42023.90405092593</v>
      </c>
      <c r="AP47" s="85"/>
      <c r="AQ47" s="85" t="b">
        <v>1</v>
      </c>
      <c r="AR47" s="85" t="b">
        <v>0</v>
      </c>
      <c r="AS47" s="85" t="b">
        <v>0</v>
      </c>
      <c r="AT47" s="85"/>
      <c r="AU47" s="85">
        <v>0</v>
      </c>
      <c r="AV47" s="90" t="s">
        <v>789</v>
      </c>
      <c r="AW47" s="85" t="b">
        <v>0</v>
      </c>
      <c r="AX47" s="85" t="s">
        <v>833</v>
      </c>
      <c r="AY47" s="90" t="s">
        <v>878</v>
      </c>
      <c r="AZ47" s="85" t="s">
        <v>65</v>
      </c>
      <c r="BA47" s="85" t="str">
        <f>REPLACE(INDEX(GroupVertices[Group],MATCH(Vertices[[#This Row],[Vertex]],GroupVertices[Vertex],0)),1,1,"")</f>
        <v>1</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261</v>
      </c>
      <c r="C48" s="15"/>
      <c r="D48" s="15" t="s">
        <v>64</v>
      </c>
      <c r="E48" s="95">
        <v>164.235000093254</v>
      </c>
      <c r="F48" s="81">
        <v>99.98691544602622</v>
      </c>
      <c r="G48" s="114" t="s">
        <v>824</v>
      </c>
      <c r="H48" s="15"/>
      <c r="I48" s="16" t="s">
        <v>261</v>
      </c>
      <c r="J48" s="66"/>
      <c r="K48" s="66"/>
      <c r="L48" s="116" t="s">
        <v>935</v>
      </c>
      <c r="M48" s="96">
        <v>5.360645687663462</v>
      </c>
      <c r="N48" s="97">
        <v>1490.35400390625</v>
      </c>
      <c r="O48" s="97">
        <v>375.962646484375</v>
      </c>
      <c r="P48" s="77"/>
      <c r="Q48" s="98"/>
      <c r="R48" s="98"/>
      <c r="S48" s="99"/>
      <c r="T48" s="51">
        <v>1</v>
      </c>
      <c r="U48" s="51">
        <v>0</v>
      </c>
      <c r="V48" s="52">
        <v>0</v>
      </c>
      <c r="W48" s="52">
        <v>0.032258</v>
      </c>
      <c r="X48" s="52">
        <v>0.058824</v>
      </c>
      <c r="Y48" s="52">
        <v>0.569252</v>
      </c>
      <c r="Z48" s="52">
        <v>0</v>
      </c>
      <c r="AA48" s="52">
        <v>0</v>
      </c>
      <c r="AB48" s="82">
        <v>48</v>
      </c>
      <c r="AC48" s="82"/>
      <c r="AD48" s="100"/>
      <c r="AE48" s="85" t="s">
        <v>625</v>
      </c>
      <c r="AF48" s="85">
        <v>40</v>
      </c>
      <c r="AG48" s="85">
        <v>286</v>
      </c>
      <c r="AH48" s="85">
        <v>94</v>
      </c>
      <c r="AI48" s="85">
        <v>513</v>
      </c>
      <c r="AJ48" s="85"/>
      <c r="AK48" s="85" t="s">
        <v>675</v>
      </c>
      <c r="AL48" s="85" t="s">
        <v>710</v>
      </c>
      <c r="AM48" s="85"/>
      <c r="AN48" s="85"/>
      <c r="AO48" s="87">
        <v>42080.79392361111</v>
      </c>
      <c r="AP48" s="90" t="s">
        <v>780</v>
      </c>
      <c r="AQ48" s="85" t="b">
        <v>0</v>
      </c>
      <c r="AR48" s="85" t="b">
        <v>0</v>
      </c>
      <c r="AS48" s="85" t="b">
        <v>0</v>
      </c>
      <c r="AT48" s="85"/>
      <c r="AU48" s="85">
        <v>1</v>
      </c>
      <c r="AV48" s="90" t="s">
        <v>789</v>
      </c>
      <c r="AW48" s="85" t="b">
        <v>0</v>
      </c>
      <c r="AX48" s="85" t="s">
        <v>833</v>
      </c>
      <c r="AY48" s="90" t="s">
        <v>879</v>
      </c>
      <c r="AZ48" s="85" t="s">
        <v>65</v>
      </c>
      <c r="BA48" s="85" t="str">
        <f>REPLACE(INDEX(GroupVertices[Group],MATCH(Vertices[[#This Row],[Vertex]],GroupVertices[Vertex],0)),1,1,"")</f>
        <v>1</v>
      </c>
      <c r="BB48" s="51"/>
      <c r="BC48" s="51"/>
      <c r="BD48" s="51"/>
      <c r="BE48" s="51"/>
      <c r="BF48" s="51"/>
      <c r="BG48" s="51"/>
      <c r="BH48" s="51"/>
      <c r="BI48" s="51"/>
      <c r="BJ48" s="51"/>
      <c r="BK48" s="51"/>
      <c r="BL48" s="51"/>
      <c r="BM48" s="52"/>
      <c r="BN48" s="51"/>
      <c r="BO48" s="52"/>
      <c r="BP48" s="51"/>
      <c r="BQ48" s="52"/>
      <c r="BR48" s="51"/>
      <c r="BS48" s="52"/>
      <c r="BT48" s="51"/>
      <c r="BU48" s="2"/>
      <c r="BV48" s="3"/>
      <c r="BW48" s="3"/>
      <c r="BX48" s="3"/>
      <c r="BY48" s="3"/>
    </row>
    <row r="49" spans="1:77" ht="41.45" customHeight="1">
      <c r="A49" s="14" t="s">
        <v>262</v>
      </c>
      <c r="C49" s="15"/>
      <c r="D49" s="15" t="s">
        <v>64</v>
      </c>
      <c r="E49" s="95">
        <v>165.99330436242238</v>
      </c>
      <c r="F49" s="81">
        <v>99.97662165356432</v>
      </c>
      <c r="G49" s="114" t="s">
        <v>825</v>
      </c>
      <c r="H49" s="15"/>
      <c r="I49" s="16" t="s">
        <v>262</v>
      </c>
      <c r="J49" s="66"/>
      <c r="K49" s="66"/>
      <c r="L49" s="116" t="s">
        <v>936</v>
      </c>
      <c r="M49" s="96">
        <v>8.791223588797305</v>
      </c>
      <c r="N49" s="97">
        <v>2728.05517578125</v>
      </c>
      <c r="O49" s="97">
        <v>2263.986083984375</v>
      </c>
      <c r="P49" s="77"/>
      <c r="Q49" s="98"/>
      <c r="R49" s="98"/>
      <c r="S49" s="99"/>
      <c r="T49" s="51">
        <v>1</v>
      </c>
      <c r="U49" s="51">
        <v>0</v>
      </c>
      <c r="V49" s="52">
        <v>0</v>
      </c>
      <c r="W49" s="52">
        <v>0.032258</v>
      </c>
      <c r="X49" s="52">
        <v>0.058824</v>
      </c>
      <c r="Y49" s="52">
        <v>0.569252</v>
      </c>
      <c r="Z49" s="52">
        <v>0</v>
      </c>
      <c r="AA49" s="52">
        <v>0</v>
      </c>
      <c r="AB49" s="82">
        <v>49</v>
      </c>
      <c r="AC49" s="82"/>
      <c r="AD49" s="100"/>
      <c r="AE49" s="85" t="s">
        <v>626</v>
      </c>
      <c r="AF49" s="85">
        <v>1979</v>
      </c>
      <c r="AG49" s="85">
        <v>511</v>
      </c>
      <c r="AH49" s="85">
        <v>1</v>
      </c>
      <c r="AI49" s="85">
        <v>7</v>
      </c>
      <c r="AJ49" s="85"/>
      <c r="AK49" s="85" t="s">
        <v>676</v>
      </c>
      <c r="AL49" s="85"/>
      <c r="AM49" s="85"/>
      <c r="AN49" s="85"/>
      <c r="AO49" s="87">
        <v>42423.05112268519</v>
      </c>
      <c r="AP49" s="85"/>
      <c r="AQ49" s="85" t="b">
        <v>1</v>
      </c>
      <c r="AR49" s="85" t="b">
        <v>0</v>
      </c>
      <c r="AS49" s="85" t="b">
        <v>0</v>
      </c>
      <c r="AT49" s="85"/>
      <c r="AU49" s="85">
        <v>1</v>
      </c>
      <c r="AV49" s="85"/>
      <c r="AW49" s="85" t="b">
        <v>0</v>
      </c>
      <c r="AX49" s="85" t="s">
        <v>833</v>
      </c>
      <c r="AY49" s="90" t="s">
        <v>880</v>
      </c>
      <c r="AZ49" s="85" t="s">
        <v>65</v>
      </c>
      <c r="BA49" s="85" t="str">
        <f>REPLACE(INDEX(GroupVertices[Group],MATCH(Vertices[[#This Row],[Vertex]],GroupVertices[Vertex],0)),1,1,"")</f>
        <v>1</v>
      </c>
      <c r="BB49" s="51"/>
      <c r="BC49" s="51"/>
      <c r="BD49" s="51"/>
      <c r="BE49" s="51"/>
      <c r="BF49" s="51"/>
      <c r="BG49" s="51"/>
      <c r="BH49" s="51"/>
      <c r="BI49" s="51"/>
      <c r="BJ49" s="51"/>
      <c r="BK49" s="51"/>
      <c r="BL49" s="51"/>
      <c r="BM49" s="52"/>
      <c r="BN49" s="51"/>
      <c r="BO49" s="52"/>
      <c r="BP49" s="51"/>
      <c r="BQ49" s="52"/>
      <c r="BR49" s="51"/>
      <c r="BS49" s="52"/>
      <c r="BT49" s="51"/>
      <c r="BU49" s="2"/>
      <c r="BV49" s="3"/>
      <c r="BW49" s="3"/>
      <c r="BX49" s="3"/>
      <c r="BY49" s="3"/>
    </row>
    <row r="50" spans="1:77" ht="41.45" customHeight="1">
      <c r="A50" s="14" t="s">
        <v>263</v>
      </c>
      <c r="C50" s="15"/>
      <c r="D50" s="15" t="s">
        <v>64</v>
      </c>
      <c r="E50" s="95">
        <v>165.16494768450306</v>
      </c>
      <c r="F50" s="81">
        <v>99.9814711735686</v>
      </c>
      <c r="G50" s="114" t="s">
        <v>826</v>
      </c>
      <c r="H50" s="15"/>
      <c r="I50" s="16" t="s">
        <v>263</v>
      </c>
      <c r="J50" s="66"/>
      <c r="K50" s="66"/>
      <c r="L50" s="116" t="s">
        <v>937</v>
      </c>
      <c r="M50" s="96">
        <v>7.1750402220409155</v>
      </c>
      <c r="N50" s="97">
        <v>257.02679443359375</v>
      </c>
      <c r="O50" s="97">
        <v>3542.112548828125</v>
      </c>
      <c r="P50" s="77"/>
      <c r="Q50" s="98"/>
      <c r="R50" s="98"/>
      <c r="S50" s="99"/>
      <c r="T50" s="51">
        <v>1</v>
      </c>
      <c r="U50" s="51">
        <v>0</v>
      </c>
      <c r="V50" s="52">
        <v>0</v>
      </c>
      <c r="W50" s="52">
        <v>0.032258</v>
      </c>
      <c r="X50" s="52">
        <v>0.058824</v>
      </c>
      <c r="Y50" s="52">
        <v>0.569252</v>
      </c>
      <c r="Z50" s="52">
        <v>0</v>
      </c>
      <c r="AA50" s="52">
        <v>0</v>
      </c>
      <c r="AB50" s="82">
        <v>50</v>
      </c>
      <c r="AC50" s="82"/>
      <c r="AD50" s="100"/>
      <c r="AE50" s="85" t="s">
        <v>627</v>
      </c>
      <c r="AF50" s="85">
        <v>418</v>
      </c>
      <c r="AG50" s="85">
        <v>405</v>
      </c>
      <c r="AH50" s="85">
        <v>122</v>
      </c>
      <c r="AI50" s="85">
        <v>173</v>
      </c>
      <c r="AJ50" s="85"/>
      <c r="AK50" s="85" t="s">
        <v>677</v>
      </c>
      <c r="AL50" s="85"/>
      <c r="AM50" s="90" t="s">
        <v>736</v>
      </c>
      <c r="AN50" s="85"/>
      <c r="AO50" s="87">
        <v>42007.90016203704</v>
      </c>
      <c r="AP50" s="90" t="s">
        <v>781</v>
      </c>
      <c r="AQ50" s="85" t="b">
        <v>1</v>
      </c>
      <c r="AR50" s="85" t="b">
        <v>0</v>
      </c>
      <c r="AS50" s="85" t="b">
        <v>0</v>
      </c>
      <c r="AT50" s="85"/>
      <c r="AU50" s="85">
        <v>1</v>
      </c>
      <c r="AV50" s="90" t="s">
        <v>789</v>
      </c>
      <c r="AW50" s="85" t="b">
        <v>0</v>
      </c>
      <c r="AX50" s="85" t="s">
        <v>833</v>
      </c>
      <c r="AY50" s="90" t="s">
        <v>881</v>
      </c>
      <c r="AZ50" s="85" t="s">
        <v>65</v>
      </c>
      <c r="BA50" s="85" t="str">
        <f>REPLACE(INDEX(GroupVertices[Group],MATCH(Vertices[[#This Row],[Vertex]],GroupVertices[Vertex],0)),1,1,"")</f>
        <v>1</v>
      </c>
      <c r="BB50" s="51"/>
      <c r="BC50" s="51"/>
      <c r="BD50" s="51"/>
      <c r="BE50" s="51"/>
      <c r="BF50" s="51"/>
      <c r="BG50" s="51"/>
      <c r="BH50" s="51"/>
      <c r="BI50" s="51"/>
      <c r="BJ50" s="51"/>
      <c r="BK50" s="51"/>
      <c r="BL50" s="51"/>
      <c r="BM50" s="52"/>
      <c r="BN50" s="51"/>
      <c r="BO50" s="52"/>
      <c r="BP50" s="51"/>
      <c r="BQ50" s="52"/>
      <c r="BR50" s="51"/>
      <c r="BS50" s="52"/>
      <c r="BT50" s="51"/>
      <c r="BU50" s="2"/>
      <c r="BV50" s="3"/>
      <c r="BW50" s="3"/>
      <c r="BX50" s="3"/>
      <c r="BY50" s="3"/>
    </row>
    <row r="51" spans="1:77" ht="41.45" customHeight="1">
      <c r="A51" s="14" t="s">
        <v>264</v>
      </c>
      <c r="C51" s="15"/>
      <c r="D51" s="15" t="s">
        <v>64</v>
      </c>
      <c r="E51" s="95">
        <v>166.43874144394502</v>
      </c>
      <c r="F51" s="81">
        <v>99.9740138928073</v>
      </c>
      <c r="G51" s="114" t="s">
        <v>827</v>
      </c>
      <c r="H51" s="15"/>
      <c r="I51" s="16" t="s">
        <v>264</v>
      </c>
      <c r="J51" s="66"/>
      <c r="K51" s="66"/>
      <c r="L51" s="116" t="s">
        <v>938</v>
      </c>
      <c r="M51" s="96">
        <v>9.66030332375121</v>
      </c>
      <c r="N51" s="97">
        <v>1735.5364990234375</v>
      </c>
      <c r="O51" s="97">
        <v>9623.037109375</v>
      </c>
      <c r="P51" s="77"/>
      <c r="Q51" s="98"/>
      <c r="R51" s="98"/>
      <c r="S51" s="99"/>
      <c r="T51" s="51">
        <v>1</v>
      </c>
      <c r="U51" s="51">
        <v>0</v>
      </c>
      <c r="V51" s="52">
        <v>0</v>
      </c>
      <c r="W51" s="52">
        <v>0.032258</v>
      </c>
      <c r="X51" s="52">
        <v>0.058824</v>
      </c>
      <c r="Y51" s="52">
        <v>0.569252</v>
      </c>
      <c r="Z51" s="52">
        <v>0</v>
      </c>
      <c r="AA51" s="52">
        <v>0</v>
      </c>
      <c r="AB51" s="82">
        <v>51</v>
      </c>
      <c r="AC51" s="82"/>
      <c r="AD51" s="100"/>
      <c r="AE51" s="85" t="s">
        <v>628</v>
      </c>
      <c r="AF51" s="85">
        <v>941</v>
      </c>
      <c r="AG51" s="85">
        <v>568</v>
      </c>
      <c r="AH51" s="85">
        <v>312</v>
      </c>
      <c r="AI51" s="85">
        <v>5</v>
      </c>
      <c r="AJ51" s="85"/>
      <c r="AK51" s="85" t="s">
        <v>678</v>
      </c>
      <c r="AL51" s="85"/>
      <c r="AM51" s="90" t="s">
        <v>737</v>
      </c>
      <c r="AN51" s="85"/>
      <c r="AO51" s="87">
        <v>42399.33793981482</v>
      </c>
      <c r="AP51" s="90" t="s">
        <v>782</v>
      </c>
      <c r="AQ51" s="85" t="b">
        <v>1</v>
      </c>
      <c r="AR51" s="85" t="b">
        <v>0</v>
      </c>
      <c r="AS51" s="85" t="b">
        <v>0</v>
      </c>
      <c r="AT51" s="85"/>
      <c r="AU51" s="85">
        <v>2</v>
      </c>
      <c r="AV51" s="85"/>
      <c r="AW51" s="85" t="b">
        <v>0</v>
      </c>
      <c r="AX51" s="85" t="s">
        <v>833</v>
      </c>
      <c r="AY51" s="90" t="s">
        <v>882</v>
      </c>
      <c r="AZ51" s="85" t="s">
        <v>65</v>
      </c>
      <c r="BA51" s="85" t="str">
        <f>REPLACE(INDEX(GroupVertices[Group],MATCH(Vertices[[#This Row],[Vertex]],GroupVertices[Vertex],0)),1,1,"")</f>
        <v>1</v>
      </c>
      <c r="BB51" s="51"/>
      <c r="BC51" s="51"/>
      <c r="BD51" s="51"/>
      <c r="BE51" s="51"/>
      <c r="BF51" s="51"/>
      <c r="BG51" s="51"/>
      <c r="BH51" s="51"/>
      <c r="BI51" s="51"/>
      <c r="BJ51" s="51"/>
      <c r="BK51" s="51"/>
      <c r="BL51" s="51"/>
      <c r="BM51" s="52"/>
      <c r="BN51" s="51"/>
      <c r="BO51" s="52"/>
      <c r="BP51" s="51"/>
      <c r="BQ51" s="52"/>
      <c r="BR51" s="51"/>
      <c r="BS51" s="52"/>
      <c r="BT51" s="51"/>
      <c r="BU51" s="2"/>
      <c r="BV51" s="3"/>
      <c r="BW51" s="3"/>
      <c r="BX51" s="3"/>
      <c r="BY51" s="3"/>
    </row>
    <row r="52" spans="1:77" ht="41.45" customHeight="1">
      <c r="A52" s="14" t="s">
        <v>265</v>
      </c>
      <c r="C52" s="15"/>
      <c r="D52" s="15" t="s">
        <v>64</v>
      </c>
      <c r="E52" s="95">
        <v>166.7591435552157</v>
      </c>
      <c r="F52" s="81">
        <v>99.97213813506981</v>
      </c>
      <c r="G52" s="114" t="s">
        <v>828</v>
      </c>
      <c r="H52" s="15"/>
      <c r="I52" s="16" t="s">
        <v>265</v>
      </c>
      <c r="J52" s="66"/>
      <c r="K52" s="66"/>
      <c r="L52" s="116" t="s">
        <v>939</v>
      </c>
      <c r="M52" s="96">
        <v>10.285430852402266</v>
      </c>
      <c r="N52" s="97">
        <v>1232.901611328125</v>
      </c>
      <c r="O52" s="97">
        <v>2138.3115234375</v>
      </c>
      <c r="P52" s="77"/>
      <c r="Q52" s="98"/>
      <c r="R52" s="98"/>
      <c r="S52" s="99"/>
      <c r="T52" s="51">
        <v>1</v>
      </c>
      <c r="U52" s="51">
        <v>0</v>
      </c>
      <c r="V52" s="52">
        <v>0</v>
      </c>
      <c r="W52" s="52">
        <v>0.032258</v>
      </c>
      <c r="X52" s="52">
        <v>0.058824</v>
      </c>
      <c r="Y52" s="52">
        <v>0.569252</v>
      </c>
      <c r="Z52" s="52">
        <v>0</v>
      </c>
      <c r="AA52" s="52">
        <v>0</v>
      </c>
      <c r="AB52" s="82">
        <v>52</v>
      </c>
      <c r="AC52" s="82"/>
      <c r="AD52" s="100"/>
      <c r="AE52" s="85" t="s">
        <v>629</v>
      </c>
      <c r="AF52" s="85">
        <v>1693</v>
      </c>
      <c r="AG52" s="85">
        <v>609</v>
      </c>
      <c r="AH52" s="85">
        <v>49</v>
      </c>
      <c r="AI52" s="85">
        <v>2</v>
      </c>
      <c r="AJ52" s="85"/>
      <c r="AK52" s="85" t="s">
        <v>679</v>
      </c>
      <c r="AL52" s="85"/>
      <c r="AM52" s="85"/>
      <c r="AN52" s="85"/>
      <c r="AO52" s="87">
        <v>42443.23584490741</v>
      </c>
      <c r="AP52" s="85"/>
      <c r="AQ52" s="85" t="b">
        <v>1</v>
      </c>
      <c r="AR52" s="85" t="b">
        <v>0</v>
      </c>
      <c r="AS52" s="85" t="b">
        <v>0</v>
      </c>
      <c r="AT52" s="85"/>
      <c r="AU52" s="85">
        <v>0</v>
      </c>
      <c r="AV52" s="85"/>
      <c r="AW52" s="85" t="b">
        <v>0</v>
      </c>
      <c r="AX52" s="85" t="s">
        <v>833</v>
      </c>
      <c r="AY52" s="90" t="s">
        <v>883</v>
      </c>
      <c r="AZ52" s="85" t="s">
        <v>65</v>
      </c>
      <c r="BA52" s="85" t="str">
        <f>REPLACE(INDEX(GroupVertices[Group],MATCH(Vertices[[#This Row],[Vertex]],GroupVertices[Vertex],0)),1,1,"")</f>
        <v>1</v>
      </c>
      <c r="BB52" s="51"/>
      <c r="BC52" s="51"/>
      <c r="BD52" s="51"/>
      <c r="BE52" s="51"/>
      <c r="BF52" s="51"/>
      <c r="BG52" s="51"/>
      <c r="BH52" s="51"/>
      <c r="BI52" s="51"/>
      <c r="BJ52" s="51"/>
      <c r="BK52" s="51"/>
      <c r="BL52" s="51"/>
      <c r="BM52" s="52"/>
      <c r="BN52" s="51"/>
      <c r="BO52" s="52"/>
      <c r="BP52" s="51"/>
      <c r="BQ52" s="52"/>
      <c r="BR52" s="51"/>
      <c r="BS52" s="52"/>
      <c r="BT52" s="51"/>
      <c r="BU52" s="2"/>
      <c r="BV52" s="3"/>
      <c r="BW52" s="3"/>
      <c r="BX52" s="3"/>
      <c r="BY52" s="3"/>
    </row>
    <row r="53" spans="1:77" ht="41.45" customHeight="1">
      <c r="A53" s="14" t="s">
        <v>266</v>
      </c>
      <c r="C53" s="15"/>
      <c r="D53" s="15" t="s">
        <v>64</v>
      </c>
      <c r="E53" s="95">
        <v>164.16466792248727</v>
      </c>
      <c r="F53" s="81">
        <v>99.9873271977247</v>
      </c>
      <c r="G53" s="114" t="s">
        <v>829</v>
      </c>
      <c r="H53" s="15"/>
      <c r="I53" s="16" t="s">
        <v>266</v>
      </c>
      <c r="J53" s="66"/>
      <c r="K53" s="66"/>
      <c r="L53" s="116" t="s">
        <v>940</v>
      </c>
      <c r="M53" s="96">
        <v>5.223422571618108</v>
      </c>
      <c r="N53" s="97">
        <v>1088.0843505859375</v>
      </c>
      <c r="O53" s="97">
        <v>9114.140625</v>
      </c>
      <c r="P53" s="77"/>
      <c r="Q53" s="98"/>
      <c r="R53" s="98"/>
      <c r="S53" s="99"/>
      <c r="T53" s="51">
        <v>1</v>
      </c>
      <c r="U53" s="51">
        <v>0</v>
      </c>
      <c r="V53" s="52">
        <v>0</v>
      </c>
      <c r="W53" s="52">
        <v>0.032258</v>
      </c>
      <c r="X53" s="52">
        <v>0.058824</v>
      </c>
      <c r="Y53" s="52">
        <v>0.569252</v>
      </c>
      <c r="Z53" s="52">
        <v>0</v>
      </c>
      <c r="AA53" s="52">
        <v>0</v>
      </c>
      <c r="AB53" s="82">
        <v>53</v>
      </c>
      <c r="AC53" s="82"/>
      <c r="AD53" s="100"/>
      <c r="AE53" s="85" t="s">
        <v>630</v>
      </c>
      <c r="AF53" s="85">
        <v>517</v>
      </c>
      <c r="AG53" s="85">
        <v>277</v>
      </c>
      <c r="AH53" s="85">
        <v>1284</v>
      </c>
      <c r="AI53" s="85">
        <v>0</v>
      </c>
      <c r="AJ53" s="85"/>
      <c r="AK53" s="85" t="s">
        <v>680</v>
      </c>
      <c r="AL53" s="85" t="s">
        <v>694</v>
      </c>
      <c r="AM53" s="90" t="s">
        <v>738</v>
      </c>
      <c r="AN53" s="85"/>
      <c r="AO53" s="87">
        <v>40112.69164351852</v>
      </c>
      <c r="AP53" s="85"/>
      <c r="AQ53" s="85" t="b">
        <v>0</v>
      </c>
      <c r="AR53" s="85" t="b">
        <v>0</v>
      </c>
      <c r="AS53" s="85" t="b">
        <v>0</v>
      </c>
      <c r="AT53" s="85"/>
      <c r="AU53" s="85">
        <v>1</v>
      </c>
      <c r="AV53" s="90" t="s">
        <v>789</v>
      </c>
      <c r="AW53" s="85" t="b">
        <v>0</v>
      </c>
      <c r="AX53" s="85" t="s">
        <v>833</v>
      </c>
      <c r="AY53" s="90" t="s">
        <v>884</v>
      </c>
      <c r="AZ53" s="85" t="s">
        <v>65</v>
      </c>
      <c r="BA53" s="85" t="str">
        <f>REPLACE(INDEX(GroupVertices[Group],MATCH(Vertices[[#This Row],[Vertex]],GroupVertices[Vertex],0)),1,1,"")</f>
        <v>1</v>
      </c>
      <c r="BB53" s="51"/>
      <c r="BC53" s="51"/>
      <c r="BD53" s="51"/>
      <c r="BE53" s="51"/>
      <c r="BF53" s="51"/>
      <c r="BG53" s="51"/>
      <c r="BH53" s="51"/>
      <c r="BI53" s="51"/>
      <c r="BJ53" s="51"/>
      <c r="BK53" s="51"/>
      <c r="BL53" s="51"/>
      <c r="BM53" s="52"/>
      <c r="BN53" s="51"/>
      <c r="BO53" s="52"/>
      <c r="BP53" s="51"/>
      <c r="BQ53" s="52"/>
      <c r="BR53" s="51"/>
      <c r="BS53" s="52"/>
      <c r="BT53" s="51"/>
      <c r="BU53" s="2"/>
      <c r="BV53" s="3"/>
      <c r="BW53" s="3"/>
      <c r="BX53" s="3"/>
      <c r="BY53" s="3"/>
    </row>
    <row r="54" spans="1:77" ht="41.45" customHeight="1">
      <c r="A54" s="14" t="s">
        <v>267</v>
      </c>
      <c r="C54" s="15"/>
      <c r="D54" s="15" t="s">
        <v>64</v>
      </c>
      <c r="E54" s="95">
        <v>177.5121509968853</v>
      </c>
      <c r="F54" s="81">
        <v>99.90918587539174</v>
      </c>
      <c r="G54" s="114" t="s">
        <v>830</v>
      </c>
      <c r="H54" s="15"/>
      <c r="I54" s="16" t="s">
        <v>267</v>
      </c>
      <c r="J54" s="66"/>
      <c r="K54" s="66"/>
      <c r="L54" s="116" t="s">
        <v>941</v>
      </c>
      <c r="M54" s="96">
        <v>31.265320594447452</v>
      </c>
      <c r="N54" s="97">
        <v>2284.3740234375</v>
      </c>
      <c r="O54" s="97">
        <v>3879.66552734375</v>
      </c>
      <c r="P54" s="77"/>
      <c r="Q54" s="98"/>
      <c r="R54" s="98"/>
      <c r="S54" s="99"/>
      <c r="T54" s="51">
        <v>1</v>
      </c>
      <c r="U54" s="51">
        <v>0</v>
      </c>
      <c r="V54" s="52">
        <v>0</v>
      </c>
      <c r="W54" s="52">
        <v>0.032258</v>
      </c>
      <c r="X54" s="52">
        <v>0.058824</v>
      </c>
      <c r="Y54" s="52">
        <v>0.569252</v>
      </c>
      <c r="Z54" s="52">
        <v>0</v>
      </c>
      <c r="AA54" s="52">
        <v>0</v>
      </c>
      <c r="AB54" s="82">
        <v>54</v>
      </c>
      <c r="AC54" s="82"/>
      <c r="AD54" s="100"/>
      <c r="AE54" s="85" t="s">
        <v>631</v>
      </c>
      <c r="AF54" s="85">
        <v>2388</v>
      </c>
      <c r="AG54" s="85">
        <v>1985</v>
      </c>
      <c r="AH54" s="85">
        <v>2268</v>
      </c>
      <c r="AI54" s="85">
        <v>1019</v>
      </c>
      <c r="AJ54" s="85"/>
      <c r="AK54" s="85" t="s">
        <v>681</v>
      </c>
      <c r="AL54" s="85" t="s">
        <v>705</v>
      </c>
      <c r="AM54" s="90" t="s">
        <v>739</v>
      </c>
      <c r="AN54" s="85"/>
      <c r="AO54" s="87">
        <v>42411.65971064815</v>
      </c>
      <c r="AP54" s="90" t="s">
        <v>783</v>
      </c>
      <c r="AQ54" s="85" t="b">
        <v>1</v>
      </c>
      <c r="AR54" s="85" t="b">
        <v>0</v>
      </c>
      <c r="AS54" s="85" t="b">
        <v>0</v>
      </c>
      <c r="AT54" s="85"/>
      <c r="AU54" s="85">
        <v>29</v>
      </c>
      <c r="AV54" s="85"/>
      <c r="AW54" s="85" t="b">
        <v>0</v>
      </c>
      <c r="AX54" s="85" t="s">
        <v>833</v>
      </c>
      <c r="AY54" s="90" t="s">
        <v>885</v>
      </c>
      <c r="AZ54" s="85" t="s">
        <v>65</v>
      </c>
      <c r="BA54" s="85" t="str">
        <f>REPLACE(INDEX(GroupVertices[Group],MATCH(Vertices[[#This Row],[Vertex]],GroupVertices[Vertex],0)),1,1,"")</f>
        <v>1</v>
      </c>
      <c r="BB54" s="51"/>
      <c r="BC54" s="51"/>
      <c r="BD54" s="51"/>
      <c r="BE54" s="51"/>
      <c r="BF54" s="51"/>
      <c r="BG54" s="51"/>
      <c r="BH54" s="51"/>
      <c r="BI54" s="51"/>
      <c r="BJ54" s="51"/>
      <c r="BK54" s="51"/>
      <c r="BL54" s="51"/>
      <c r="BM54" s="52"/>
      <c r="BN54" s="51"/>
      <c r="BO54" s="52"/>
      <c r="BP54" s="51"/>
      <c r="BQ54" s="52"/>
      <c r="BR54" s="51"/>
      <c r="BS54" s="52"/>
      <c r="BT54" s="51"/>
      <c r="BU54" s="2"/>
      <c r="BV54" s="3"/>
      <c r="BW54" s="3"/>
      <c r="BX54" s="3"/>
      <c r="BY54" s="3"/>
    </row>
    <row r="55" spans="1:77" ht="41.45" customHeight="1">
      <c r="A55" s="14" t="s">
        <v>268</v>
      </c>
      <c r="C55" s="15"/>
      <c r="D55" s="15" t="s">
        <v>64</v>
      </c>
      <c r="E55" s="95">
        <v>169.2363989033329</v>
      </c>
      <c r="F55" s="81">
        <v>99.95763532524572</v>
      </c>
      <c r="G55" s="114" t="s">
        <v>831</v>
      </c>
      <c r="H55" s="15"/>
      <c r="I55" s="16" t="s">
        <v>268</v>
      </c>
      <c r="J55" s="66"/>
      <c r="K55" s="66"/>
      <c r="L55" s="116" t="s">
        <v>942</v>
      </c>
      <c r="M55" s="96">
        <v>15.118733939777501</v>
      </c>
      <c r="N55" s="97">
        <v>209.36825561523438</v>
      </c>
      <c r="O55" s="97">
        <v>6145.6171875</v>
      </c>
      <c r="P55" s="77"/>
      <c r="Q55" s="98"/>
      <c r="R55" s="98"/>
      <c r="S55" s="99"/>
      <c r="T55" s="51">
        <v>1</v>
      </c>
      <c r="U55" s="51">
        <v>0</v>
      </c>
      <c r="V55" s="52">
        <v>0</v>
      </c>
      <c r="W55" s="52">
        <v>0.032258</v>
      </c>
      <c r="X55" s="52">
        <v>0.058824</v>
      </c>
      <c r="Y55" s="52">
        <v>0.569252</v>
      </c>
      <c r="Z55" s="52">
        <v>0</v>
      </c>
      <c r="AA55" s="52">
        <v>0</v>
      </c>
      <c r="AB55" s="82">
        <v>55</v>
      </c>
      <c r="AC55" s="82"/>
      <c r="AD55" s="100"/>
      <c r="AE55" s="85" t="s">
        <v>632</v>
      </c>
      <c r="AF55" s="85">
        <v>1447</v>
      </c>
      <c r="AG55" s="85">
        <v>926</v>
      </c>
      <c r="AH55" s="85">
        <v>25936</v>
      </c>
      <c r="AI55" s="85">
        <v>60</v>
      </c>
      <c r="AJ55" s="85"/>
      <c r="AK55" s="85" t="s">
        <v>682</v>
      </c>
      <c r="AL55" s="85" t="s">
        <v>711</v>
      </c>
      <c r="AM55" s="90" t="s">
        <v>740</v>
      </c>
      <c r="AN55" s="85"/>
      <c r="AO55" s="87">
        <v>41753.57748842592</v>
      </c>
      <c r="AP55" s="90" t="s">
        <v>784</v>
      </c>
      <c r="AQ55" s="85" t="b">
        <v>0</v>
      </c>
      <c r="AR55" s="85" t="b">
        <v>0</v>
      </c>
      <c r="AS55" s="85" t="b">
        <v>0</v>
      </c>
      <c r="AT55" s="85"/>
      <c r="AU55" s="85">
        <v>12</v>
      </c>
      <c r="AV55" s="90" t="s">
        <v>795</v>
      </c>
      <c r="AW55" s="85" t="b">
        <v>0</v>
      </c>
      <c r="AX55" s="85" t="s">
        <v>833</v>
      </c>
      <c r="AY55" s="90" t="s">
        <v>886</v>
      </c>
      <c r="AZ55" s="85" t="s">
        <v>65</v>
      </c>
      <c r="BA55" s="85" t="str">
        <f>REPLACE(INDEX(GroupVertices[Group],MATCH(Vertices[[#This Row],[Vertex]],GroupVertices[Vertex],0)),1,1,"")</f>
        <v>1</v>
      </c>
      <c r="BB55" s="51"/>
      <c r="BC55" s="51"/>
      <c r="BD55" s="51"/>
      <c r="BE55" s="51"/>
      <c r="BF55" s="51"/>
      <c r="BG55" s="51"/>
      <c r="BH55" s="51"/>
      <c r="BI55" s="51"/>
      <c r="BJ55" s="51"/>
      <c r="BK55" s="51"/>
      <c r="BL55" s="51"/>
      <c r="BM55" s="52"/>
      <c r="BN55" s="51"/>
      <c r="BO55" s="52"/>
      <c r="BP55" s="51"/>
      <c r="BQ55" s="52"/>
      <c r="BR55" s="51"/>
      <c r="BS55" s="52"/>
      <c r="BT55" s="51"/>
      <c r="BU55" s="2"/>
      <c r="BV55" s="3"/>
      <c r="BW55" s="3"/>
      <c r="BX55" s="3"/>
      <c r="BY55" s="3"/>
    </row>
    <row r="56" spans="1:77" ht="41.45" customHeight="1">
      <c r="A56" s="14" t="s">
        <v>242</v>
      </c>
      <c r="C56" s="15"/>
      <c r="D56" s="15" t="s">
        <v>64</v>
      </c>
      <c r="E56" s="95">
        <v>167.05610160956414</v>
      </c>
      <c r="F56" s="81">
        <v>99.97039962789846</v>
      </c>
      <c r="G56" s="114" t="s">
        <v>381</v>
      </c>
      <c r="H56" s="15"/>
      <c r="I56" s="16" t="s">
        <v>242</v>
      </c>
      <c r="J56" s="66"/>
      <c r="K56" s="66"/>
      <c r="L56" s="116" t="s">
        <v>943</v>
      </c>
      <c r="M56" s="96">
        <v>10.864817342371538</v>
      </c>
      <c r="N56" s="97">
        <v>7924.80810546875</v>
      </c>
      <c r="O56" s="97">
        <v>1896.869140625</v>
      </c>
      <c r="P56" s="77"/>
      <c r="Q56" s="98"/>
      <c r="R56" s="98"/>
      <c r="S56" s="99"/>
      <c r="T56" s="51">
        <v>1</v>
      </c>
      <c r="U56" s="51">
        <v>1</v>
      </c>
      <c r="V56" s="52">
        <v>0</v>
      </c>
      <c r="W56" s="52">
        <v>0.5</v>
      </c>
      <c r="X56" s="52">
        <v>0</v>
      </c>
      <c r="Y56" s="52">
        <v>0.99999</v>
      </c>
      <c r="Z56" s="52">
        <v>0.5</v>
      </c>
      <c r="AA56" s="52">
        <v>0</v>
      </c>
      <c r="AB56" s="82">
        <v>56</v>
      </c>
      <c r="AC56" s="82"/>
      <c r="AD56" s="100"/>
      <c r="AE56" s="85" t="s">
        <v>633</v>
      </c>
      <c r="AF56" s="85">
        <v>596</v>
      </c>
      <c r="AG56" s="85">
        <v>647</v>
      </c>
      <c r="AH56" s="85">
        <v>22207</v>
      </c>
      <c r="AI56" s="85">
        <v>16884</v>
      </c>
      <c r="AJ56" s="85"/>
      <c r="AK56" s="85" t="s">
        <v>683</v>
      </c>
      <c r="AL56" s="85" t="s">
        <v>712</v>
      </c>
      <c r="AM56" s="90" t="s">
        <v>741</v>
      </c>
      <c r="AN56" s="85"/>
      <c r="AO56" s="87">
        <v>41382.72336805556</v>
      </c>
      <c r="AP56" s="90" t="s">
        <v>785</v>
      </c>
      <c r="AQ56" s="85" t="b">
        <v>1</v>
      </c>
      <c r="AR56" s="85" t="b">
        <v>0</v>
      </c>
      <c r="AS56" s="85" t="b">
        <v>1</v>
      </c>
      <c r="AT56" s="85"/>
      <c r="AU56" s="85">
        <v>37</v>
      </c>
      <c r="AV56" s="90" t="s">
        <v>789</v>
      </c>
      <c r="AW56" s="85" t="b">
        <v>0</v>
      </c>
      <c r="AX56" s="85" t="s">
        <v>833</v>
      </c>
      <c r="AY56" s="90" t="s">
        <v>887</v>
      </c>
      <c r="AZ56" s="85" t="s">
        <v>66</v>
      </c>
      <c r="BA56" s="85" t="str">
        <f>REPLACE(INDEX(GroupVertices[Group],MATCH(Vertices[[#This Row],[Vertex]],GroupVertices[Vertex],0)),1,1,"")</f>
        <v>6</v>
      </c>
      <c r="BB56" s="51"/>
      <c r="BC56" s="51"/>
      <c r="BD56" s="51"/>
      <c r="BE56" s="51"/>
      <c r="BF56" s="51" t="s">
        <v>1092</v>
      </c>
      <c r="BG56" s="51" t="s">
        <v>1092</v>
      </c>
      <c r="BH56" s="131" t="s">
        <v>1344</v>
      </c>
      <c r="BI56" s="131" t="s">
        <v>1344</v>
      </c>
      <c r="BJ56" s="131" t="s">
        <v>1362</v>
      </c>
      <c r="BK56" s="131" t="s">
        <v>1362</v>
      </c>
      <c r="BL56" s="131">
        <v>0</v>
      </c>
      <c r="BM56" s="134">
        <v>0</v>
      </c>
      <c r="BN56" s="131">
        <v>0</v>
      </c>
      <c r="BO56" s="134">
        <v>0</v>
      </c>
      <c r="BP56" s="131">
        <v>0</v>
      </c>
      <c r="BQ56" s="134">
        <v>0</v>
      </c>
      <c r="BR56" s="131">
        <v>38</v>
      </c>
      <c r="BS56" s="134">
        <v>100</v>
      </c>
      <c r="BT56" s="131">
        <v>38</v>
      </c>
      <c r="BU56" s="2"/>
      <c r="BV56" s="3"/>
      <c r="BW56" s="3"/>
      <c r="BX56" s="3"/>
      <c r="BY56" s="3"/>
    </row>
    <row r="57" spans="1:77" ht="41.45" customHeight="1">
      <c r="A57" s="14" t="s">
        <v>269</v>
      </c>
      <c r="C57" s="15"/>
      <c r="D57" s="15" t="s">
        <v>64</v>
      </c>
      <c r="E57" s="95">
        <v>168.1814163418319</v>
      </c>
      <c r="F57" s="81">
        <v>99.96381160072285</v>
      </c>
      <c r="G57" s="114" t="s">
        <v>832</v>
      </c>
      <c r="H57" s="15"/>
      <c r="I57" s="16" t="s">
        <v>269</v>
      </c>
      <c r="J57" s="66"/>
      <c r="K57" s="66"/>
      <c r="L57" s="116" t="s">
        <v>944</v>
      </c>
      <c r="M57" s="96">
        <v>13.060387199097196</v>
      </c>
      <c r="N57" s="97">
        <v>6972.98681640625</v>
      </c>
      <c r="O57" s="97">
        <v>867.560302734375</v>
      </c>
      <c r="P57" s="77"/>
      <c r="Q57" s="98"/>
      <c r="R57" s="98"/>
      <c r="S57" s="99"/>
      <c r="T57" s="51">
        <v>2</v>
      </c>
      <c r="U57" s="51">
        <v>0</v>
      </c>
      <c r="V57" s="52">
        <v>0</v>
      </c>
      <c r="W57" s="52">
        <v>0.5</v>
      </c>
      <c r="X57" s="52">
        <v>0</v>
      </c>
      <c r="Y57" s="52">
        <v>0.99999</v>
      </c>
      <c r="Z57" s="52">
        <v>0.5</v>
      </c>
      <c r="AA57" s="52">
        <v>0</v>
      </c>
      <c r="AB57" s="82">
        <v>57</v>
      </c>
      <c r="AC57" s="82"/>
      <c r="AD57" s="100"/>
      <c r="AE57" s="85" t="s">
        <v>634</v>
      </c>
      <c r="AF57" s="85">
        <v>1715</v>
      </c>
      <c r="AG57" s="85">
        <v>791</v>
      </c>
      <c r="AH57" s="85">
        <v>11199</v>
      </c>
      <c r="AI57" s="85">
        <v>21006</v>
      </c>
      <c r="AJ57" s="85"/>
      <c r="AK57" s="85" t="s">
        <v>684</v>
      </c>
      <c r="AL57" s="85" t="s">
        <v>713</v>
      </c>
      <c r="AM57" s="85"/>
      <c r="AN57" s="85"/>
      <c r="AO57" s="87">
        <v>41605.632881944446</v>
      </c>
      <c r="AP57" s="90" t="s">
        <v>786</v>
      </c>
      <c r="AQ57" s="85" t="b">
        <v>1</v>
      </c>
      <c r="AR57" s="85" t="b">
        <v>0</v>
      </c>
      <c r="AS57" s="85" t="b">
        <v>0</v>
      </c>
      <c r="AT57" s="85"/>
      <c r="AU57" s="85">
        <v>16</v>
      </c>
      <c r="AV57" s="90" t="s">
        <v>789</v>
      </c>
      <c r="AW57" s="85" t="b">
        <v>0</v>
      </c>
      <c r="AX57" s="85" t="s">
        <v>833</v>
      </c>
      <c r="AY57" s="90" t="s">
        <v>888</v>
      </c>
      <c r="AZ57" s="85" t="s">
        <v>65</v>
      </c>
      <c r="BA57" s="85" t="str">
        <f>REPLACE(INDEX(GroupVertices[Group],MATCH(Vertices[[#This Row],[Vertex]],GroupVertices[Vertex],0)),1,1,"")</f>
        <v>6</v>
      </c>
      <c r="BB57" s="51"/>
      <c r="BC57" s="51"/>
      <c r="BD57" s="51"/>
      <c r="BE57" s="51"/>
      <c r="BF57" s="51"/>
      <c r="BG57" s="51"/>
      <c r="BH57" s="51"/>
      <c r="BI57" s="51"/>
      <c r="BJ57" s="51"/>
      <c r="BK57" s="51"/>
      <c r="BL57" s="51"/>
      <c r="BM57" s="52"/>
      <c r="BN57" s="51"/>
      <c r="BO57" s="52"/>
      <c r="BP57" s="51"/>
      <c r="BQ57" s="52"/>
      <c r="BR57" s="51"/>
      <c r="BS57" s="52"/>
      <c r="BT57" s="51"/>
      <c r="BU57" s="2"/>
      <c r="BV57" s="3"/>
      <c r="BW57" s="3"/>
      <c r="BX57" s="3"/>
      <c r="BY57" s="3"/>
    </row>
    <row r="58" spans="1:77" ht="41.45" customHeight="1">
      <c r="A58" s="101" t="s">
        <v>243</v>
      </c>
      <c r="C58" s="102"/>
      <c r="D58" s="102" t="s">
        <v>64</v>
      </c>
      <c r="E58" s="103">
        <v>162.63298953690062</v>
      </c>
      <c r="F58" s="104">
        <v>99.99629423471372</v>
      </c>
      <c r="G58" s="115" t="s">
        <v>382</v>
      </c>
      <c r="H58" s="102"/>
      <c r="I58" s="105" t="s">
        <v>243</v>
      </c>
      <c r="J58" s="106"/>
      <c r="K58" s="106"/>
      <c r="L58" s="117" t="s">
        <v>945</v>
      </c>
      <c r="M58" s="107">
        <v>2.2350080444081835</v>
      </c>
      <c r="N58" s="108">
        <v>6972.98681640625</v>
      </c>
      <c r="O58" s="108">
        <v>1896.869140625</v>
      </c>
      <c r="P58" s="109"/>
      <c r="Q58" s="110"/>
      <c r="R58" s="110"/>
      <c r="S58" s="111"/>
      <c r="T58" s="51">
        <v>0</v>
      </c>
      <c r="U58" s="51">
        <v>2</v>
      </c>
      <c r="V58" s="52">
        <v>0</v>
      </c>
      <c r="W58" s="52">
        <v>0.5</v>
      </c>
      <c r="X58" s="52">
        <v>0</v>
      </c>
      <c r="Y58" s="52">
        <v>0.99999</v>
      </c>
      <c r="Z58" s="52">
        <v>0.5</v>
      </c>
      <c r="AA58" s="52">
        <v>0</v>
      </c>
      <c r="AB58" s="112">
        <v>58</v>
      </c>
      <c r="AC58" s="112"/>
      <c r="AD58" s="113"/>
      <c r="AE58" s="85" t="s">
        <v>635</v>
      </c>
      <c r="AF58" s="85">
        <v>243</v>
      </c>
      <c r="AG58" s="85">
        <v>81</v>
      </c>
      <c r="AH58" s="85">
        <v>2564</v>
      </c>
      <c r="AI58" s="85">
        <v>2543</v>
      </c>
      <c r="AJ58" s="85"/>
      <c r="AK58" s="85" t="s">
        <v>685</v>
      </c>
      <c r="AL58" s="85" t="s">
        <v>714</v>
      </c>
      <c r="AM58" s="85"/>
      <c r="AN58" s="85"/>
      <c r="AO58" s="87">
        <v>41473.81896990741</v>
      </c>
      <c r="AP58" s="90" t="s">
        <v>787</v>
      </c>
      <c r="AQ58" s="85" t="b">
        <v>1</v>
      </c>
      <c r="AR58" s="85" t="b">
        <v>0</v>
      </c>
      <c r="AS58" s="85" t="b">
        <v>1</v>
      </c>
      <c r="AT58" s="85"/>
      <c r="AU58" s="85">
        <v>1</v>
      </c>
      <c r="AV58" s="90" t="s">
        <v>789</v>
      </c>
      <c r="AW58" s="85" t="b">
        <v>0</v>
      </c>
      <c r="AX58" s="85" t="s">
        <v>833</v>
      </c>
      <c r="AY58" s="90" t="s">
        <v>889</v>
      </c>
      <c r="AZ58" s="85" t="s">
        <v>66</v>
      </c>
      <c r="BA58" s="85" t="str">
        <f>REPLACE(INDEX(GroupVertices[Group],MATCH(Vertices[[#This Row],[Vertex]],GroupVertices[Vertex],0)),1,1,"")</f>
        <v>6</v>
      </c>
      <c r="BB58" s="51"/>
      <c r="BC58" s="51"/>
      <c r="BD58" s="51"/>
      <c r="BE58" s="51"/>
      <c r="BF58" s="51" t="s">
        <v>347</v>
      </c>
      <c r="BG58" s="51" t="s">
        <v>347</v>
      </c>
      <c r="BH58" s="131" t="s">
        <v>1344</v>
      </c>
      <c r="BI58" s="131" t="s">
        <v>1344</v>
      </c>
      <c r="BJ58" s="131" t="s">
        <v>1362</v>
      </c>
      <c r="BK58" s="131" t="s">
        <v>1362</v>
      </c>
      <c r="BL58" s="131">
        <v>0</v>
      </c>
      <c r="BM58" s="134">
        <v>0</v>
      </c>
      <c r="BN58" s="131">
        <v>0</v>
      </c>
      <c r="BO58" s="134">
        <v>0</v>
      </c>
      <c r="BP58" s="131">
        <v>0</v>
      </c>
      <c r="BQ58" s="134">
        <v>0</v>
      </c>
      <c r="BR58" s="131">
        <v>38</v>
      </c>
      <c r="BS58" s="134">
        <v>100</v>
      </c>
      <c r="BT58" s="131">
        <v>38</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8"/>
    <dataValidation allowBlank="1" showInputMessage="1" promptTitle="Vertex Tooltip" prompt="Enter optional text that will pop up when the mouse is hovered over the vertex." errorTitle="Invalid Vertex Image Key" sqref="L3:L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8"/>
    <dataValidation allowBlank="1" showInputMessage="1" promptTitle="Vertex Label Fill Color" prompt="To select an optional fill color for the Label shape, right-click and select Select Color on the right-click menu." sqref="J3:J58"/>
    <dataValidation allowBlank="1" showInputMessage="1" promptTitle="Vertex Image File" prompt="Enter the path to an image file.  Hover over the column header for examples." errorTitle="Invalid Vertex Image Key" sqref="G3:G58"/>
    <dataValidation allowBlank="1" showInputMessage="1" promptTitle="Vertex Color" prompt="To select an optional vertex color, right-click and select Select Color on the right-click menu." sqref="C3:C58"/>
    <dataValidation allowBlank="1" showInputMessage="1" promptTitle="Vertex Opacity" prompt="Enter an optional vertex opacity between 0 (transparent) and 100 (opaque)." errorTitle="Invalid Vertex Opacity" error="The optional vertex opacity must be a whole number between 0 and 10." sqref="F3:F58"/>
    <dataValidation type="list" allowBlank="1" showInputMessage="1" showErrorMessage="1" promptTitle="Vertex Shape" prompt="Select an optional vertex shape." errorTitle="Invalid Vertex Shape" error="You have entered an invalid vertex shape.  Try selecting from the drop-down list instead." sqref="D3:D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8">
      <formula1>ValidVertexLabelPositions</formula1>
    </dataValidation>
    <dataValidation allowBlank="1" showInputMessage="1" showErrorMessage="1" promptTitle="Vertex Name" prompt="Enter the name of the vertex." sqref="A3:A58"/>
  </dataValidations>
  <hyperlinks>
    <hyperlink ref="AM3" r:id="rId1" display="https://t.co/wsbpF1x0yO"/>
    <hyperlink ref="AM5" r:id="rId2" display="http://t.co/Qs3n5GyJH7"/>
    <hyperlink ref="AM14" r:id="rId3" display="https://t.co/jXI5PEZCYY"/>
    <hyperlink ref="AM16" r:id="rId4" display="http://t.co/bM1IdVMSq9"/>
    <hyperlink ref="AM17" r:id="rId5" display="https://t.co/No7jaLiShK"/>
    <hyperlink ref="AM19" r:id="rId6" display="https://t.co/wpMN7IppSR"/>
    <hyperlink ref="AM21" r:id="rId7" display="https://t.co/vQIjwpB9Gn"/>
    <hyperlink ref="AM23" r:id="rId8" display="https://t.co/QjQXeg2aMl"/>
    <hyperlink ref="AM25" r:id="rId9" display="https://t.co/li08WGpyVQ"/>
    <hyperlink ref="AM26" r:id="rId10" display="https://t.co/li08WGpyVQ"/>
    <hyperlink ref="AM27" r:id="rId11" display="https://t.co/aVcGOnPJRb"/>
    <hyperlink ref="AM28" r:id="rId12" display="http://t.co/fZYZVHMhmB"/>
    <hyperlink ref="AM29" r:id="rId13" display="https://t.co/ww9O4GDHYJ"/>
    <hyperlink ref="AM30" r:id="rId14" display="https://t.co/CYyf8lTMFl"/>
    <hyperlink ref="AM32" r:id="rId15" display="http://t.co/JGm1CbofEq"/>
    <hyperlink ref="AM33" r:id="rId16" display="http://t.co/bMfqfgByI0"/>
    <hyperlink ref="AM34" r:id="rId17" display="http://t.co/lKXcwqG23P"/>
    <hyperlink ref="AM36" r:id="rId18" display="https://t.co/rOqAUw9h0o"/>
    <hyperlink ref="AM42" r:id="rId19" display="https://t.co/f2726Sw2Yj"/>
    <hyperlink ref="AM43" r:id="rId20" display="https://t.co/BqeiM5xYsO"/>
    <hyperlink ref="AM44" r:id="rId21" display="https://t.co/62FEv2aoG1"/>
    <hyperlink ref="AM45" r:id="rId22" display="https://t.co/1c6rXufTfU"/>
    <hyperlink ref="AM50" r:id="rId23" display="http://t.co/zLxCigxLsu"/>
    <hyperlink ref="AM51" r:id="rId24" display="https://t.co/UyJkLwIVJ6"/>
    <hyperlink ref="AM53" r:id="rId25" display="http://t.co/Plo4QzxyJu"/>
    <hyperlink ref="AM54" r:id="rId26" display="https://t.co/pc9AA9P0eJ"/>
    <hyperlink ref="AM55" r:id="rId27" display="http://t.co/cBSQOd6134"/>
    <hyperlink ref="AM56" r:id="rId28" display="https://t.co/kiqNoGR6fy"/>
    <hyperlink ref="AP3" r:id="rId29" display="https://pbs.twimg.com/profile_banners/252780009/1556007280"/>
    <hyperlink ref="AP4" r:id="rId30" display="https://pbs.twimg.com/profile_banners/1102790651341488128/1551760975"/>
    <hyperlink ref="AP5" r:id="rId31" display="https://pbs.twimg.com/profile_banners/132078023/1552370963"/>
    <hyperlink ref="AP6" r:id="rId32" display="https://pbs.twimg.com/profile_banners/960490052689174533/1554697020"/>
    <hyperlink ref="AP7" r:id="rId33" display="https://pbs.twimg.com/profile_banners/1187768575055937536/1572879227"/>
    <hyperlink ref="AP9" r:id="rId34" display="https://pbs.twimg.com/profile_banners/1029328742135595008/1572050250"/>
    <hyperlink ref="AP10" r:id="rId35" display="https://pbs.twimg.com/profile_banners/999292549239132160/1527087814"/>
    <hyperlink ref="AP11" r:id="rId36" display="https://pbs.twimg.com/profile_banners/349297534/1501154573"/>
    <hyperlink ref="AP13" r:id="rId37" display="https://pbs.twimg.com/profile_banners/2574666234/1572998838"/>
    <hyperlink ref="AP14" r:id="rId38" display="https://pbs.twimg.com/profile_banners/1107302682/1367183426"/>
    <hyperlink ref="AP15" r:id="rId39" display="https://pbs.twimg.com/profile_banners/1190187759245385728/1573112655"/>
    <hyperlink ref="AP17" r:id="rId40" display="https://pbs.twimg.com/profile_banners/2864340789/1539029615"/>
    <hyperlink ref="AP19" r:id="rId41" display="https://pbs.twimg.com/profile_banners/1117680507158794241/1565084695"/>
    <hyperlink ref="AP20" r:id="rId42" display="https://pbs.twimg.com/profile_banners/1040728289369776129/1548497905"/>
    <hyperlink ref="AP21" r:id="rId43" display="https://pbs.twimg.com/profile_banners/855763086031994880/1492865113"/>
    <hyperlink ref="AP22" r:id="rId44" display="https://pbs.twimg.com/profile_banners/102940998/1537606144"/>
    <hyperlink ref="AP23" r:id="rId45" display="https://pbs.twimg.com/profile_banners/3091115111/1525898052"/>
    <hyperlink ref="AP24" r:id="rId46" display="https://pbs.twimg.com/profile_banners/1174238039469674496/1568795886"/>
    <hyperlink ref="AP25" r:id="rId47" display="https://pbs.twimg.com/profile_banners/473980663/1536676088"/>
    <hyperlink ref="AP26" r:id="rId48" display="https://pbs.twimg.com/profile_banners/1061743394/1514639369"/>
    <hyperlink ref="AP27" r:id="rId49" display="https://pbs.twimg.com/profile_banners/83795099/1554460944"/>
    <hyperlink ref="AP29" r:id="rId50" display="https://pbs.twimg.com/profile_banners/496728554/1516609637"/>
    <hyperlink ref="AP30" r:id="rId51" display="https://pbs.twimg.com/profile_banners/1110476052/1554454107"/>
    <hyperlink ref="AP32" r:id="rId52" display="https://pbs.twimg.com/profile_banners/2912426185/1562226869"/>
    <hyperlink ref="AP33" r:id="rId53" display="https://pbs.twimg.com/profile_banners/2910514074/1572581044"/>
    <hyperlink ref="AP34" r:id="rId54" display="https://pbs.twimg.com/profile_banners/2910514663/1572580927"/>
    <hyperlink ref="AP35" r:id="rId55" display="https://pbs.twimg.com/profile_banners/2910554083/1572580869"/>
    <hyperlink ref="AP36" r:id="rId56" display="https://pbs.twimg.com/profile_banners/3551100853/1514694299"/>
    <hyperlink ref="AP37" r:id="rId57" display="https://pbs.twimg.com/profile_banners/543403780/1556757913"/>
    <hyperlink ref="AP38" r:id="rId58" display="https://pbs.twimg.com/profile_banners/3104987600/1571156109"/>
    <hyperlink ref="AP39" r:id="rId59" display="https://pbs.twimg.com/profile_banners/1123130907446132736/1556810689"/>
    <hyperlink ref="AP40" r:id="rId60" display="https://pbs.twimg.com/profile_banners/2241079375/1386783091"/>
    <hyperlink ref="AP41" r:id="rId61" display="https://pbs.twimg.com/profile_banners/874669726579908608/1503849873"/>
    <hyperlink ref="AP42" r:id="rId62" display="https://pbs.twimg.com/profile_banners/1041773867419820032/1537213367"/>
    <hyperlink ref="AP43" r:id="rId63" display="https://pbs.twimg.com/profile_banners/3192410304/1524283545"/>
    <hyperlink ref="AP44" r:id="rId64" display="https://pbs.twimg.com/profile_banners/846573895/1424935619"/>
    <hyperlink ref="AP45" r:id="rId65" display="https://pbs.twimg.com/profile_banners/2712058400/1510691537"/>
    <hyperlink ref="AP46" r:id="rId66" display="https://pbs.twimg.com/profile_banners/2725255340/1460570096"/>
    <hyperlink ref="AP48" r:id="rId67" display="https://pbs.twimg.com/profile_banners/3093119861/1519402300"/>
    <hyperlink ref="AP50" r:id="rId68" display="https://pbs.twimg.com/profile_banners/2959127025/1420321591"/>
    <hyperlink ref="AP51" r:id="rId69" display="https://pbs.twimg.com/profile_banners/4862987457/1454142147"/>
    <hyperlink ref="AP54" r:id="rId70" display="https://pbs.twimg.com/profile_banners/697809813535850497/1455651540"/>
    <hyperlink ref="AP55" r:id="rId71" display="https://pbs.twimg.com/profile_banners/2461654615/1425487590"/>
    <hyperlink ref="AP56" r:id="rId72" display="https://pbs.twimg.com/profile_banners/1362473617/1571686717"/>
    <hyperlink ref="AP57" r:id="rId73" display="https://pbs.twimg.com/profile_banners/2217956377/1565597417"/>
    <hyperlink ref="AP58" r:id="rId74" display="https://pbs.twimg.com/profile_banners/1604186864/1571294592"/>
    <hyperlink ref="AV3" r:id="rId75" display="http://abs.twimg.com/images/themes/theme9/bg.gif"/>
    <hyperlink ref="AV5" r:id="rId76" display="http://abs.twimg.com/images/themes/theme1/bg.png"/>
    <hyperlink ref="AV8" r:id="rId77" display="http://abs.twimg.com/images/themes/theme1/bg.png"/>
    <hyperlink ref="AV10" r:id="rId78" display="http://abs.twimg.com/images/themes/theme1/bg.png"/>
    <hyperlink ref="AV11" r:id="rId79" display="http://abs.twimg.com/images/themes/theme1/bg.png"/>
    <hyperlink ref="AV13" r:id="rId80" display="http://abs.twimg.com/images/themes/theme1/bg.png"/>
    <hyperlink ref="AV14" r:id="rId81" display="http://abs.twimg.com/images/themes/theme1/bg.png"/>
    <hyperlink ref="AV16" r:id="rId82" display="http://abs.twimg.com/images/themes/theme1/bg.png"/>
    <hyperlink ref="AV17" r:id="rId83" display="http://abs.twimg.com/images/themes/theme1/bg.png"/>
    <hyperlink ref="AV20" r:id="rId84" display="http://abs.twimg.com/images/themes/theme1/bg.png"/>
    <hyperlink ref="AV22" r:id="rId85" display="http://abs.twimg.com/images/themes/theme18/bg.gif"/>
    <hyperlink ref="AV23" r:id="rId86" display="http://abs.twimg.com/images/themes/theme1/bg.png"/>
    <hyperlink ref="AV25" r:id="rId87" display="http://abs.twimg.com/images/themes/theme4/bg.gif"/>
    <hyperlink ref="AV26" r:id="rId88" display="http://abs.twimg.com/images/themes/theme1/bg.png"/>
    <hyperlink ref="AV27" r:id="rId89" display="http://abs.twimg.com/images/themes/theme1/bg.png"/>
    <hyperlink ref="AV28" r:id="rId90" display="http://abs.twimg.com/images/themes/theme1/bg.png"/>
    <hyperlink ref="AV29" r:id="rId91" display="http://abs.twimg.com/images/themes/theme10/bg.gif"/>
    <hyperlink ref="AV30" r:id="rId92" display="http://abs.twimg.com/images/themes/theme1/bg.png"/>
    <hyperlink ref="AV31" r:id="rId93" display="http://abs.twimg.com/images/themes/theme1/bg.png"/>
    <hyperlink ref="AV32" r:id="rId94" display="http://abs.twimg.com/images/themes/theme1/bg.png"/>
    <hyperlink ref="AV33" r:id="rId95" display="http://abs.twimg.com/images/themes/theme1/bg.png"/>
    <hyperlink ref="AV34" r:id="rId96" display="http://abs.twimg.com/images/themes/theme1/bg.png"/>
    <hyperlink ref="AV35" r:id="rId97" display="http://abs.twimg.com/images/themes/theme1/bg.png"/>
    <hyperlink ref="AV36" r:id="rId98" display="http://abs.twimg.com/images/themes/theme18/bg.gif"/>
    <hyperlink ref="AV37" r:id="rId99" display="http://abs.twimg.com/images/themes/theme1/bg.png"/>
    <hyperlink ref="AV38" r:id="rId100" display="http://abs.twimg.com/images/themes/theme1/bg.png"/>
    <hyperlink ref="AV40" r:id="rId101" display="http://abs.twimg.com/images/themes/theme14/bg.gif"/>
    <hyperlink ref="AV43" r:id="rId102" display="http://abs.twimg.com/images/themes/theme1/bg.png"/>
    <hyperlink ref="AV44" r:id="rId103" display="http://abs.twimg.com/images/themes/theme9/bg.gif"/>
    <hyperlink ref="AV45" r:id="rId104" display="http://abs.twimg.com/images/themes/theme19/bg.gif"/>
    <hyperlink ref="AV46" r:id="rId105" display="http://abs.twimg.com/images/themes/theme1/bg.png"/>
    <hyperlink ref="AV47" r:id="rId106" display="http://abs.twimg.com/images/themes/theme1/bg.png"/>
    <hyperlink ref="AV48" r:id="rId107" display="http://abs.twimg.com/images/themes/theme1/bg.png"/>
    <hyperlink ref="AV50" r:id="rId108" display="http://abs.twimg.com/images/themes/theme1/bg.png"/>
    <hyperlink ref="AV53" r:id="rId109" display="http://abs.twimg.com/images/themes/theme1/bg.png"/>
    <hyperlink ref="AV55" r:id="rId110" display="http://abs.twimg.com/images/themes/theme15/bg.png"/>
    <hyperlink ref="AV56" r:id="rId111" display="http://abs.twimg.com/images/themes/theme1/bg.png"/>
    <hyperlink ref="AV57" r:id="rId112" display="http://abs.twimg.com/images/themes/theme1/bg.png"/>
    <hyperlink ref="AV58" r:id="rId113" display="http://abs.twimg.com/images/themes/theme1/bg.png"/>
    <hyperlink ref="G3" r:id="rId114" display="http://pbs.twimg.com/profile_images/1102637646466174981/Rqk8eYUP_normal.jpg"/>
    <hyperlink ref="G4" r:id="rId115" display="http://pbs.twimg.com/profile_images/1102791426855694336/6GWyylC-_normal.jpg"/>
    <hyperlink ref="G5" r:id="rId116" display="http://pbs.twimg.com/profile_images/925345133888802816/8MC3XQXK_normal.jpg"/>
    <hyperlink ref="G6" r:id="rId117" display="http://pbs.twimg.com/profile_images/1115104274524938240/8l6SjqSC_normal.jpg"/>
    <hyperlink ref="G7" r:id="rId118" display="http://pbs.twimg.com/profile_images/1187768852421042176/sijOkxvx_normal.jpg"/>
    <hyperlink ref="G8" r:id="rId119" display="http://pbs.twimg.com/profile_images/711907923006455808/-yNYrUE-_normal.jpg"/>
    <hyperlink ref="G9" r:id="rId120" display="http://pbs.twimg.com/profile_images/1187890958471446529/UxqBzfvR_normal.jpg"/>
    <hyperlink ref="G10" r:id="rId121" display="http://pbs.twimg.com/profile_images/999304699051307008/eWEZJFBP_normal.jpg"/>
    <hyperlink ref="G11" r:id="rId122" display="http://pbs.twimg.com/profile_images/1075872772801347586/m8ERiaYn_normal.jpg"/>
    <hyperlink ref="G12" r:id="rId123" display="http://pbs.twimg.com/profile_images/829077599909453825/2_C_LQiY_normal.jpg"/>
    <hyperlink ref="G13" r:id="rId124" display="http://pbs.twimg.com/profile_images/1192589192741752833/L8O1-62M_normal.jpg"/>
    <hyperlink ref="G14" r:id="rId125" display="http://pbs.twimg.com/profile_images/3293366659/4c3b2e7542f500f7aeda161d3518b39f_normal.jpeg"/>
    <hyperlink ref="G15" r:id="rId126" display="http://pbs.twimg.com/profile_images/1190188285223718916/RX3rR49b_normal.png"/>
    <hyperlink ref="G16" r:id="rId127" display="http://pbs.twimg.com/profile_images/394938816/stonea_camp_post_reinstatement_normal.jpg"/>
    <hyperlink ref="G17" r:id="rId128" display="http://pbs.twimg.com/profile_images/1141452539617075200/fuLc7Pjc_normal.jpg"/>
    <hyperlink ref="G18" r:id="rId129" display="http://pbs.twimg.com/profile_images/1191634120205488129/AfbCmyKG_normal.jpg"/>
    <hyperlink ref="G19" r:id="rId130" display="http://pbs.twimg.com/profile_images/1117680603594256384/qWBfKqrP_normal.jpg"/>
    <hyperlink ref="G20" r:id="rId131" display="http://pbs.twimg.com/profile_images/1040731669429276672/ZqyLhhCq_normal.jpg"/>
    <hyperlink ref="G21" r:id="rId132" display="http://pbs.twimg.com/profile_images/855764324794507265/EaGr9iag_normal.jpg"/>
    <hyperlink ref="G22" r:id="rId133" display="http://pbs.twimg.com/profile_images/1184466731001008130/D_8jTTlr_normal.png"/>
    <hyperlink ref="G23" r:id="rId134" display="http://pbs.twimg.com/profile_images/684419505121017860/laSG6znc_normal.jpg"/>
    <hyperlink ref="G24" r:id="rId135" display="http://pbs.twimg.com/profile_images/1174238544593858561/Tc40oASd_normal.jpg"/>
    <hyperlink ref="G25" r:id="rId136" display="http://pbs.twimg.com/profile_images/595237702519369729/jzCa3N8Y_normal.jpg"/>
    <hyperlink ref="G26" r:id="rId137" display="http://pbs.twimg.com/profile_images/1023854571993669632/5Iv5gbCY_normal.jpg"/>
    <hyperlink ref="G27" r:id="rId138" display="http://pbs.twimg.com/profile_images/875661200784330754/cXTSJeMm_normal.jpg"/>
    <hyperlink ref="G28" r:id="rId139" display="http://pbs.twimg.com/profile_images/1251530782/69410_441413556786_575606786_5763921_3628028_n_normal.jpg"/>
    <hyperlink ref="G29" r:id="rId140" display="http://pbs.twimg.com/profile_images/1908330327/image201203120009_normal.jpg"/>
    <hyperlink ref="G30" r:id="rId141" display="http://pbs.twimg.com/profile_images/3146088139/a554c1f590eaa2ea49a74ca114262979_normal.jpeg"/>
    <hyperlink ref="G31" r:id="rId142" display="http://pbs.twimg.com/profile_images/1104204104446894080/5HQQDVxZ_normal.jpg"/>
    <hyperlink ref="G32" r:id="rId143" display="http://pbs.twimg.com/profile_images/1072765696822525954/QR9-h3Px_normal.jpg"/>
    <hyperlink ref="G33" r:id="rId144" display="http://pbs.twimg.com/profile_images/537465753469870080/5r9GPc6__normal.jpeg"/>
    <hyperlink ref="G34" r:id="rId145" display="http://pbs.twimg.com/profile_images/537448563270103041/f7cNtfdF_normal.jpeg"/>
    <hyperlink ref="G35" r:id="rId146" display="http://pbs.twimg.com/profile_images/537458653335273472/3wUbi8pv_normal.jpeg"/>
    <hyperlink ref="G36" r:id="rId147" display="http://pbs.twimg.com/profile_images/648540112565874688/_E-0T9v6_normal.jpg"/>
    <hyperlink ref="G37" r:id="rId148" display="http://pbs.twimg.com/profile_images/1123749856407896065/1fupNtBu_normal.jpg"/>
    <hyperlink ref="G38" r:id="rId149" display="http://pbs.twimg.com/profile_images/1172873226713591809/fPWkx85l_normal.jpg"/>
    <hyperlink ref="G39" r:id="rId150" display="http://pbs.twimg.com/profile_images/1123971611609194502/lS4G0ALL_normal.jpg"/>
    <hyperlink ref="G40" r:id="rId151" display="http://pbs.twimg.com/profile_images/378800000859371464/ci7DGb-N_normal.jpeg"/>
    <hyperlink ref="G41" r:id="rId152" display="http://pbs.twimg.com/profile_images/901834757331271681/3TmWgEMg_normal.jpg"/>
    <hyperlink ref="G42" r:id="rId153" display="http://pbs.twimg.com/profile_images/1113580464944685057/CSaiUQT3_normal.png"/>
    <hyperlink ref="G43" r:id="rId154" display="http://pbs.twimg.com/profile_images/652682110247960576/WX8GKZEH_normal.jpg"/>
    <hyperlink ref="G44" r:id="rId155" display="http://pbs.twimg.com/profile_images/570847288897961984/2cYwHITF_normal.jpeg"/>
    <hyperlink ref="G45" r:id="rId156" display="http://pbs.twimg.com/profile_images/930561054098247680/nK6km0YI_normal.jpg"/>
    <hyperlink ref="G46" r:id="rId157" display="http://pbs.twimg.com/profile_images/720309844163629056/2HXGew0i_normal.jpg"/>
    <hyperlink ref="G47" r:id="rId158" display="http://pbs.twimg.com/profile_images/576885093609897985/rp80HKp8_normal.jpeg"/>
    <hyperlink ref="G48" r:id="rId159" display="http://pbs.twimg.com/profile_images/967069407196401664/aONJ8HaK_normal.jpg"/>
    <hyperlink ref="G49" r:id="rId160" display="http://pbs.twimg.com/profile_images/702169015804960772/1rC9aYZd_normal.jpg"/>
    <hyperlink ref="G50" r:id="rId161" display="http://pbs.twimg.com/profile_images/551494839213514752/fAKuQrRR_normal.jpeg"/>
    <hyperlink ref="G51" r:id="rId162" display="http://pbs.twimg.com/profile_images/693345455456030720/uCqbyKWE_normal.jpg"/>
    <hyperlink ref="G52" r:id="rId163" display="http://pbs.twimg.com/profile_images/709256972760170496/X-4Nym2Z_normal.jpg"/>
    <hyperlink ref="G53" r:id="rId164" display="http://pbs.twimg.com/profile_images/378800000363969000/27bb060b7ed1fbd83a0a87988f3c5b2d_normal.jpeg"/>
    <hyperlink ref="G54" r:id="rId165" display="http://pbs.twimg.com/profile_images/697810497270210560/V-5WKq60_normal.png"/>
    <hyperlink ref="G55" r:id="rId166" display="http://pbs.twimg.com/profile_images/459334612435484672/0XX9oN66_normal.jpeg"/>
    <hyperlink ref="G56" r:id="rId167" display="http://pbs.twimg.com/profile_images/823193457888006144/6Guk7YCz_normal.jpg"/>
    <hyperlink ref="G57" r:id="rId168" display="http://pbs.twimg.com/profile_images/988693638728253440/7e5QXTQj_normal.jpg"/>
    <hyperlink ref="G58" r:id="rId169" display="http://pbs.twimg.com/profile_images/1184721750409596929/oT7VfnDl_normal.jpg"/>
    <hyperlink ref="AY3" r:id="rId170" display="https://twitter.com/wearestyling"/>
    <hyperlink ref="AY4" r:id="rId171" display="https://twitter.com/tikasastro2"/>
    <hyperlink ref="AY5" r:id="rId172" display="https://twitter.com/seputarinews"/>
    <hyperlink ref="AY6" r:id="rId173" display="https://twitter.com/leksono_duto"/>
    <hyperlink ref="AY7" r:id="rId174" display="https://twitter.com/nataltuti"/>
    <hyperlink ref="AY8" r:id="rId175" display="https://twitter.com/heanbean21"/>
    <hyperlink ref="AY9" r:id="rId176" display="https://twitter.com/robertsowney"/>
    <hyperlink ref="AY10" r:id="rId177" display="https://twitter.com/mb_nias_cex"/>
    <hyperlink ref="AY11" r:id="rId178" display="https://twitter.com/davidmarshall07"/>
    <hyperlink ref="AY12" r:id="rId179" display="https://twitter.com/paramedicciaran"/>
    <hyperlink ref="AY13" r:id="rId180" display="https://twitter.com/scampbellgray"/>
    <hyperlink ref="AY14" r:id="rId181" display="https://twitter.com/jamesealbone"/>
    <hyperlink ref="AY15" r:id="rId182" display="https://twitter.com/ianorfolk"/>
    <hyperlink ref="AY16" r:id="rId183" display="https://twitter.com/cambsarch"/>
    <hyperlink ref="AY17" r:id="rId184" display="https://twitter.com/archpodnet"/>
    <hyperlink ref="AY18" r:id="rId185" display="https://twitter.com/khayrultanjunk"/>
    <hyperlink ref="AY19" r:id="rId186" display="https://twitter.com/aldini_lastri"/>
    <hyperlink ref="AY20" r:id="rId187" display="https://twitter.com/natalie_tanjil"/>
    <hyperlink ref="AY21" r:id="rId188" display="https://twitter.com/ragaminfo88"/>
    <hyperlink ref="AY22" r:id="rId189" display="https://twitter.com/rudibarmara"/>
    <hyperlink ref="AY23" r:id="rId190" display="https://twitter.com/james_d_e_cross"/>
    <hyperlink ref="AY24" r:id="rId191" display="https://twitter.com/paulhod91120289"/>
    <hyperlink ref="AY25" r:id="rId192" display="https://twitter.com/nciagency"/>
    <hyperlink ref="AY26" r:id="rId193" display="https://twitter.com/kjscheid"/>
    <hyperlink ref="AY27" r:id="rId194" display="https://twitter.com/nato"/>
    <hyperlink ref="AY28" r:id="rId195" display="https://twitter.com/mig30m6"/>
    <hyperlink ref="AY29" r:id="rId196" display="https://twitter.com/tastajaya"/>
    <hyperlink ref="AY30" r:id="rId197" display="https://twitter.com/ykbmedia"/>
    <hyperlink ref="AY31" r:id="rId198" display="https://twitter.com/arliyanus"/>
    <hyperlink ref="AY32" r:id="rId199" display="https://twitter.com/jendelahatiykb"/>
    <hyperlink ref="AY33" r:id="rId200" display="https://twitter.com/teens4christykb"/>
    <hyperlink ref="AY34" r:id="rId201" display="https://twitter.com/wasiat_ykb"/>
    <hyperlink ref="AY35" r:id="rId202" display="https://twitter.com/youth4christykb"/>
    <hyperlink ref="AY36" r:id="rId203" display="https://twitter.com/robogofficial"/>
    <hyperlink ref="AY37" r:id="rId204" display="https://twitter.com/r3_photographyy"/>
    <hyperlink ref="AY38" r:id="rId205" display="https://twitter.com/tdesiantofw"/>
    <hyperlink ref="AY39" r:id="rId206" display="https://twitter.com/mayaservice"/>
    <hyperlink ref="AY40" r:id="rId207" display="https://twitter.com/musicpromoters5"/>
    <hyperlink ref="AY41" r:id="rId208" display="https://twitter.com/promotionusa"/>
    <hyperlink ref="AY42" r:id="rId209" display="https://twitter.com/corppromotion"/>
    <hyperlink ref="AY43" r:id="rId210" display="https://twitter.com/publicistmusic"/>
    <hyperlink ref="AY44" r:id="rId211" display="https://twitter.com/musicpromoss"/>
    <hyperlink ref="AY45" r:id="rId212" display="https://twitter.com/musicpromotoday"/>
    <hyperlink ref="AY46" r:id="rId213" display="https://twitter.com/musicpromonew"/>
    <hyperlink ref="AY47" r:id="rId214" display="https://twitter.com/youtubepromoti7"/>
    <hyperlink ref="AY48" r:id="rId215" display="https://twitter.com/youtubepromort"/>
    <hyperlink ref="AY49" r:id="rId216" display="https://twitter.com/ytsubxsub"/>
    <hyperlink ref="AY50" r:id="rId217" display="https://twitter.com/youtubepromox"/>
    <hyperlink ref="AY51" r:id="rId218" display="https://twitter.com/youtubepromo16"/>
    <hyperlink ref="AY52" r:id="rId219" display="https://twitter.com/manejolocura"/>
    <hyperlink ref="AY53" r:id="rId220" display="https://twitter.com/youtubepromo2"/>
    <hyperlink ref="AY54" r:id="rId221" display="https://twitter.com/youtubepromoz"/>
    <hyperlink ref="AY55" r:id="rId222" display="https://twitter.com/musicpromoitaly"/>
    <hyperlink ref="AY56" r:id="rId223" display="https://twitter.com/giovanni_barba"/>
    <hyperlink ref="AY57" r:id="rId224" display="https://twitter.com/_aug_10th"/>
    <hyperlink ref="AY58" r:id="rId225" display="https://twitter.com/dime10of10"/>
  </hyperlinks>
  <printOptions/>
  <pageMargins left="0.7" right="0.7" top="0.75" bottom="0.75" header="0.3" footer="0.3"/>
  <pageSetup horizontalDpi="600" verticalDpi="600" orientation="portrait" r:id="rId230"/>
  <drawing r:id="rId229"/>
  <legacyDrawing r:id="rId227"/>
  <tableParts>
    <tablePart r:id="rId2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1030</v>
      </c>
      <c r="Z2" s="13" t="s">
        <v>1045</v>
      </c>
      <c r="AA2" s="13" t="s">
        <v>1089</v>
      </c>
      <c r="AB2" s="13" t="s">
        <v>1171</v>
      </c>
      <c r="AC2" s="13" t="s">
        <v>1260</v>
      </c>
      <c r="AD2" s="13" t="s">
        <v>1291</v>
      </c>
      <c r="AE2" s="13" t="s">
        <v>1292</v>
      </c>
      <c r="AF2" s="13" t="s">
        <v>1306</v>
      </c>
      <c r="AG2" s="67" t="s">
        <v>1505</v>
      </c>
      <c r="AH2" s="67" t="s">
        <v>1506</v>
      </c>
      <c r="AI2" s="67" t="s">
        <v>1507</v>
      </c>
      <c r="AJ2" s="67" t="s">
        <v>1508</v>
      </c>
      <c r="AK2" s="67" t="s">
        <v>1509</v>
      </c>
      <c r="AL2" s="67" t="s">
        <v>1510</v>
      </c>
      <c r="AM2" s="67" t="s">
        <v>1511</v>
      </c>
      <c r="AN2" s="67" t="s">
        <v>1512</v>
      </c>
      <c r="AO2" s="67" t="s">
        <v>1515</v>
      </c>
    </row>
    <row r="3" spans="1:41" ht="15">
      <c r="A3" s="128" t="s">
        <v>985</v>
      </c>
      <c r="B3" s="129" t="s">
        <v>994</v>
      </c>
      <c r="C3" s="129" t="s">
        <v>56</v>
      </c>
      <c r="D3" s="120"/>
      <c r="E3" s="119"/>
      <c r="F3" s="121" t="s">
        <v>1553</v>
      </c>
      <c r="G3" s="122"/>
      <c r="H3" s="122"/>
      <c r="I3" s="123">
        <v>3</v>
      </c>
      <c r="J3" s="124"/>
      <c r="K3" s="51">
        <v>17</v>
      </c>
      <c r="L3" s="51">
        <v>16</v>
      </c>
      <c r="M3" s="51">
        <v>0</v>
      </c>
      <c r="N3" s="51">
        <v>16</v>
      </c>
      <c r="O3" s="51">
        <v>0</v>
      </c>
      <c r="P3" s="52">
        <v>0</v>
      </c>
      <c r="Q3" s="52">
        <v>0</v>
      </c>
      <c r="R3" s="51">
        <v>1</v>
      </c>
      <c r="S3" s="51">
        <v>0</v>
      </c>
      <c r="T3" s="51">
        <v>17</v>
      </c>
      <c r="U3" s="51">
        <v>16</v>
      </c>
      <c r="V3" s="51">
        <v>2</v>
      </c>
      <c r="W3" s="52">
        <v>1.771626</v>
      </c>
      <c r="X3" s="52">
        <v>0.058823529411764705</v>
      </c>
      <c r="Y3" s="85" t="s">
        <v>321</v>
      </c>
      <c r="Z3" s="85" t="s">
        <v>322</v>
      </c>
      <c r="AA3" s="85" t="s">
        <v>336</v>
      </c>
      <c r="AB3" s="93" t="s">
        <v>1172</v>
      </c>
      <c r="AC3" s="93" t="s">
        <v>1261</v>
      </c>
      <c r="AD3" s="93"/>
      <c r="AE3" s="93" t="s">
        <v>1293</v>
      </c>
      <c r="AF3" s="93" t="s">
        <v>1307</v>
      </c>
      <c r="AG3" s="131">
        <v>0</v>
      </c>
      <c r="AH3" s="134">
        <v>0</v>
      </c>
      <c r="AI3" s="131">
        <v>0</v>
      </c>
      <c r="AJ3" s="134">
        <v>0</v>
      </c>
      <c r="AK3" s="131">
        <v>0</v>
      </c>
      <c r="AL3" s="134">
        <v>0</v>
      </c>
      <c r="AM3" s="131">
        <v>100</v>
      </c>
      <c r="AN3" s="134">
        <v>100</v>
      </c>
      <c r="AO3" s="131">
        <v>100</v>
      </c>
    </row>
    <row r="4" spans="1:41" ht="15">
      <c r="A4" s="128" t="s">
        <v>986</v>
      </c>
      <c r="B4" s="129" t="s">
        <v>995</v>
      </c>
      <c r="C4" s="129" t="s">
        <v>56</v>
      </c>
      <c r="D4" s="125"/>
      <c r="E4" s="102"/>
      <c r="F4" s="105" t="s">
        <v>1554</v>
      </c>
      <c r="G4" s="109"/>
      <c r="H4" s="109"/>
      <c r="I4" s="126">
        <v>4</v>
      </c>
      <c r="J4" s="112"/>
      <c r="K4" s="51">
        <v>13</v>
      </c>
      <c r="L4" s="51">
        <v>7</v>
      </c>
      <c r="M4" s="51">
        <v>13</v>
      </c>
      <c r="N4" s="51">
        <v>20</v>
      </c>
      <c r="O4" s="51">
        <v>20</v>
      </c>
      <c r="P4" s="52" t="s">
        <v>1006</v>
      </c>
      <c r="Q4" s="52" t="s">
        <v>1006</v>
      </c>
      <c r="R4" s="51">
        <v>13</v>
      </c>
      <c r="S4" s="51">
        <v>13</v>
      </c>
      <c r="T4" s="51">
        <v>1</v>
      </c>
      <c r="U4" s="51">
        <v>3</v>
      </c>
      <c r="V4" s="51">
        <v>0</v>
      </c>
      <c r="W4" s="52">
        <v>0</v>
      </c>
      <c r="X4" s="52">
        <v>0</v>
      </c>
      <c r="Y4" s="85" t="s">
        <v>1031</v>
      </c>
      <c r="Z4" s="85" t="s">
        <v>1046</v>
      </c>
      <c r="AA4" s="85" t="s">
        <v>1090</v>
      </c>
      <c r="AB4" s="93" t="s">
        <v>1173</v>
      </c>
      <c r="AC4" s="93" t="s">
        <v>1262</v>
      </c>
      <c r="AD4" s="93"/>
      <c r="AE4" s="93"/>
      <c r="AF4" s="93" t="s">
        <v>1308</v>
      </c>
      <c r="AG4" s="131">
        <v>4</v>
      </c>
      <c r="AH4" s="134">
        <v>0.970873786407767</v>
      </c>
      <c r="AI4" s="131">
        <v>2</v>
      </c>
      <c r="AJ4" s="134">
        <v>0.4854368932038835</v>
      </c>
      <c r="AK4" s="131">
        <v>0</v>
      </c>
      <c r="AL4" s="134">
        <v>0</v>
      </c>
      <c r="AM4" s="131">
        <v>406</v>
      </c>
      <c r="AN4" s="134">
        <v>98.54368932038835</v>
      </c>
      <c r="AO4" s="131">
        <v>412</v>
      </c>
    </row>
    <row r="5" spans="1:41" ht="15">
      <c r="A5" s="128" t="s">
        <v>987</v>
      </c>
      <c r="B5" s="129" t="s">
        <v>996</v>
      </c>
      <c r="C5" s="129" t="s">
        <v>56</v>
      </c>
      <c r="D5" s="125"/>
      <c r="E5" s="102"/>
      <c r="F5" s="105" t="s">
        <v>1555</v>
      </c>
      <c r="G5" s="109"/>
      <c r="H5" s="109"/>
      <c r="I5" s="126">
        <v>5</v>
      </c>
      <c r="J5" s="112"/>
      <c r="K5" s="51">
        <v>6</v>
      </c>
      <c r="L5" s="51">
        <v>6</v>
      </c>
      <c r="M5" s="51">
        <v>0</v>
      </c>
      <c r="N5" s="51">
        <v>6</v>
      </c>
      <c r="O5" s="51">
        <v>1</v>
      </c>
      <c r="P5" s="52">
        <v>0</v>
      </c>
      <c r="Q5" s="52">
        <v>0</v>
      </c>
      <c r="R5" s="51">
        <v>1</v>
      </c>
      <c r="S5" s="51">
        <v>0</v>
      </c>
      <c r="T5" s="51">
        <v>6</v>
      </c>
      <c r="U5" s="51">
        <v>6</v>
      </c>
      <c r="V5" s="51">
        <v>3</v>
      </c>
      <c r="W5" s="52">
        <v>1.555556</v>
      </c>
      <c r="X5" s="52">
        <v>0.16666666666666666</v>
      </c>
      <c r="Y5" s="85"/>
      <c r="Z5" s="85"/>
      <c r="AA5" s="85" t="s">
        <v>1091</v>
      </c>
      <c r="AB5" s="93" t="s">
        <v>1174</v>
      </c>
      <c r="AC5" s="93" t="s">
        <v>1263</v>
      </c>
      <c r="AD5" s="93" t="s">
        <v>249</v>
      </c>
      <c r="AE5" s="93"/>
      <c r="AF5" s="93" t="s">
        <v>1309</v>
      </c>
      <c r="AG5" s="131">
        <v>1</v>
      </c>
      <c r="AH5" s="134">
        <v>0.5154639175257731</v>
      </c>
      <c r="AI5" s="131">
        <v>0</v>
      </c>
      <c r="AJ5" s="134">
        <v>0</v>
      </c>
      <c r="AK5" s="131">
        <v>0</v>
      </c>
      <c r="AL5" s="134">
        <v>0</v>
      </c>
      <c r="AM5" s="131">
        <v>193</v>
      </c>
      <c r="AN5" s="134">
        <v>99.48453608247422</v>
      </c>
      <c r="AO5" s="131">
        <v>194</v>
      </c>
    </row>
    <row r="6" spans="1:41" ht="15">
      <c r="A6" s="128" t="s">
        <v>988</v>
      </c>
      <c r="B6" s="129" t="s">
        <v>997</v>
      </c>
      <c r="C6" s="129" t="s">
        <v>56</v>
      </c>
      <c r="D6" s="125"/>
      <c r="E6" s="102"/>
      <c r="F6" s="105" t="s">
        <v>1556</v>
      </c>
      <c r="G6" s="109"/>
      <c r="H6" s="109"/>
      <c r="I6" s="126">
        <v>6</v>
      </c>
      <c r="J6" s="112"/>
      <c r="K6" s="51">
        <v>6</v>
      </c>
      <c r="L6" s="51">
        <v>5</v>
      </c>
      <c r="M6" s="51">
        <v>0</v>
      </c>
      <c r="N6" s="51">
        <v>5</v>
      </c>
      <c r="O6" s="51">
        <v>0</v>
      </c>
      <c r="P6" s="52">
        <v>0</v>
      </c>
      <c r="Q6" s="52">
        <v>0</v>
      </c>
      <c r="R6" s="51">
        <v>1</v>
      </c>
      <c r="S6" s="51">
        <v>0</v>
      </c>
      <c r="T6" s="51">
        <v>6</v>
      </c>
      <c r="U6" s="51">
        <v>5</v>
      </c>
      <c r="V6" s="51">
        <v>2</v>
      </c>
      <c r="W6" s="52">
        <v>1.388889</v>
      </c>
      <c r="X6" s="52">
        <v>0.16666666666666666</v>
      </c>
      <c r="Y6" s="85"/>
      <c r="Z6" s="85"/>
      <c r="AA6" s="85" t="s">
        <v>331</v>
      </c>
      <c r="AB6" s="93" t="s">
        <v>1132</v>
      </c>
      <c r="AC6" s="93" t="s">
        <v>524</v>
      </c>
      <c r="AD6" s="93"/>
      <c r="AE6" s="93" t="s">
        <v>1294</v>
      </c>
      <c r="AF6" s="93" t="s">
        <v>1310</v>
      </c>
      <c r="AG6" s="131">
        <v>0</v>
      </c>
      <c r="AH6" s="134">
        <v>0</v>
      </c>
      <c r="AI6" s="131">
        <v>0</v>
      </c>
      <c r="AJ6" s="134">
        <v>0</v>
      </c>
      <c r="AK6" s="131">
        <v>0</v>
      </c>
      <c r="AL6" s="134">
        <v>0</v>
      </c>
      <c r="AM6" s="131">
        <v>33</v>
      </c>
      <c r="AN6" s="134">
        <v>100</v>
      </c>
      <c r="AO6" s="131">
        <v>33</v>
      </c>
    </row>
    <row r="7" spans="1:41" ht="15">
      <c r="A7" s="128" t="s">
        <v>989</v>
      </c>
      <c r="B7" s="129" t="s">
        <v>998</v>
      </c>
      <c r="C7" s="129" t="s">
        <v>56</v>
      </c>
      <c r="D7" s="125"/>
      <c r="E7" s="102"/>
      <c r="F7" s="105" t="s">
        <v>1557</v>
      </c>
      <c r="G7" s="109"/>
      <c r="H7" s="109"/>
      <c r="I7" s="126">
        <v>7</v>
      </c>
      <c r="J7" s="112"/>
      <c r="K7" s="51">
        <v>4</v>
      </c>
      <c r="L7" s="51">
        <v>5</v>
      </c>
      <c r="M7" s="51">
        <v>0</v>
      </c>
      <c r="N7" s="51">
        <v>5</v>
      </c>
      <c r="O7" s="51">
        <v>0</v>
      </c>
      <c r="P7" s="52">
        <v>0</v>
      </c>
      <c r="Q7" s="52">
        <v>0</v>
      </c>
      <c r="R7" s="51">
        <v>1</v>
      </c>
      <c r="S7" s="51">
        <v>0</v>
      </c>
      <c r="T7" s="51">
        <v>4</v>
      </c>
      <c r="U7" s="51">
        <v>5</v>
      </c>
      <c r="V7" s="51">
        <v>2</v>
      </c>
      <c r="W7" s="52">
        <v>0.875</v>
      </c>
      <c r="X7" s="52">
        <v>0.4166666666666667</v>
      </c>
      <c r="Y7" s="85"/>
      <c r="Z7" s="85"/>
      <c r="AA7" s="85" t="s">
        <v>336</v>
      </c>
      <c r="AB7" s="93" t="s">
        <v>1175</v>
      </c>
      <c r="AC7" s="93" t="s">
        <v>1264</v>
      </c>
      <c r="AD7" s="93"/>
      <c r="AE7" s="93" t="s">
        <v>1295</v>
      </c>
      <c r="AF7" s="93" t="s">
        <v>1311</v>
      </c>
      <c r="AG7" s="131">
        <v>0</v>
      </c>
      <c r="AH7" s="134">
        <v>0</v>
      </c>
      <c r="AI7" s="131">
        <v>0</v>
      </c>
      <c r="AJ7" s="134">
        <v>0</v>
      </c>
      <c r="AK7" s="131">
        <v>0</v>
      </c>
      <c r="AL7" s="134">
        <v>0</v>
      </c>
      <c r="AM7" s="131">
        <v>42</v>
      </c>
      <c r="AN7" s="134">
        <v>100</v>
      </c>
      <c r="AO7" s="131">
        <v>42</v>
      </c>
    </row>
    <row r="8" spans="1:41" ht="15">
      <c r="A8" s="128" t="s">
        <v>990</v>
      </c>
      <c r="B8" s="129" t="s">
        <v>999</v>
      </c>
      <c r="C8" s="129" t="s">
        <v>56</v>
      </c>
      <c r="D8" s="125"/>
      <c r="E8" s="102"/>
      <c r="F8" s="105" t="s">
        <v>1558</v>
      </c>
      <c r="G8" s="109"/>
      <c r="H8" s="109"/>
      <c r="I8" s="126">
        <v>8</v>
      </c>
      <c r="J8" s="112"/>
      <c r="K8" s="51">
        <v>3</v>
      </c>
      <c r="L8" s="51">
        <v>3</v>
      </c>
      <c r="M8" s="51">
        <v>0</v>
      </c>
      <c r="N8" s="51">
        <v>3</v>
      </c>
      <c r="O8" s="51">
        <v>0</v>
      </c>
      <c r="P8" s="52">
        <v>0</v>
      </c>
      <c r="Q8" s="52">
        <v>0</v>
      </c>
      <c r="R8" s="51">
        <v>1</v>
      </c>
      <c r="S8" s="51">
        <v>0</v>
      </c>
      <c r="T8" s="51">
        <v>3</v>
      </c>
      <c r="U8" s="51">
        <v>3</v>
      </c>
      <c r="V8" s="51">
        <v>1</v>
      </c>
      <c r="W8" s="52">
        <v>0.666667</v>
      </c>
      <c r="X8" s="52">
        <v>0.5</v>
      </c>
      <c r="Y8" s="85"/>
      <c r="Z8" s="85"/>
      <c r="AA8" s="85" t="s">
        <v>1092</v>
      </c>
      <c r="AB8" s="93" t="s">
        <v>1176</v>
      </c>
      <c r="AC8" s="93" t="s">
        <v>1265</v>
      </c>
      <c r="AD8" s="93" t="s">
        <v>269</v>
      </c>
      <c r="AE8" s="93"/>
      <c r="AF8" s="93" t="s">
        <v>1312</v>
      </c>
      <c r="AG8" s="131">
        <v>0</v>
      </c>
      <c r="AH8" s="134">
        <v>0</v>
      </c>
      <c r="AI8" s="131">
        <v>0</v>
      </c>
      <c r="AJ8" s="134">
        <v>0</v>
      </c>
      <c r="AK8" s="131">
        <v>0</v>
      </c>
      <c r="AL8" s="134">
        <v>0</v>
      </c>
      <c r="AM8" s="131">
        <v>76</v>
      </c>
      <c r="AN8" s="134">
        <v>100</v>
      </c>
      <c r="AO8" s="131">
        <v>76</v>
      </c>
    </row>
    <row r="9" spans="1:41" ht="15">
      <c r="A9" s="128" t="s">
        <v>991</v>
      </c>
      <c r="B9" s="129" t="s">
        <v>1000</v>
      </c>
      <c r="C9" s="129" t="s">
        <v>56</v>
      </c>
      <c r="D9" s="125"/>
      <c r="E9" s="102"/>
      <c r="F9" s="105" t="s">
        <v>1559</v>
      </c>
      <c r="G9" s="109"/>
      <c r="H9" s="109"/>
      <c r="I9" s="126">
        <v>9</v>
      </c>
      <c r="J9" s="112"/>
      <c r="K9" s="51">
        <v>3</v>
      </c>
      <c r="L9" s="51">
        <v>2</v>
      </c>
      <c r="M9" s="51">
        <v>5</v>
      </c>
      <c r="N9" s="51">
        <v>7</v>
      </c>
      <c r="O9" s="51">
        <v>5</v>
      </c>
      <c r="P9" s="52">
        <v>0</v>
      </c>
      <c r="Q9" s="52">
        <v>0</v>
      </c>
      <c r="R9" s="51">
        <v>1</v>
      </c>
      <c r="S9" s="51">
        <v>0</v>
      </c>
      <c r="T9" s="51">
        <v>3</v>
      </c>
      <c r="U9" s="51">
        <v>7</v>
      </c>
      <c r="V9" s="51">
        <v>2</v>
      </c>
      <c r="W9" s="52">
        <v>0.888889</v>
      </c>
      <c r="X9" s="52">
        <v>0.3333333333333333</v>
      </c>
      <c r="Y9" s="85"/>
      <c r="Z9" s="85"/>
      <c r="AA9" s="85" t="s">
        <v>1093</v>
      </c>
      <c r="AB9" s="93" t="s">
        <v>1177</v>
      </c>
      <c r="AC9" s="93" t="s">
        <v>1266</v>
      </c>
      <c r="AD9" s="93"/>
      <c r="AE9" s="93"/>
      <c r="AF9" s="93" t="s">
        <v>1313</v>
      </c>
      <c r="AG9" s="131">
        <v>0</v>
      </c>
      <c r="AH9" s="134">
        <v>0</v>
      </c>
      <c r="AI9" s="131">
        <v>0</v>
      </c>
      <c r="AJ9" s="134">
        <v>0</v>
      </c>
      <c r="AK9" s="131">
        <v>0</v>
      </c>
      <c r="AL9" s="134">
        <v>0</v>
      </c>
      <c r="AM9" s="131">
        <v>203</v>
      </c>
      <c r="AN9" s="134">
        <v>100</v>
      </c>
      <c r="AO9" s="131">
        <v>203</v>
      </c>
    </row>
    <row r="10" spans="1:41" ht="14.25" customHeight="1">
      <c r="A10" s="128" t="s">
        <v>992</v>
      </c>
      <c r="B10" s="129" t="s">
        <v>1001</v>
      </c>
      <c r="C10" s="129" t="s">
        <v>56</v>
      </c>
      <c r="D10" s="125"/>
      <c r="E10" s="102"/>
      <c r="F10" s="105" t="s">
        <v>1560</v>
      </c>
      <c r="G10" s="109"/>
      <c r="H10" s="109"/>
      <c r="I10" s="126">
        <v>10</v>
      </c>
      <c r="J10" s="112"/>
      <c r="K10" s="51">
        <v>2</v>
      </c>
      <c r="L10" s="51">
        <v>0</v>
      </c>
      <c r="M10" s="51">
        <v>2</v>
      </c>
      <c r="N10" s="51">
        <v>2</v>
      </c>
      <c r="O10" s="51">
        <v>0</v>
      </c>
      <c r="P10" s="52">
        <v>0</v>
      </c>
      <c r="Q10" s="52">
        <v>0</v>
      </c>
      <c r="R10" s="51">
        <v>1</v>
      </c>
      <c r="S10" s="51">
        <v>0</v>
      </c>
      <c r="T10" s="51">
        <v>2</v>
      </c>
      <c r="U10" s="51">
        <v>2</v>
      </c>
      <c r="V10" s="51">
        <v>1</v>
      </c>
      <c r="W10" s="52">
        <v>0.5</v>
      </c>
      <c r="X10" s="52">
        <v>0.5</v>
      </c>
      <c r="Y10" s="85" t="s">
        <v>1032</v>
      </c>
      <c r="Z10" s="85" t="s">
        <v>322</v>
      </c>
      <c r="AA10" s="85" t="s">
        <v>1094</v>
      </c>
      <c r="AB10" s="93" t="s">
        <v>1178</v>
      </c>
      <c r="AC10" s="93" t="s">
        <v>1262</v>
      </c>
      <c r="AD10" s="93"/>
      <c r="AE10" s="93" t="s">
        <v>252</v>
      </c>
      <c r="AF10" s="93" t="s">
        <v>1314</v>
      </c>
      <c r="AG10" s="131">
        <v>0</v>
      </c>
      <c r="AH10" s="134">
        <v>0</v>
      </c>
      <c r="AI10" s="131">
        <v>0</v>
      </c>
      <c r="AJ10" s="134">
        <v>0</v>
      </c>
      <c r="AK10" s="131">
        <v>0</v>
      </c>
      <c r="AL10" s="134">
        <v>0</v>
      </c>
      <c r="AM10" s="131">
        <v>34</v>
      </c>
      <c r="AN10" s="134">
        <v>100</v>
      </c>
      <c r="AO10" s="131">
        <v>34</v>
      </c>
    </row>
    <row r="11" spans="1:41" ht="15">
      <c r="A11" s="128" t="s">
        <v>993</v>
      </c>
      <c r="B11" s="129" t="s">
        <v>1002</v>
      </c>
      <c r="C11" s="129" t="s">
        <v>56</v>
      </c>
      <c r="D11" s="125"/>
      <c r="E11" s="102"/>
      <c r="F11" s="105" t="s">
        <v>1561</v>
      </c>
      <c r="G11" s="109"/>
      <c r="H11" s="109"/>
      <c r="I11" s="126">
        <v>11</v>
      </c>
      <c r="J11" s="112"/>
      <c r="K11" s="51">
        <v>2</v>
      </c>
      <c r="L11" s="51">
        <v>2</v>
      </c>
      <c r="M11" s="51">
        <v>0</v>
      </c>
      <c r="N11" s="51">
        <v>2</v>
      </c>
      <c r="O11" s="51">
        <v>1</v>
      </c>
      <c r="P11" s="52">
        <v>0</v>
      </c>
      <c r="Q11" s="52">
        <v>0</v>
      </c>
      <c r="R11" s="51">
        <v>1</v>
      </c>
      <c r="S11" s="51">
        <v>0</v>
      </c>
      <c r="T11" s="51">
        <v>2</v>
      </c>
      <c r="U11" s="51">
        <v>2</v>
      </c>
      <c r="V11" s="51">
        <v>1</v>
      </c>
      <c r="W11" s="52">
        <v>0.5</v>
      </c>
      <c r="X11" s="52">
        <v>0.5</v>
      </c>
      <c r="Y11" s="85" t="s">
        <v>311</v>
      </c>
      <c r="Z11" s="85" t="s">
        <v>322</v>
      </c>
      <c r="AA11" s="85" t="s">
        <v>329</v>
      </c>
      <c r="AB11" s="93" t="s">
        <v>1179</v>
      </c>
      <c r="AC11" s="93" t="s">
        <v>1267</v>
      </c>
      <c r="AD11" s="93"/>
      <c r="AE11" s="93"/>
      <c r="AF11" s="93" t="s">
        <v>1315</v>
      </c>
      <c r="AG11" s="131">
        <v>0</v>
      </c>
      <c r="AH11" s="134">
        <v>0</v>
      </c>
      <c r="AI11" s="131">
        <v>0</v>
      </c>
      <c r="AJ11" s="134">
        <v>0</v>
      </c>
      <c r="AK11" s="131">
        <v>0</v>
      </c>
      <c r="AL11" s="134">
        <v>0</v>
      </c>
      <c r="AM11" s="131">
        <v>50</v>
      </c>
      <c r="AN11" s="134">
        <v>100</v>
      </c>
      <c r="AO11" s="131">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985</v>
      </c>
      <c r="B2" s="93" t="s">
        <v>241</v>
      </c>
      <c r="C2" s="85">
        <f>VLOOKUP(GroupVertices[[#This Row],[Vertex]],Vertices[],MATCH("ID",Vertices[[#Headers],[Vertex]:[Vertex Content Word Count]],0),FALSE)</f>
        <v>39</v>
      </c>
    </row>
    <row r="3" spans="1:3" ht="15">
      <c r="A3" s="85" t="s">
        <v>985</v>
      </c>
      <c r="B3" s="93" t="s">
        <v>268</v>
      </c>
      <c r="C3" s="85">
        <f>VLOOKUP(GroupVertices[[#This Row],[Vertex]],Vertices[],MATCH("ID",Vertices[[#Headers],[Vertex]:[Vertex Content Word Count]],0),FALSE)</f>
        <v>55</v>
      </c>
    </row>
    <row r="4" spans="1:3" ht="15">
      <c r="A4" s="85" t="s">
        <v>985</v>
      </c>
      <c r="B4" s="93" t="s">
        <v>267</v>
      </c>
      <c r="C4" s="85">
        <f>VLOOKUP(GroupVertices[[#This Row],[Vertex]],Vertices[],MATCH("ID",Vertices[[#Headers],[Vertex]:[Vertex Content Word Count]],0),FALSE)</f>
        <v>54</v>
      </c>
    </row>
    <row r="5" spans="1:3" ht="15">
      <c r="A5" s="85" t="s">
        <v>985</v>
      </c>
      <c r="B5" s="93" t="s">
        <v>266</v>
      </c>
      <c r="C5" s="85">
        <f>VLOOKUP(GroupVertices[[#This Row],[Vertex]],Vertices[],MATCH("ID",Vertices[[#Headers],[Vertex]:[Vertex Content Word Count]],0),FALSE)</f>
        <v>53</v>
      </c>
    </row>
    <row r="6" spans="1:3" ht="15">
      <c r="A6" s="85" t="s">
        <v>985</v>
      </c>
      <c r="B6" s="93" t="s">
        <v>265</v>
      </c>
      <c r="C6" s="85">
        <f>VLOOKUP(GroupVertices[[#This Row],[Vertex]],Vertices[],MATCH("ID",Vertices[[#Headers],[Vertex]:[Vertex Content Word Count]],0),FALSE)</f>
        <v>52</v>
      </c>
    </row>
    <row r="7" spans="1:3" ht="15">
      <c r="A7" s="85" t="s">
        <v>985</v>
      </c>
      <c r="B7" s="93" t="s">
        <v>264</v>
      </c>
      <c r="C7" s="85">
        <f>VLOOKUP(GroupVertices[[#This Row],[Vertex]],Vertices[],MATCH("ID",Vertices[[#Headers],[Vertex]:[Vertex Content Word Count]],0),FALSE)</f>
        <v>51</v>
      </c>
    </row>
    <row r="8" spans="1:3" ht="15">
      <c r="A8" s="85" t="s">
        <v>985</v>
      </c>
      <c r="B8" s="93" t="s">
        <v>263</v>
      </c>
      <c r="C8" s="85">
        <f>VLOOKUP(GroupVertices[[#This Row],[Vertex]],Vertices[],MATCH("ID",Vertices[[#Headers],[Vertex]:[Vertex Content Word Count]],0),FALSE)</f>
        <v>50</v>
      </c>
    </row>
    <row r="9" spans="1:3" ht="15">
      <c r="A9" s="85" t="s">
        <v>985</v>
      </c>
      <c r="B9" s="93" t="s">
        <v>262</v>
      </c>
      <c r="C9" s="85">
        <f>VLOOKUP(GroupVertices[[#This Row],[Vertex]],Vertices[],MATCH("ID",Vertices[[#Headers],[Vertex]:[Vertex Content Word Count]],0),FALSE)</f>
        <v>49</v>
      </c>
    </row>
    <row r="10" spans="1:3" ht="15">
      <c r="A10" s="85" t="s">
        <v>985</v>
      </c>
      <c r="B10" s="93" t="s">
        <v>261</v>
      </c>
      <c r="C10" s="85">
        <f>VLOOKUP(GroupVertices[[#This Row],[Vertex]],Vertices[],MATCH("ID",Vertices[[#Headers],[Vertex]:[Vertex Content Word Count]],0),FALSE)</f>
        <v>48</v>
      </c>
    </row>
    <row r="11" spans="1:3" ht="15">
      <c r="A11" s="85" t="s">
        <v>985</v>
      </c>
      <c r="B11" s="93" t="s">
        <v>260</v>
      </c>
      <c r="C11" s="85">
        <f>VLOOKUP(GroupVertices[[#This Row],[Vertex]],Vertices[],MATCH("ID",Vertices[[#Headers],[Vertex]:[Vertex Content Word Count]],0),FALSE)</f>
        <v>47</v>
      </c>
    </row>
    <row r="12" spans="1:3" ht="15">
      <c r="A12" s="85" t="s">
        <v>985</v>
      </c>
      <c r="B12" s="93" t="s">
        <v>259</v>
      </c>
      <c r="C12" s="85">
        <f>VLOOKUP(GroupVertices[[#This Row],[Vertex]],Vertices[],MATCH("ID",Vertices[[#Headers],[Vertex]:[Vertex Content Word Count]],0),FALSE)</f>
        <v>46</v>
      </c>
    </row>
    <row r="13" spans="1:3" ht="15">
      <c r="A13" s="85" t="s">
        <v>985</v>
      </c>
      <c r="B13" s="93" t="s">
        <v>258</v>
      </c>
      <c r="C13" s="85">
        <f>VLOOKUP(GroupVertices[[#This Row],[Vertex]],Vertices[],MATCH("ID",Vertices[[#Headers],[Vertex]:[Vertex Content Word Count]],0),FALSE)</f>
        <v>45</v>
      </c>
    </row>
    <row r="14" spans="1:3" ht="15">
      <c r="A14" s="85" t="s">
        <v>985</v>
      </c>
      <c r="B14" s="93" t="s">
        <v>257</v>
      </c>
      <c r="C14" s="85">
        <f>VLOOKUP(GroupVertices[[#This Row],[Vertex]],Vertices[],MATCH("ID",Vertices[[#Headers],[Vertex]:[Vertex Content Word Count]],0),FALSE)</f>
        <v>44</v>
      </c>
    </row>
    <row r="15" spans="1:3" ht="15">
      <c r="A15" s="85" t="s">
        <v>985</v>
      </c>
      <c r="B15" s="93" t="s">
        <v>256</v>
      </c>
      <c r="C15" s="85">
        <f>VLOOKUP(GroupVertices[[#This Row],[Vertex]],Vertices[],MATCH("ID",Vertices[[#Headers],[Vertex]:[Vertex Content Word Count]],0),FALSE)</f>
        <v>43</v>
      </c>
    </row>
    <row r="16" spans="1:3" ht="15">
      <c r="A16" s="85" t="s">
        <v>985</v>
      </c>
      <c r="B16" s="93" t="s">
        <v>255</v>
      </c>
      <c r="C16" s="85">
        <f>VLOOKUP(GroupVertices[[#This Row],[Vertex]],Vertices[],MATCH("ID",Vertices[[#Headers],[Vertex]:[Vertex Content Word Count]],0),FALSE)</f>
        <v>42</v>
      </c>
    </row>
    <row r="17" spans="1:3" ht="15">
      <c r="A17" s="85" t="s">
        <v>985</v>
      </c>
      <c r="B17" s="93" t="s">
        <v>254</v>
      </c>
      <c r="C17" s="85">
        <f>VLOOKUP(GroupVertices[[#This Row],[Vertex]],Vertices[],MATCH("ID",Vertices[[#Headers],[Vertex]:[Vertex Content Word Count]],0),FALSE)</f>
        <v>41</v>
      </c>
    </row>
    <row r="18" spans="1:3" ht="15">
      <c r="A18" s="85" t="s">
        <v>985</v>
      </c>
      <c r="B18" s="93" t="s">
        <v>253</v>
      </c>
      <c r="C18" s="85">
        <f>VLOOKUP(GroupVertices[[#This Row],[Vertex]],Vertices[],MATCH("ID",Vertices[[#Headers],[Vertex]:[Vertex Content Word Count]],0),FALSE)</f>
        <v>40</v>
      </c>
    </row>
    <row r="19" spans="1:3" ht="15">
      <c r="A19" s="85" t="s">
        <v>986</v>
      </c>
      <c r="B19" s="93" t="s">
        <v>214</v>
      </c>
      <c r="C19" s="85">
        <f>VLOOKUP(GroupVertices[[#This Row],[Vertex]],Vertices[],MATCH("ID",Vertices[[#Headers],[Vertex]:[Vertex Content Word Count]],0),FALSE)</f>
        <v>3</v>
      </c>
    </row>
    <row r="20" spans="1:3" ht="15">
      <c r="A20" s="85" t="s">
        <v>986</v>
      </c>
      <c r="B20" s="93" t="s">
        <v>215</v>
      </c>
      <c r="C20" s="85">
        <f>VLOOKUP(GroupVertices[[#This Row],[Vertex]],Vertices[],MATCH("ID",Vertices[[#Headers],[Vertex]:[Vertex Content Word Count]],0),FALSE)</f>
        <v>4</v>
      </c>
    </row>
    <row r="21" spans="1:3" ht="15">
      <c r="A21" s="85" t="s">
        <v>986</v>
      </c>
      <c r="B21" s="93" t="s">
        <v>218</v>
      </c>
      <c r="C21" s="85">
        <f>VLOOKUP(GroupVertices[[#This Row],[Vertex]],Vertices[],MATCH("ID",Vertices[[#Headers],[Vertex]:[Vertex Content Word Count]],0),FALSE)</f>
        <v>7</v>
      </c>
    </row>
    <row r="22" spans="1:3" ht="15">
      <c r="A22" s="85" t="s">
        <v>986</v>
      </c>
      <c r="B22" s="93" t="s">
        <v>223</v>
      </c>
      <c r="C22" s="85">
        <f>VLOOKUP(GroupVertices[[#This Row],[Vertex]],Vertices[],MATCH("ID",Vertices[[#Headers],[Vertex]:[Vertex Content Word Count]],0),FALSE)</f>
        <v>18</v>
      </c>
    </row>
    <row r="23" spans="1:3" ht="15">
      <c r="A23" s="85" t="s">
        <v>986</v>
      </c>
      <c r="B23" s="93" t="s">
        <v>226</v>
      </c>
      <c r="C23" s="85">
        <f>VLOOKUP(GroupVertices[[#This Row],[Vertex]],Vertices[],MATCH("ID",Vertices[[#Headers],[Vertex]:[Vertex Content Word Count]],0),FALSE)</f>
        <v>22</v>
      </c>
    </row>
    <row r="24" spans="1:3" ht="15">
      <c r="A24" s="85" t="s">
        <v>986</v>
      </c>
      <c r="B24" s="93" t="s">
        <v>231</v>
      </c>
      <c r="C24" s="85">
        <f>VLOOKUP(GroupVertices[[#This Row],[Vertex]],Vertices[],MATCH("ID",Vertices[[#Headers],[Vertex]:[Vertex Content Word Count]],0),FALSE)</f>
        <v>29</v>
      </c>
    </row>
    <row r="25" spans="1:3" ht="15">
      <c r="A25" s="85" t="s">
        <v>986</v>
      </c>
      <c r="B25" s="93" t="s">
        <v>233</v>
      </c>
      <c r="C25" s="85">
        <f>VLOOKUP(GroupVertices[[#This Row],[Vertex]],Vertices[],MATCH("ID",Vertices[[#Headers],[Vertex]:[Vertex Content Word Count]],0),FALSE)</f>
        <v>32</v>
      </c>
    </row>
    <row r="26" spans="1:3" ht="15">
      <c r="A26" s="85" t="s">
        <v>986</v>
      </c>
      <c r="B26" s="93" t="s">
        <v>234</v>
      </c>
      <c r="C26" s="85">
        <f>VLOOKUP(GroupVertices[[#This Row],[Vertex]],Vertices[],MATCH("ID",Vertices[[#Headers],[Vertex]:[Vertex Content Word Count]],0),FALSE)</f>
        <v>33</v>
      </c>
    </row>
    <row r="27" spans="1:3" ht="15">
      <c r="A27" s="85" t="s">
        <v>986</v>
      </c>
      <c r="B27" s="93" t="s">
        <v>235</v>
      </c>
      <c r="C27" s="85">
        <f>VLOOKUP(GroupVertices[[#This Row],[Vertex]],Vertices[],MATCH("ID",Vertices[[#Headers],[Vertex]:[Vertex Content Word Count]],0),FALSE)</f>
        <v>34</v>
      </c>
    </row>
    <row r="28" spans="1:3" ht="15">
      <c r="A28" s="85" t="s">
        <v>986</v>
      </c>
      <c r="B28" s="93" t="s">
        <v>236</v>
      </c>
      <c r="C28" s="85">
        <f>VLOOKUP(GroupVertices[[#This Row],[Vertex]],Vertices[],MATCH("ID",Vertices[[#Headers],[Vertex]:[Vertex Content Word Count]],0),FALSE)</f>
        <v>35</v>
      </c>
    </row>
    <row r="29" spans="1:3" ht="15">
      <c r="A29" s="85" t="s">
        <v>986</v>
      </c>
      <c r="B29" s="93" t="s">
        <v>237</v>
      </c>
      <c r="C29" s="85">
        <f>VLOOKUP(GroupVertices[[#This Row],[Vertex]],Vertices[],MATCH("ID",Vertices[[#Headers],[Vertex]:[Vertex Content Word Count]],0),FALSE)</f>
        <v>36</v>
      </c>
    </row>
    <row r="30" spans="1:3" ht="15">
      <c r="A30" s="85" t="s">
        <v>986</v>
      </c>
      <c r="B30" s="93" t="s">
        <v>239</v>
      </c>
      <c r="C30" s="85">
        <f>VLOOKUP(GroupVertices[[#This Row],[Vertex]],Vertices[],MATCH("ID",Vertices[[#Headers],[Vertex]:[Vertex Content Word Count]],0),FALSE)</f>
        <v>37</v>
      </c>
    </row>
    <row r="31" spans="1:3" ht="15">
      <c r="A31" s="85" t="s">
        <v>986</v>
      </c>
      <c r="B31" s="93" t="s">
        <v>240</v>
      </c>
      <c r="C31" s="85">
        <f>VLOOKUP(GroupVertices[[#This Row],[Vertex]],Vertices[],MATCH("ID",Vertices[[#Headers],[Vertex]:[Vertex Content Word Count]],0),FALSE)</f>
        <v>38</v>
      </c>
    </row>
    <row r="32" spans="1:3" ht="15">
      <c r="A32" s="85" t="s">
        <v>987</v>
      </c>
      <c r="B32" s="93" t="s">
        <v>228</v>
      </c>
      <c r="C32" s="85">
        <f>VLOOKUP(GroupVertices[[#This Row],[Vertex]],Vertices[],MATCH("ID",Vertices[[#Headers],[Vertex]:[Vertex Content Word Count]],0),FALSE)</f>
        <v>23</v>
      </c>
    </row>
    <row r="33" spans="1:3" ht="15">
      <c r="A33" s="85" t="s">
        <v>987</v>
      </c>
      <c r="B33" s="93" t="s">
        <v>249</v>
      </c>
      <c r="C33" s="85">
        <f>VLOOKUP(GroupVertices[[#This Row],[Vertex]],Vertices[],MATCH("ID",Vertices[[#Headers],[Vertex]:[Vertex Content Word Count]],0),FALSE)</f>
        <v>24</v>
      </c>
    </row>
    <row r="34" spans="1:3" ht="15">
      <c r="A34" s="85" t="s">
        <v>987</v>
      </c>
      <c r="B34" s="93" t="s">
        <v>227</v>
      </c>
      <c r="C34" s="85">
        <f>VLOOKUP(GroupVertices[[#This Row],[Vertex]],Vertices[],MATCH("ID",Vertices[[#Headers],[Vertex]:[Vertex Content Word Count]],0),FALSE)</f>
        <v>15</v>
      </c>
    </row>
    <row r="35" spans="1:3" ht="15">
      <c r="A35" s="85" t="s">
        <v>987</v>
      </c>
      <c r="B35" s="93" t="s">
        <v>222</v>
      </c>
      <c r="C35" s="85">
        <f>VLOOKUP(GroupVertices[[#This Row],[Vertex]],Vertices[],MATCH("ID",Vertices[[#Headers],[Vertex]:[Vertex Content Word Count]],0),FALSE)</f>
        <v>17</v>
      </c>
    </row>
    <row r="36" spans="1:3" ht="15">
      <c r="A36" s="85" t="s">
        <v>987</v>
      </c>
      <c r="B36" s="93" t="s">
        <v>221</v>
      </c>
      <c r="C36" s="85">
        <f>VLOOKUP(GroupVertices[[#This Row],[Vertex]],Vertices[],MATCH("ID",Vertices[[#Headers],[Vertex]:[Vertex Content Word Count]],0),FALSE)</f>
        <v>16</v>
      </c>
    </row>
    <row r="37" spans="1:3" ht="15">
      <c r="A37" s="85" t="s">
        <v>987</v>
      </c>
      <c r="B37" s="93" t="s">
        <v>220</v>
      </c>
      <c r="C37" s="85">
        <f>VLOOKUP(GroupVertices[[#This Row],[Vertex]],Vertices[],MATCH("ID",Vertices[[#Headers],[Vertex]:[Vertex Content Word Count]],0),FALSE)</f>
        <v>14</v>
      </c>
    </row>
    <row r="38" spans="1:3" ht="15">
      <c r="A38" s="85" t="s">
        <v>988</v>
      </c>
      <c r="B38" s="93" t="s">
        <v>219</v>
      </c>
      <c r="C38" s="85">
        <f>VLOOKUP(GroupVertices[[#This Row],[Vertex]],Vertices[],MATCH("ID",Vertices[[#Headers],[Vertex]:[Vertex Content Word Count]],0),FALSE)</f>
        <v>8</v>
      </c>
    </row>
    <row r="39" spans="1:3" ht="15">
      <c r="A39" s="85" t="s">
        <v>988</v>
      </c>
      <c r="B39" s="93" t="s">
        <v>248</v>
      </c>
      <c r="C39" s="85">
        <f>VLOOKUP(GroupVertices[[#This Row],[Vertex]],Vertices[],MATCH("ID",Vertices[[#Headers],[Vertex]:[Vertex Content Word Count]],0),FALSE)</f>
        <v>13</v>
      </c>
    </row>
    <row r="40" spans="1:3" ht="15">
      <c r="A40" s="85" t="s">
        <v>988</v>
      </c>
      <c r="B40" s="93" t="s">
        <v>247</v>
      </c>
      <c r="C40" s="85">
        <f>VLOOKUP(GroupVertices[[#This Row],[Vertex]],Vertices[],MATCH("ID",Vertices[[#Headers],[Vertex]:[Vertex Content Word Count]],0),FALSE)</f>
        <v>12</v>
      </c>
    </row>
    <row r="41" spans="1:3" ht="15">
      <c r="A41" s="85" t="s">
        <v>988</v>
      </c>
      <c r="B41" s="93" t="s">
        <v>246</v>
      </c>
      <c r="C41" s="85">
        <f>VLOOKUP(GroupVertices[[#This Row],[Vertex]],Vertices[],MATCH("ID",Vertices[[#Headers],[Vertex]:[Vertex Content Word Count]],0),FALSE)</f>
        <v>11</v>
      </c>
    </row>
    <row r="42" spans="1:3" ht="15">
      <c r="A42" s="85" t="s">
        <v>988</v>
      </c>
      <c r="B42" s="93" t="s">
        <v>245</v>
      </c>
      <c r="C42" s="85">
        <f>VLOOKUP(GroupVertices[[#This Row],[Vertex]],Vertices[],MATCH("ID",Vertices[[#Headers],[Vertex]:[Vertex Content Word Count]],0),FALSE)</f>
        <v>10</v>
      </c>
    </row>
    <row r="43" spans="1:3" ht="15">
      <c r="A43" s="85" t="s">
        <v>988</v>
      </c>
      <c r="B43" s="93" t="s">
        <v>244</v>
      </c>
      <c r="C43" s="85">
        <f>VLOOKUP(GroupVertices[[#This Row],[Vertex]],Vertices[],MATCH("ID",Vertices[[#Headers],[Vertex]:[Vertex Content Word Count]],0),FALSE)</f>
        <v>9</v>
      </c>
    </row>
    <row r="44" spans="1:3" ht="15">
      <c r="A44" s="85" t="s">
        <v>989</v>
      </c>
      <c r="B44" s="93" t="s">
        <v>230</v>
      </c>
      <c r="C44" s="85">
        <f>VLOOKUP(GroupVertices[[#This Row],[Vertex]],Vertices[],MATCH("ID",Vertices[[#Headers],[Vertex]:[Vertex Content Word Count]],0),FALSE)</f>
        <v>28</v>
      </c>
    </row>
    <row r="45" spans="1:3" ht="15">
      <c r="A45" s="85" t="s">
        <v>989</v>
      </c>
      <c r="B45" s="93" t="s">
        <v>251</v>
      </c>
      <c r="C45" s="85">
        <f>VLOOKUP(GroupVertices[[#This Row],[Vertex]],Vertices[],MATCH("ID",Vertices[[#Headers],[Vertex]:[Vertex Content Word Count]],0),FALSE)</f>
        <v>27</v>
      </c>
    </row>
    <row r="46" spans="1:3" ht="15">
      <c r="A46" s="85" t="s">
        <v>989</v>
      </c>
      <c r="B46" s="93" t="s">
        <v>250</v>
      </c>
      <c r="C46" s="85">
        <f>VLOOKUP(GroupVertices[[#This Row],[Vertex]],Vertices[],MATCH("ID",Vertices[[#Headers],[Vertex]:[Vertex Content Word Count]],0),FALSE)</f>
        <v>26</v>
      </c>
    </row>
    <row r="47" spans="1:3" ht="15">
      <c r="A47" s="85" t="s">
        <v>989</v>
      </c>
      <c r="B47" s="93" t="s">
        <v>229</v>
      </c>
      <c r="C47" s="85">
        <f>VLOOKUP(GroupVertices[[#This Row],[Vertex]],Vertices[],MATCH("ID",Vertices[[#Headers],[Vertex]:[Vertex Content Word Count]],0),FALSE)</f>
        <v>25</v>
      </c>
    </row>
    <row r="48" spans="1:3" ht="15">
      <c r="A48" s="85" t="s">
        <v>990</v>
      </c>
      <c r="B48" s="93" t="s">
        <v>243</v>
      </c>
      <c r="C48" s="85">
        <f>VLOOKUP(GroupVertices[[#This Row],[Vertex]],Vertices[],MATCH("ID",Vertices[[#Headers],[Vertex]:[Vertex Content Word Count]],0),FALSE)</f>
        <v>58</v>
      </c>
    </row>
    <row r="49" spans="1:3" ht="15">
      <c r="A49" s="85" t="s">
        <v>990</v>
      </c>
      <c r="B49" s="93" t="s">
        <v>269</v>
      </c>
      <c r="C49" s="85">
        <f>VLOOKUP(GroupVertices[[#This Row],[Vertex]],Vertices[],MATCH("ID",Vertices[[#Headers],[Vertex]:[Vertex Content Word Count]],0),FALSE)</f>
        <v>57</v>
      </c>
    </row>
    <row r="50" spans="1:3" ht="15">
      <c r="A50" s="85" t="s">
        <v>990</v>
      </c>
      <c r="B50" s="93" t="s">
        <v>242</v>
      </c>
      <c r="C50" s="85">
        <f>VLOOKUP(GroupVertices[[#This Row],[Vertex]],Vertices[],MATCH("ID",Vertices[[#Headers],[Vertex]:[Vertex Content Word Count]],0),FALSE)</f>
        <v>56</v>
      </c>
    </row>
    <row r="51" spans="1:3" ht="15">
      <c r="A51" s="85" t="s">
        <v>991</v>
      </c>
      <c r="B51" s="93" t="s">
        <v>225</v>
      </c>
      <c r="C51" s="85">
        <f>VLOOKUP(GroupVertices[[#This Row],[Vertex]],Vertices[],MATCH("ID",Vertices[[#Headers],[Vertex]:[Vertex Content Word Count]],0),FALSE)</f>
        <v>21</v>
      </c>
    </row>
    <row r="52" spans="1:3" ht="15">
      <c r="A52" s="85" t="s">
        <v>991</v>
      </c>
      <c r="B52" s="93" t="s">
        <v>238</v>
      </c>
      <c r="C52" s="85">
        <f>VLOOKUP(GroupVertices[[#This Row],[Vertex]],Vertices[],MATCH("ID",Vertices[[#Headers],[Vertex]:[Vertex Content Word Count]],0),FALSE)</f>
        <v>20</v>
      </c>
    </row>
    <row r="53" spans="1:3" ht="15">
      <c r="A53" s="85" t="s">
        <v>991</v>
      </c>
      <c r="B53" s="93" t="s">
        <v>224</v>
      </c>
      <c r="C53" s="85">
        <f>VLOOKUP(GroupVertices[[#This Row],[Vertex]],Vertices[],MATCH("ID",Vertices[[#Headers],[Vertex]:[Vertex Content Word Count]],0),FALSE)</f>
        <v>19</v>
      </c>
    </row>
    <row r="54" spans="1:3" ht="15">
      <c r="A54" s="85" t="s">
        <v>992</v>
      </c>
      <c r="B54" s="93" t="s">
        <v>232</v>
      </c>
      <c r="C54" s="85">
        <f>VLOOKUP(GroupVertices[[#This Row],[Vertex]],Vertices[],MATCH("ID",Vertices[[#Headers],[Vertex]:[Vertex Content Word Count]],0),FALSE)</f>
        <v>30</v>
      </c>
    </row>
    <row r="55" spans="1:3" ht="15">
      <c r="A55" s="85" t="s">
        <v>992</v>
      </c>
      <c r="B55" s="93" t="s">
        <v>252</v>
      </c>
      <c r="C55" s="85">
        <f>VLOOKUP(GroupVertices[[#This Row],[Vertex]],Vertices[],MATCH("ID",Vertices[[#Headers],[Vertex]:[Vertex Content Word Count]],0),FALSE)</f>
        <v>31</v>
      </c>
    </row>
    <row r="56" spans="1:3" ht="15">
      <c r="A56" s="85" t="s">
        <v>993</v>
      </c>
      <c r="B56" s="93" t="s">
        <v>217</v>
      </c>
      <c r="C56" s="85">
        <f>VLOOKUP(GroupVertices[[#This Row],[Vertex]],Vertices[],MATCH("ID",Vertices[[#Headers],[Vertex]:[Vertex Content Word Count]],0),FALSE)</f>
        <v>6</v>
      </c>
    </row>
    <row r="57" spans="1:3" ht="15">
      <c r="A57" s="85" t="s">
        <v>993</v>
      </c>
      <c r="B57" s="93" t="s">
        <v>216</v>
      </c>
      <c r="C57"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1519</v>
      </c>
      <c r="B2" s="36" t="s">
        <v>946</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26</v>
      </c>
      <c r="J2" s="39">
        <f>MIN(Vertices[Betweenness Centrality])</f>
        <v>0</v>
      </c>
      <c r="K2" s="40">
        <f>COUNTIF(Vertices[Betweenness Centrality],"&gt;= "&amp;J2)-COUNTIF(Vertices[Betweenness Centrality],"&gt;="&amp;J3)</f>
        <v>52</v>
      </c>
      <c r="L2" s="39">
        <f>MIN(Vertices[Closeness Centrality])</f>
        <v>0</v>
      </c>
      <c r="M2" s="40">
        <f>COUNTIF(Vertices[Closeness Centrality],"&gt;= "&amp;L2)-COUNTIF(Vertices[Closeness Centrality],"&gt;="&amp;L3)</f>
        <v>13</v>
      </c>
      <c r="N2" s="39">
        <f>MIN(Vertices[Eigenvector Centrality])</f>
        <v>0</v>
      </c>
      <c r="O2" s="40">
        <f>COUNTIF(Vertices[Eigenvector Centrality],"&gt;= "&amp;N2)-COUNTIF(Vertices[Eigenvector Centrality],"&gt;="&amp;N3)</f>
        <v>39</v>
      </c>
      <c r="P2" s="39">
        <f>MIN(Vertices[PageRank])</f>
        <v>0.569252</v>
      </c>
      <c r="Q2" s="40">
        <f>COUNTIF(Vertices[PageRank],"&gt;= "&amp;P2)-COUNTIF(Vertices[PageRank],"&gt;="&amp;P3)</f>
        <v>28</v>
      </c>
      <c r="R2" s="39">
        <f>MIN(Vertices[Clustering Coefficient])</f>
        <v>0</v>
      </c>
      <c r="S2" s="45">
        <f>COUNTIF(Vertices[Clustering Coefficient],"&gt;= "&amp;R2)-COUNTIF(Vertices[Clustering Coefficient],"&gt;="&amp;R3)</f>
        <v>49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0.2909090909090909</v>
      </c>
      <c r="I3" s="42">
        <f>COUNTIF(Vertices[Out-Degree],"&gt;= "&amp;H3)-COUNTIF(Vertices[Out-Degree],"&gt;="&amp;H4)</f>
        <v>0</v>
      </c>
      <c r="J3" s="41">
        <f aca="true" t="shared" si="4" ref="J3:J26">J2+($J$57-$J$2)/BinDivisor</f>
        <v>4.363636363636363</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16</v>
      </c>
      <c r="N3" s="41">
        <f aca="true" t="shared" si="6" ref="N3:N26">N2+($N$57-$N$2)/BinDivisor</f>
        <v>0.0010695272727272726</v>
      </c>
      <c r="O3" s="42">
        <f>COUNTIF(Vertices[Eigenvector Centrality],"&gt;= "&amp;N3)-COUNTIF(Vertices[Eigenvector Centrality],"&gt;="&amp;N4)</f>
        <v>0</v>
      </c>
      <c r="P3" s="41">
        <f aca="true" t="shared" si="7" ref="P3:P26">P2+($P$57-$P$2)/BinDivisor</f>
        <v>0.7023893454545455</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56</v>
      </c>
      <c r="D4" s="34">
        <f t="shared" si="1"/>
        <v>0</v>
      </c>
      <c r="E4" s="3">
        <f>COUNTIF(Vertices[Degree],"&gt;= "&amp;D4)-COUNTIF(Vertices[Degree],"&gt;="&amp;D5)</f>
        <v>0</v>
      </c>
      <c r="F4" s="39">
        <f t="shared" si="2"/>
        <v>0.18181818181818182</v>
      </c>
      <c r="G4" s="40">
        <f>COUNTIF(Vertices[In-Degree],"&gt;= "&amp;F4)-COUNTIF(Vertices[In-Degree],"&gt;="&amp;F5)</f>
        <v>0</v>
      </c>
      <c r="H4" s="39">
        <f t="shared" si="3"/>
        <v>0.5818181818181818</v>
      </c>
      <c r="I4" s="40">
        <f>COUNTIF(Vertices[Out-Degree],"&gt;= "&amp;H4)-COUNTIF(Vertices[Out-Degree],"&gt;="&amp;H5)</f>
        <v>0</v>
      </c>
      <c r="J4" s="39">
        <f t="shared" si="4"/>
        <v>8.727272727272727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0.0021390545454545453</v>
      </c>
      <c r="O4" s="40">
        <f>COUNTIF(Vertices[Eigenvector Centrality],"&gt;= "&amp;N4)-COUNTIF(Vertices[Eigenvector Centrality],"&gt;="&amp;N5)</f>
        <v>0</v>
      </c>
      <c r="P4" s="39">
        <f t="shared" si="7"/>
        <v>0.8355266909090909</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0.2727272727272727</v>
      </c>
      <c r="G5" s="42">
        <f>COUNTIF(Vertices[In-Degree],"&gt;= "&amp;F5)-COUNTIF(Vertices[In-Degree],"&gt;="&amp;F6)</f>
        <v>0</v>
      </c>
      <c r="H5" s="41">
        <f t="shared" si="3"/>
        <v>0.8727272727272727</v>
      </c>
      <c r="I5" s="42">
        <f>COUNTIF(Vertices[Out-Degree],"&gt;= "&amp;H5)-COUNTIF(Vertices[Out-Degree],"&gt;="&amp;H6)</f>
        <v>24</v>
      </c>
      <c r="J5" s="41">
        <f t="shared" si="4"/>
        <v>13.09090909090909</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0.0032085818181818177</v>
      </c>
      <c r="O5" s="42">
        <f>COUNTIF(Vertices[Eigenvector Centrality],"&gt;= "&amp;N5)-COUNTIF(Vertices[Eigenvector Centrality],"&gt;="&amp;N6)</f>
        <v>0</v>
      </c>
      <c r="P5" s="41">
        <f t="shared" si="7"/>
        <v>0.9686640363636364</v>
      </c>
      <c r="Q5" s="42">
        <f>COUNTIF(Vertices[PageRank],"&gt;= "&amp;P5)-COUNTIF(Vertices[PageRank],"&gt;="&amp;P6)</f>
        <v>18</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0.36363636363636365</v>
      </c>
      <c r="G6" s="40">
        <f>COUNTIF(Vertices[In-Degree],"&gt;= "&amp;F6)-COUNTIF(Vertices[In-Degree],"&gt;="&amp;F7)</f>
        <v>0</v>
      </c>
      <c r="H6" s="39">
        <f t="shared" si="3"/>
        <v>1.1636363636363636</v>
      </c>
      <c r="I6" s="40">
        <f>COUNTIF(Vertices[Out-Degree],"&gt;= "&amp;H6)-COUNTIF(Vertices[Out-Degree],"&gt;="&amp;H7)</f>
        <v>0</v>
      </c>
      <c r="J6" s="39">
        <f t="shared" si="4"/>
        <v>17.454545454545453</v>
      </c>
      <c r="K6" s="40">
        <f>COUNTIF(Vertices[Betweenness Centrality],"&gt;= "&amp;J6)-COUNTIF(Vertices[Betweenness Centrality],"&gt;="&amp;J7)</f>
        <v>2</v>
      </c>
      <c r="L6" s="39">
        <f t="shared" si="5"/>
        <v>0.07272727272727272</v>
      </c>
      <c r="M6" s="40">
        <f>COUNTIF(Vertices[Closeness Centrality],"&gt;= "&amp;L6)-COUNTIF(Vertices[Closeness Centrality],"&gt;="&amp;L7)</f>
        <v>1</v>
      </c>
      <c r="N6" s="39">
        <f t="shared" si="6"/>
        <v>0.004278109090909091</v>
      </c>
      <c r="O6" s="40">
        <f>COUNTIF(Vertices[Eigenvector Centrality],"&gt;= "&amp;N6)-COUNTIF(Vertices[Eigenvector Centrality],"&gt;="&amp;N7)</f>
        <v>0</v>
      </c>
      <c r="P6" s="39">
        <f t="shared" si="7"/>
        <v>1.1018013818181818</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0.4545454545454546</v>
      </c>
      <c r="G7" s="42">
        <f>COUNTIF(Vertices[In-Degree],"&gt;= "&amp;F7)-COUNTIF(Vertices[In-Degree],"&gt;="&amp;F8)</f>
        <v>0</v>
      </c>
      <c r="H7" s="41">
        <f t="shared" si="3"/>
        <v>1.4545454545454546</v>
      </c>
      <c r="I7" s="42">
        <f>COUNTIF(Vertices[Out-Degree],"&gt;= "&amp;H7)-COUNTIF(Vertices[Out-Degree],"&gt;="&amp;H8)</f>
        <v>0</v>
      </c>
      <c r="J7" s="41">
        <f t="shared" si="4"/>
        <v>21.818181818181817</v>
      </c>
      <c r="K7" s="42">
        <f>COUNTIF(Vertices[Betweenness Centrality],"&gt;= "&amp;J7)-COUNTIF(Vertices[Betweenness Centrality],"&gt;="&amp;J8)</f>
        <v>0</v>
      </c>
      <c r="L7" s="41">
        <f t="shared" si="5"/>
        <v>0.09090909090909091</v>
      </c>
      <c r="M7" s="42">
        <f>COUNTIF(Vertices[Closeness Centrality],"&gt;= "&amp;L7)-COUNTIF(Vertices[Closeness Centrality],"&gt;="&amp;L8)</f>
        <v>3</v>
      </c>
      <c r="N7" s="41">
        <f t="shared" si="6"/>
        <v>0.0053476363636363634</v>
      </c>
      <c r="O7" s="42">
        <f>COUNTIF(Vertices[Eigenvector Centrality],"&gt;= "&amp;N7)-COUNTIF(Vertices[Eigenvector Centrality],"&gt;="&amp;N8)</f>
        <v>0</v>
      </c>
      <c r="P7" s="41">
        <f t="shared" si="7"/>
        <v>1.2349387272727272</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0.5454545454545455</v>
      </c>
      <c r="G8" s="40">
        <f>COUNTIF(Vertices[In-Degree],"&gt;= "&amp;F8)-COUNTIF(Vertices[In-Degree],"&gt;="&amp;F9)</f>
        <v>0</v>
      </c>
      <c r="H8" s="39">
        <f t="shared" si="3"/>
        <v>1.7454545454545456</v>
      </c>
      <c r="I8" s="40">
        <f>COUNTIF(Vertices[Out-Degree],"&gt;= "&amp;H8)-COUNTIF(Vertices[Out-Degree],"&gt;="&amp;H9)</f>
        <v>3</v>
      </c>
      <c r="J8" s="39">
        <f t="shared" si="4"/>
        <v>26.18181818181818</v>
      </c>
      <c r="K8" s="40">
        <f>COUNTIF(Vertices[Betweenness Centrality],"&gt;= "&amp;J8)-COUNTIF(Vertices[Betweenness Centrality],"&gt;="&amp;J9)</f>
        <v>0</v>
      </c>
      <c r="L8" s="39">
        <f t="shared" si="5"/>
        <v>0.1090909090909091</v>
      </c>
      <c r="M8" s="40">
        <f>COUNTIF(Vertices[Closeness Centrality],"&gt;= "&amp;L8)-COUNTIF(Vertices[Closeness Centrality],"&gt;="&amp;L9)</f>
        <v>6</v>
      </c>
      <c r="N8" s="39">
        <f t="shared" si="6"/>
        <v>0.006417163636363636</v>
      </c>
      <c r="O8" s="40">
        <f>COUNTIF(Vertices[Eigenvector Centrality],"&gt;= "&amp;N8)-COUNTIF(Vertices[Eigenvector Centrality],"&gt;="&amp;N9)</f>
        <v>0</v>
      </c>
      <c r="P8" s="39">
        <f t="shared" si="7"/>
        <v>1.3680760727272727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0.6363636363636365</v>
      </c>
      <c r="G9" s="42">
        <f>COUNTIF(Vertices[In-Degree],"&gt;= "&amp;F9)-COUNTIF(Vertices[In-Degree],"&gt;="&amp;F10)</f>
        <v>0</v>
      </c>
      <c r="H9" s="41">
        <f t="shared" si="3"/>
        <v>2.0363636363636366</v>
      </c>
      <c r="I9" s="42">
        <f>COUNTIF(Vertices[Out-Degree],"&gt;= "&amp;H9)-COUNTIF(Vertices[Out-Degree],"&gt;="&amp;H10)</f>
        <v>0</v>
      </c>
      <c r="J9" s="41">
        <f t="shared" si="4"/>
        <v>30.545454545454543</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0.007486690909090909</v>
      </c>
      <c r="O9" s="42">
        <f>COUNTIF(Vertices[Eigenvector Centrality],"&gt;= "&amp;N9)-COUNTIF(Vertices[Eigenvector Centrality],"&gt;="&amp;N10)</f>
        <v>0</v>
      </c>
      <c r="P9" s="41">
        <f t="shared" si="7"/>
        <v>1.5012134181818182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27</v>
      </c>
      <c r="D10" s="34">
        <f t="shared" si="1"/>
        <v>0</v>
      </c>
      <c r="E10" s="3">
        <f>COUNTIF(Vertices[Degree],"&gt;= "&amp;D10)-COUNTIF(Vertices[Degree],"&gt;="&amp;D11)</f>
        <v>0</v>
      </c>
      <c r="F10" s="39">
        <f t="shared" si="2"/>
        <v>0.7272727272727274</v>
      </c>
      <c r="G10" s="40">
        <f>COUNTIF(Vertices[In-Degree],"&gt;= "&amp;F10)-COUNTIF(Vertices[In-Degree],"&gt;="&amp;F11)</f>
        <v>0</v>
      </c>
      <c r="H10" s="39">
        <f t="shared" si="3"/>
        <v>2.3272727272727276</v>
      </c>
      <c r="I10" s="40">
        <f>COUNTIF(Vertices[Out-Degree],"&gt;= "&amp;H10)-COUNTIF(Vertices[Out-Degree],"&gt;="&amp;H11)</f>
        <v>0</v>
      </c>
      <c r="J10" s="39">
        <f t="shared" si="4"/>
        <v>34.90909090909091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0.008556218181818181</v>
      </c>
      <c r="O10" s="40">
        <f>COUNTIF(Vertices[Eigenvector Centrality],"&gt;= "&amp;N10)-COUNTIF(Vertices[Eigenvector Centrality],"&gt;="&amp;N11)</f>
        <v>0</v>
      </c>
      <c r="P10" s="39">
        <f t="shared" si="7"/>
        <v>1.6343507636363637</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0.8181818181818183</v>
      </c>
      <c r="G11" s="42">
        <f>COUNTIF(Vertices[In-Degree],"&gt;= "&amp;F11)-COUNTIF(Vertices[In-Degree],"&gt;="&amp;F12)</f>
        <v>0</v>
      </c>
      <c r="H11" s="41">
        <f t="shared" si="3"/>
        <v>2.6181818181818186</v>
      </c>
      <c r="I11" s="42">
        <f>COUNTIF(Vertices[Out-Degree],"&gt;= "&amp;H11)-COUNTIF(Vertices[Out-Degree],"&gt;="&amp;H12)</f>
        <v>0</v>
      </c>
      <c r="J11" s="41">
        <f t="shared" si="4"/>
        <v>39.272727272727266</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0.009625745454545453</v>
      </c>
      <c r="O11" s="42">
        <f>COUNTIF(Vertices[Eigenvector Centrality],"&gt;= "&amp;N11)-COUNTIF(Vertices[Eigenvector Centrality],"&gt;="&amp;N12)</f>
        <v>0</v>
      </c>
      <c r="P11" s="41">
        <f t="shared" si="7"/>
        <v>1.7674881090909091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0.9090909090909093</v>
      </c>
      <c r="G12" s="40">
        <f>COUNTIF(Vertices[In-Degree],"&gt;= "&amp;F12)-COUNTIF(Vertices[In-Degree],"&gt;="&amp;F13)</f>
        <v>0</v>
      </c>
      <c r="H12" s="39">
        <f t="shared" si="3"/>
        <v>2.9090909090909096</v>
      </c>
      <c r="I12" s="40">
        <f>COUNTIF(Vertices[Out-Degree],"&gt;= "&amp;H12)-COUNTIF(Vertices[Out-Degree],"&gt;="&amp;H13)</f>
        <v>1</v>
      </c>
      <c r="J12" s="39">
        <f t="shared" si="4"/>
        <v>43.636363636363626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0.010695272727272725</v>
      </c>
      <c r="O12" s="40">
        <f>COUNTIF(Vertices[Eigenvector Centrality],"&gt;= "&amp;N12)-COUNTIF(Vertices[Eigenvector Centrality],"&gt;="&amp;N13)</f>
        <v>0</v>
      </c>
      <c r="P12" s="39">
        <f t="shared" si="7"/>
        <v>1.9006254545454546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1.0000000000000002</v>
      </c>
      <c r="G13" s="42">
        <f>COUNTIF(Vertices[In-Degree],"&gt;= "&amp;F13)-COUNTIF(Vertices[In-Degree],"&gt;="&amp;F14)</f>
        <v>38</v>
      </c>
      <c r="H13" s="41">
        <f t="shared" si="3"/>
        <v>3.2000000000000006</v>
      </c>
      <c r="I13" s="42">
        <f>COUNTIF(Vertices[Out-Degree],"&gt;= "&amp;H13)-COUNTIF(Vertices[Out-Degree],"&gt;="&amp;H14)</f>
        <v>0</v>
      </c>
      <c r="J13" s="41">
        <f t="shared" si="4"/>
        <v>47.999999999999986</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0.011764799999999997</v>
      </c>
      <c r="O13" s="42">
        <f>COUNTIF(Vertices[Eigenvector Centrality],"&gt;= "&amp;N13)-COUNTIF(Vertices[Eigenvector Centrality],"&gt;="&amp;N14)</f>
        <v>0</v>
      </c>
      <c r="P13" s="41">
        <f t="shared" si="7"/>
        <v>2.0337628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1.090909090909091</v>
      </c>
      <c r="G14" s="40">
        <f>COUNTIF(Vertices[In-Degree],"&gt;= "&amp;F14)-COUNTIF(Vertices[In-Degree],"&gt;="&amp;F15)</f>
        <v>0</v>
      </c>
      <c r="H14" s="39">
        <f t="shared" si="3"/>
        <v>3.4909090909090916</v>
      </c>
      <c r="I14" s="40">
        <f>COUNTIF(Vertices[Out-Degree],"&gt;= "&amp;H14)-COUNTIF(Vertices[Out-Degree],"&gt;="&amp;H15)</f>
        <v>0</v>
      </c>
      <c r="J14" s="39">
        <f t="shared" si="4"/>
        <v>52.363636363636346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0.012834327272727269</v>
      </c>
      <c r="O14" s="40">
        <f>COUNTIF(Vertices[Eigenvector Centrality],"&gt;= "&amp;N14)-COUNTIF(Vertices[Eigenvector Centrality],"&gt;="&amp;N15)</f>
        <v>0</v>
      </c>
      <c r="P14" s="39">
        <f t="shared" si="7"/>
        <v>2.1669001454545453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21</v>
      </c>
      <c r="D15" s="34">
        <f t="shared" si="1"/>
        <v>0</v>
      </c>
      <c r="E15" s="3">
        <f>COUNTIF(Vertices[Degree],"&gt;= "&amp;D15)-COUNTIF(Vertices[Degree],"&gt;="&amp;D16)</f>
        <v>0</v>
      </c>
      <c r="F15" s="41">
        <f t="shared" si="2"/>
        <v>1.1818181818181819</v>
      </c>
      <c r="G15" s="42">
        <f>COUNTIF(Vertices[In-Degree],"&gt;= "&amp;F15)-COUNTIF(Vertices[In-Degree],"&gt;="&amp;F16)</f>
        <v>0</v>
      </c>
      <c r="H15" s="41">
        <f t="shared" si="3"/>
        <v>3.7818181818181826</v>
      </c>
      <c r="I15" s="42">
        <f>COUNTIF(Vertices[Out-Degree],"&gt;= "&amp;H15)-COUNTIF(Vertices[Out-Degree],"&gt;="&amp;H16)</f>
        <v>0</v>
      </c>
      <c r="J15" s="41">
        <f t="shared" si="4"/>
        <v>56.727272727272705</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0.013903854545454541</v>
      </c>
      <c r="O15" s="42">
        <f>COUNTIF(Vertices[Eigenvector Centrality],"&gt;= "&amp;N15)-COUNTIF(Vertices[Eigenvector Centrality],"&gt;="&amp;N16)</f>
        <v>0</v>
      </c>
      <c r="P15" s="41">
        <f t="shared" si="7"/>
        <v>2.300037490909091</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13</v>
      </c>
      <c r="D16" s="34">
        <f t="shared" si="1"/>
        <v>0</v>
      </c>
      <c r="E16" s="3">
        <f>COUNTIF(Vertices[Degree],"&gt;= "&amp;D16)-COUNTIF(Vertices[Degree],"&gt;="&amp;D17)</f>
        <v>0</v>
      </c>
      <c r="F16" s="39">
        <f t="shared" si="2"/>
        <v>1.2727272727272727</v>
      </c>
      <c r="G16" s="40">
        <f>COUNTIF(Vertices[In-Degree],"&gt;= "&amp;F16)-COUNTIF(Vertices[In-Degree],"&gt;="&amp;F17)</f>
        <v>0</v>
      </c>
      <c r="H16" s="39">
        <f t="shared" si="3"/>
        <v>4.072727272727273</v>
      </c>
      <c r="I16" s="40">
        <f>COUNTIF(Vertices[Out-Degree],"&gt;= "&amp;H16)-COUNTIF(Vertices[Out-Degree],"&gt;="&amp;H17)</f>
        <v>0</v>
      </c>
      <c r="J16" s="39">
        <f t="shared" si="4"/>
        <v>61.090909090909065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0.014973381818181813</v>
      </c>
      <c r="O16" s="40">
        <f>COUNTIF(Vertices[Eigenvector Centrality],"&gt;= "&amp;N16)-COUNTIF(Vertices[Eigenvector Centrality],"&gt;="&amp;N17)</f>
        <v>0</v>
      </c>
      <c r="P16" s="39">
        <f t="shared" si="7"/>
        <v>2.4331748363636363</v>
      </c>
      <c r="Q16" s="40">
        <f>COUNTIF(Vertices[PageRank],"&gt;= "&amp;P16)-COUNTIF(Vertices[PageRank],"&gt;="&amp;P17)</f>
        <v>1</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17</v>
      </c>
      <c r="D17" s="34">
        <f t="shared" si="1"/>
        <v>0</v>
      </c>
      <c r="E17" s="3">
        <f>COUNTIF(Vertices[Degree],"&gt;= "&amp;D17)-COUNTIF(Vertices[Degree],"&gt;="&amp;D18)</f>
        <v>0</v>
      </c>
      <c r="F17" s="41">
        <f t="shared" si="2"/>
        <v>1.3636363636363635</v>
      </c>
      <c r="G17" s="42">
        <f>COUNTIF(Vertices[In-Degree],"&gt;= "&amp;F17)-COUNTIF(Vertices[In-Degree],"&gt;="&amp;F18)</f>
        <v>0</v>
      </c>
      <c r="H17" s="41">
        <f t="shared" si="3"/>
        <v>4.363636363636364</v>
      </c>
      <c r="I17" s="42">
        <f>COUNTIF(Vertices[Out-Degree],"&gt;= "&amp;H17)-COUNTIF(Vertices[Out-Degree],"&gt;="&amp;H18)</f>
        <v>0</v>
      </c>
      <c r="J17" s="41">
        <f t="shared" si="4"/>
        <v>65.45454545454542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0.016042909090909087</v>
      </c>
      <c r="O17" s="42">
        <f>COUNTIF(Vertices[Eigenvector Centrality],"&gt;= "&amp;N17)-COUNTIF(Vertices[Eigenvector Centrality],"&gt;="&amp;N18)</f>
        <v>0</v>
      </c>
      <c r="P17" s="41">
        <f t="shared" si="7"/>
        <v>2.5663121818181818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16</v>
      </c>
      <c r="D18" s="34">
        <f t="shared" si="1"/>
        <v>0</v>
      </c>
      <c r="E18" s="3">
        <f>COUNTIF(Vertices[Degree],"&gt;= "&amp;D18)-COUNTIF(Vertices[Degree],"&gt;="&amp;D19)</f>
        <v>0</v>
      </c>
      <c r="F18" s="39">
        <f t="shared" si="2"/>
        <v>1.4545454545454544</v>
      </c>
      <c r="G18" s="40">
        <f>COUNTIF(Vertices[In-Degree],"&gt;= "&amp;F18)-COUNTIF(Vertices[In-Degree],"&gt;="&amp;F19)</f>
        <v>0</v>
      </c>
      <c r="H18" s="39">
        <f t="shared" si="3"/>
        <v>4.654545454545455</v>
      </c>
      <c r="I18" s="40">
        <f>COUNTIF(Vertices[Out-Degree],"&gt;= "&amp;H18)-COUNTIF(Vertices[Out-Degree],"&gt;="&amp;H19)</f>
        <v>0</v>
      </c>
      <c r="J18" s="39">
        <f t="shared" si="4"/>
        <v>69.81818181818178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0.01711243636363636</v>
      </c>
      <c r="O18" s="40">
        <f>COUNTIF(Vertices[Eigenvector Centrality],"&gt;= "&amp;N18)-COUNTIF(Vertices[Eigenvector Centrality],"&gt;="&amp;N19)</f>
        <v>0</v>
      </c>
      <c r="P18" s="39">
        <f t="shared" si="7"/>
        <v>2.6994495272727272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1.5454545454545452</v>
      </c>
      <c r="G19" s="42">
        <f>COUNTIF(Vertices[In-Degree],"&gt;= "&amp;F19)-COUNTIF(Vertices[In-Degree],"&gt;="&amp;F20)</f>
        <v>0</v>
      </c>
      <c r="H19" s="41">
        <f t="shared" si="3"/>
        <v>4.945454545454546</v>
      </c>
      <c r="I19" s="42">
        <f>COUNTIF(Vertices[Out-Degree],"&gt;= "&amp;H19)-COUNTIF(Vertices[Out-Degree],"&gt;="&amp;H20)</f>
        <v>1</v>
      </c>
      <c r="J19" s="41">
        <f t="shared" si="4"/>
        <v>74.18181818181814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0.01818196363636363</v>
      </c>
      <c r="O19" s="42">
        <f>COUNTIF(Vertices[Eigenvector Centrality],"&gt;= "&amp;N19)-COUNTIF(Vertices[Eigenvector Centrality],"&gt;="&amp;N20)</f>
        <v>0</v>
      </c>
      <c r="P19" s="41">
        <f t="shared" si="7"/>
        <v>2.8325868727272727</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5.236363636363637</v>
      </c>
      <c r="I20" s="40">
        <f>COUNTIF(Vertices[Out-Degree],"&gt;= "&amp;H20)-COUNTIF(Vertices[Out-Degree],"&gt;="&amp;H21)</f>
        <v>0</v>
      </c>
      <c r="J20" s="39">
        <f t="shared" si="4"/>
        <v>78.5454545454545</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0.019251490909090903</v>
      </c>
      <c r="O20" s="40">
        <f>COUNTIF(Vertices[Eigenvector Centrality],"&gt;= "&amp;N20)-COUNTIF(Vertices[Eigenvector Centrality],"&gt;="&amp;N21)</f>
        <v>0</v>
      </c>
      <c r="P20" s="39">
        <f t="shared" si="7"/>
        <v>2.965724218181818</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1.5625</v>
      </c>
      <c r="D21" s="34">
        <f t="shared" si="1"/>
        <v>0</v>
      </c>
      <c r="E21" s="3">
        <f>COUNTIF(Vertices[Degree],"&gt;= "&amp;D21)-COUNTIF(Vertices[Degree],"&gt;="&amp;D22)</f>
        <v>0</v>
      </c>
      <c r="F21" s="41">
        <f t="shared" si="2"/>
        <v>1.7272727272727268</v>
      </c>
      <c r="G21" s="42">
        <f>COUNTIF(Vertices[In-Degree],"&gt;= "&amp;F21)-COUNTIF(Vertices[In-Degree],"&gt;="&amp;F22)</f>
        <v>0</v>
      </c>
      <c r="H21" s="41">
        <f t="shared" si="3"/>
        <v>5.527272727272728</v>
      </c>
      <c r="I21" s="42">
        <f>COUNTIF(Vertices[Out-Degree],"&gt;= "&amp;H21)-COUNTIF(Vertices[Out-Degree],"&gt;="&amp;H22)</f>
        <v>0</v>
      </c>
      <c r="J21" s="41">
        <f t="shared" si="4"/>
        <v>82.90909090909086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0.020321018181818175</v>
      </c>
      <c r="O21" s="42">
        <f>COUNTIF(Vertices[Eigenvector Centrality],"&gt;= "&amp;N21)-COUNTIF(Vertices[Eigenvector Centrality],"&gt;="&amp;N22)</f>
        <v>0</v>
      </c>
      <c r="P21" s="41">
        <f t="shared" si="7"/>
        <v>3.0988615636363637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1.8181818181818177</v>
      </c>
      <c r="G22" s="40">
        <f>COUNTIF(Vertices[In-Degree],"&gt;= "&amp;F22)-COUNTIF(Vertices[In-Degree],"&gt;="&amp;F23)</f>
        <v>0</v>
      </c>
      <c r="H22" s="39">
        <f t="shared" si="3"/>
        <v>5.818181818181819</v>
      </c>
      <c r="I22" s="40">
        <f>COUNTIF(Vertices[Out-Degree],"&gt;= "&amp;H22)-COUNTIF(Vertices[Out-Degree],"&gt;="&amp;H23)</f>
        <v>0</v>
      </c>
      <c r="J22" s="39">
        <f t="shared" si="4"/>
        <v>87.27272727272722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0.021390545454545447</v>
      </c>
      <c r="O22" s="40">
        <f>COUNTIF(Vertices[Eigenvector Centrality],"&gt;= "&amp;N22)-COUNTIF(Vertices[Eigenvector Centrality],"&gt;="&amp;N23)</f>
        <v>0</v>
      </c>
      <c r="P22" s="39">
        <f t="shared" si="7"/>
        <v>3.231998909090909</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0.012337662337662338</v>
      </c>
      <c r="D23" s="34">
        <f t="shared" si="1"/>
        <v>0</v>
      </c>
      <c r="E23" s="3">
        <f>COUNTIF(Vertices[Degree],"&gt;= "&amp;D23)-COUNTIF(Vertices[Degree],"&gt;="&amp;D24)</f>
        <v>0</v>
      </c>
      <c r="F23" s="41">
        <f t="shared" si="2"/>
        <v>1.9090909090909085</v>
      </c>
      <c r="G23" s="42">
        <f>COUNTIF(Vertices[In-Degree],"&gt;= "&amp;F23)-COUNTIF(Vertices[In-Degree],"&gt;="&amp;F24)</f>
        <v>0</v>
      </c>
      <c r="H23" s="41">
        <f t="shared" si="3"/>
        <v>6.10909090909091</v>
      </c>
      <c r="I23" s="42">
        <f>COUNTIF(Vertices[Out-Degree],"&gt;= "&amp;H23)-COUNTIF(Vertices[Out-Degree],"&gt;="&amp;H24)</f>
        <v>0</v>
      </c>
      <c r="J23" s="41">
        <f t="shared" si="4"/>
        <v>91.63636363636358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0.02246007272727272</v>
      </c>
      <c r="O23" s="42">
        <f>COUNTIF(Vertices[Eigenvector Centrality],"&gt;= "&amp;N23)-COUNTIF(Vertices[Eigenvector Centrality],"&gt;="&amp;N24)</f>
        <v>0</v>
      </c>
      <c r="P23" s="41">
        <f t="shared" si="7"/>
        <v>3.3651362545454546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1520</v>
      </c>
      <c r="B24" s="36">
        <v>0.605831</v>
      </c>
      <c r="D24" s="34">
        <f t="shared" si="1"/>
        <v>0</v>
      </c>
      <c r="E24" s="3">
        <f>COUNTIF(Vertices[Degree],"&gt;= "&amp;D24)-COUNTIF(Vertices[Degree],"&gt;="&amp;D25)</f>
        <v>0</v>
      </c>
      <c r="F24" s="39">
        <f t="shared" si="2"/>
        <v>1.9999999999999993</v>
      </c>
      <c r="G24" s="40">
        <f>COUNTIF(Vertices[In-Degree],"&gt;= "&amp;F24)-COUNTIF(Vertices[In-Degree],"&gt;="&amp;F25)</f>
        <v>4</v>
      </c>
      <c r="H24" s="39">
        <f t="shared" si="3"/>
        <v>6.400000000000001</v>
      </c>
      <c r="I24" s="40">
        <f>COUNTIF(Vertices[Out-Degree],"&gt;= "&amp;H24)-COUNTIF(Vertices[Out-Degree],"&gt;="&amp;H25)</f>
        <v>0</v>
      </c>
      <c r="J24" s="39">
        <f t="shared" si="4"/>
        <v>95.99999999999994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0.02352959999999999</v>
      </c>
      <c r="O24" s="40">
        <f>COUNTIF(Vertices[Eigenvector Centrality],"&gt;= "&amp;N24)-COUNTIF(Vertices[Eigenvector Centrality],"&gt;="&amp;N25)</f>
        <v>0</v>
      </c>
      <c r="P24" s="39">
        <f t="shared" si="7"/>
        <v>3.4982736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2.0909090909090904</v>
      </c>
      <c r="G25" s="42">
        <f>COUNTIF(Vertices[In-Degree],"&gt;= "&amp;F25)-COUNTIF(Vertices[In-Degree],"&gt;="&amp;F26)</f>
        <v>0</v>
      </c>
      <c r="H25" s="41">
        <f t="shared" si="3"/>
        <v>6.690909090909092</v>
      </c>
      <c r="I25" s="42">
        <f>COUNTIF(Vertices[Out-Degree],"&gt;= "&amp;H25)-COUNTIF(Vertices[Out-Degree],"&gt;="&amp;H26)</f>
        <v>0</v>
      </c>
      <c r="J25" s="41">
        <f t="shared" si="4"/>
        <v>100.3636363636363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0.024599127272727263</v>
      </c>
      <c r="O25" s="42">
        <f>COUNTIF(Vertices[Eigenvector Centrality],"&gt;= "&amp;N25)-COUNTIF(Vertices[Eigenvector Centrality],"&gt;="&amp;N26)</f>
        <v>0</v>
      </c>
      <c r="P25" s="41">
        <f t="shared" si="7"/>
        <v>3.6314109454545456</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1521</v>
      </c>
      <c r="B26" s="36" t="s">
        <v>1535</v>
      </c>
      <c r="D26" s="34">
        <f t="shared" si="1"/>
        <v>0</v>
      </c>
      <c r="E26" s="3">
        <f>COUNTIF(Vertices[Degree],"&gt;= "&amp;D26)-COUNTIF(Vertices[Degree],"&gt;="&amp;D28)</f>
        <v>0</v>
      </c>
      <c r="F26" s="39">
        <f t="shared" si="2"/>
        <v>2.181818181818181</v>
      </c>
      <c r="G26" s="40">
        <f>COUNTIF(Vertices[In-Degree],"&gt;= "&amp;F26)-COUNTIF(Vertices[In-Degree],"&gt;="&amp;F28)</f>
        <v>0</v>
      </c>
      <c r="H26" s="39">
        <f t="shared" si="3"/>
        <v>6.981818181818183</v>
      </c>
      <c r="I26" s="40">
        <f>COUNTIF(Vertices[Out-Degree],"&gt;= "&amp;H26)-COUNTIF(Vertices[Out-Degree],"&gt;="&amp;H28)</f>
        <v>0</v>
      </c>
      <c r="J26" s="39">
        <f t="shared" si="4"/>
        <v>104.72727272727266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0.025668654545454535</v>
      </c>
      <c r="O26" s="40">
        <f>COUNTIF(Vertices[Eigenvector Centrality],"&gt;= "&amp;N26)-COUNTIF(Vertices[Eigenvector Centrality],"&gt;="&amp;N28)</f>
        <v>0</v>
      </c>
      <c r="P26" s="39">
        <f t="shared" si="7"/>
        <v>3.764548290909091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-17</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1522</v>
      </c>
      <c r="B28" s="36" t="s">
        <v>85</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7.272727272727274</v>
      </c>
      <c r="I28" s="42">
        <f>COUNTIF(Vertices[Out-Degree],"&gt;= "&amp;H28)-COUNTIF(Vertices[Out-Degree],"&gt;="&amp;H40)</f>
        <v>0</v>
      </c>
      <c r="J28" s="41">
        <f>J26+($J$57-$J$2)/BinDivisor</f>
        <v>109.09090909090902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0.026738181818181807</v>
      </c>
      <c r="O28" s="42">
        <f>COUNTIF(Vertices[Eigenvector Centrality],"&gt;= "&amp;N28)-COUNTIF(Vertices[Eigenvector Centrality],"&gt;="&amp;N40)</f>
        <v>0</v>
      </c>
      <c r="P28" s="41">
        <f>P26+($P$57-$P$2)/BinDivisor</f>
        <v>3.8976856363636365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1523</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1524</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1525</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1526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1527</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1528</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1529</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1530</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1531</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-17</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-17</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1:21" ht="15">
      <c r="A40" s="36" t="s">
        <v>1532</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7.563636363636365</v>
      </c>
      <c r="I40" s="40">
        <f>COUNTIF(Vertices[Out-Degree],"&gt;= "&amp;H40)-COUNTIF(Vertices[Out-Degree],"&gt;="&amp;H41)</f>
        <v>0</v>
      </c>
      <c r="J40" s="39">
        <f>J28+($J$57-$J$2)/BinDivisor</f>
        <v>113.45454545454538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0.02780770909090908</v>
      </c>
      <c r="O40" s="40">
        <f>COUNTIF(Vertices[Eigenvector Centrality],"&gt;= "&amp;N40)-COUNTIF(Vertices[Eigenvector Centrality],"&gt;="&amp;N41)</f>
        <v>0</v>
      </c>
      <c r="P40" s="39">
        <f>P28+($P$57-$P$2)/BinDivisor</f>
        <v>4.030822981818182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1533</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7.854545454545456</v>
      </c>
      <c r="I41" s="42">
        <f>COUNTIF(Vertices[Out-Degree],"&gt;= "&amp;H41)-COUNTIF(Vertices[Out-Degree],"&gt;="&amp;H42)</f>
        <v>0</v>
      </c>
      <c r="J41" s="41">
        <f aca="true" t="shared" si="13" ref="J41:J56">J40+($J$57-$J$2)/BinDivisor</f>
        <v>117.81818181818174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0.02887723636363635</v>
      </c>
      <c r="O41" s="42">
        <f>COUNTIF(Vertices[Eigenvector Centrality],"&gt;= "&amp;N41)-COUNTIF(Vertices[Eigenvector Centrality],"&gt;="&amp;N42)</f>
        <v>0</v>
      </c>
      <c r="P41" s="41">
        <f aca="true" t="shared" si="16" ref="P41:P56">P40+($P$57-$P$2)/BinDivisor</f>
        <v>4.1639603272727275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1534</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8.145454545454546</v>
      </c>
      <c r="I42" s="40">
        <f>COUNTIF(Vertices[Out-Degree],"&gt;= "&amp;H42)-COUNTIF(Vertices[Out-Degree],"&gt;="&amp;H43)</f>
        <v>0</v>
      </c>
      <c r="J42" s="39">
        <f t="shared" si="13"/>
        <v>122.1818181818181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0.029946763636363623</v>
      </c>
      <c r="O42" s="40">
        <f>COUNTIF(Vertices[Eigenvector Centrality],"&gt;= "&amp;N42)-COUNTIF(Vertices[Eigenvector Centrality],"&gt;="&amp;N43)</f>
        <v>0</v>
      </c>
      <c r="P42" s="39">
        <f t="shared" si="16"/>
        <v>4.297097672727273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2.6363636363636354</v>
      </c>
      <c r="G43" s="42">
        <f>COUNTIF(Vertices[In-Degree],"&gt;= "&amp;F43)-COUNTIF(Vertices[In-Degree],"&gt;="&amp;F44)</f>
        <v>0</v>
      </c>
      <c r="H43" s="41">
        <f t="shared" si="12"/>
        <v>8.436363636363637</v>
      </c>
      <c r="I43" s="42">
        <f>COUNTIF(Vertices[Out-Degree],"&gt;= "&amp;H43)-COUNTIF(Vertices[Out-Degree],"&gt;="&amp;H44)</f>
        <v>0</v>
      </c>
      <c r="J43" s="41">
        <f t="shared" si="13"/>
        <v>126.54545454545446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0.031016290909090895</v>
      </c>
      <c r="O43" s="42">
        <f>COUNTIF(Vertices[Eigenvector Centrality],"&gt;= "&amp;N43)-COUNTIF(Vertices[Eigenvector Centrality],"&gt;="&amp;N44)</f>
        <v>0</v>
      </c>
      <c r="P43" s="41">
        <f t="shared" si="16"/>
        <v>4.430235018181818</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8.727272727272728</v>
      </c>
      <c r="I44" s="40">
        <f>COUNTIF(Vertices[Out-Degree],"&gt;= "&amp;H44)-COUNTIF(Vertices[Out-Degree],"&gt;="&amp;H45)</f>
        <v>0</v>
      </c>
      <c r="J44" s="39">
        <f t="shared" si="13"/>
        <v>130.90909090909082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0.03208581818181817</v>
      </c>
      <c r="O44" s="40">
        <f>COUNTIF(Vertices[Eigenvector Centrality],"&gt;= "&amp;N44)-COUNTIF(Vertices[Eigenvector Centrality],"&gt;="&amp;N45)</f>
        <v>0</v>
      </c>
      <c r="P44" s="39">
        <f t="shared" si="16"/>
        <v>4.563372363636364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2.818181818181817</v>
      </c>
      <c r="G45" s="42">
        <f>COUNTIF(Vertices[In-Degree],"&gt;= "&amp;F45)-COUNTIF(Vertices[In-Degree],"&gt;="&amp;F46)</f>
        <v>0</v>
      </c>
      <c r="H45" s="41">
        <f t="shared" si="12"/>
        <v>9.01818181818182</v>
      </c>
      <c r="I45" s="42">
        <f>COUNTIF(Vertices[Out-Degree],"&gt;= "&amp;H45)-COUNTIF(Vertices[Out-Degree],"&gt;="&amp;H46)</f>
        <v>0</v>
      </c>
      <c r="J45" s="41">
        <f t="shared" si="13"/>
        <v>135.2727272727272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0.03315534545454544</v>
      </c>
      <c r="O45" s="42">
        <f>COUNTIF(Vertices[Eigenvector Centrality],"&gt;= "&amp;N45)-COUNTIF(Vertices[Eigenvector Centrality],"&gt;="&amp;N46)</f>
        <v>0</v>
      </c>
      <c r="P45" s="41">
        <f t="shared" si="16"/>
        <v>4.696509709090909</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2.909090909090908</v>
      </c>
      <c r="G46" s="40">
        <f>COUNTIF(Vertices[In-Degree],"&gt;= "&amp;F46)-COUNTIF(Vertices[In-Degree],"&gt;="&amp;F47)</f>
        <v>0</v>
      </c>
      <c r="H46" s="39">
        <f t="shared" si="12"/>
        <v>9.30909090909091</v>
      </c>
      <c r="I46" s="40">
        <f>COUNTIF(Vertices[Out-Degree],"&gt;= "&amp;H46)-COUNTIF(Vertices[Out-Degree],"&gt;="&amp;H47)</f>
        <v>0</v>
      </c>
      <c r="J46" s="39">
        <f t="shared" si="13"/>
        <v>139.63636363636357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0.03422487272727271</v>
      </c>
      <c r="O46" s="40">
        <f>COUNTIF(Vertices[Eigenvector Centrality],"&gt;= "&amp;N46)-COUNTIF(Vertices[Eigenvector Centrality],"&gt;="&amp;N47)</f>
        <v>0</v>
      </c>
      <c r="P46" s="39">
        <f t="shared" si="16"/>
        <v>4.829647054545455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1</v>
      </c>
      <c r="H47" s="41">
        <f t="shared" si="12"/>
        <v>9.600000000000001</v>
      </c>
      <c r="I47" s="42">
        <f>COUNTIF(Vertices[Out-Degree],"&gt;= "&amp;H47)-COUNTIF(Vertices[Out-Degree],"&gt;="&amp;H48)</f>
        <v>0</v>
      </c>
      <c r="J47" s="41">
        <f t="shared" si="13"/>
        <v>143.99999999999994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0.03529439999999998</v>
      </c>
      <c r="O47" s="42">
        <f>COUNTIF(Vertices[Eigenvector Centrality],"&gt;= "&amp;N47)-COUNTIF(Vertices[Eigenvector Centrality],"&gt;="&amp;N48)</f>
        <v>0</v>
      </c>
      <c r="P47" s="41">
        <f t="shared" si="16"/>
        <v>4.9627844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9.890909090909092</v>
      </c>
      <c r="I48" s="40">
        <f>COUNTIF(Vertices[Out-Degree],"&gt;= "&amp;H48)-COUNTIF(Vertices[Out-Degree],"&gt;="&amp;H49)</f>
        <v>0</v>
      </c>
      <c r="J48" s="39">
        <f t="shared" si="13"/>
        <v>148.36363636363632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0.036363927272727255</v>
      </c>
      <c r="O48" s="40">
        <f>COUNTIF(Vertices[Eigenvector Centrality],"&gt;= "&amp;N48)-COUNTIF(Vertices[Eigenvector Centrality],"&gt;="&amp;N49)</f>
        <v>0</v>
      </c>
      <c r="P48" s="39">
        <f t="shared" si="16"/>
        <v>5.095921745454546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10.181818181818183</v>
      </c>
      <c r="I49" s="42">
        <f>COUNTIF(Vertices[Out-Degree],"&gt;= "&amp;H49)-COUNTIF(Vertices[Out-Degree],"&gt;="&amp;H50)</f>
        <v>0</v>
      </c>
      <c r="J49" s="41">
        <f t="shared" si="13"/>
        <v>152.7272727272727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0.03743345454545453</v>
      </c>
      <c r="O49" s="42">
        <f>COUNTIF(Vertices[Eigenvector Centrality],"&gt;= "&amp;N49)-COUNTIF(Vertices[Eigenvector Centrality],"&gt;="&amp;N50)</f>
        <v>0</v>
      </c>
      <c r="P49" s="41">
        <f t="shared" si="16"/>
        <v>5.229059090909091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10.472727272727274</v>
      </c>
      <c r="I50" s="40">
        <f>COUNTIF(Vertices[Out-Degree],"&gt;= "&amp;H50)-COUNTIF(Vertices[Out-Degree],"&gt;="&amp;H51)</f>
        <v>0</v>
      </c>
      <c r="J50" s="39">
        <f t="shared" si="13"/>
        <v>157.09090909090907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0.0385029818181818</v>
      </c>
      <c r="O50" s="40">
        <f>COUNTIF(Vertices[Eigenvector Centrality],"&gt;= "&amp;N50)-COUNTIF(Vertices[Eigenvector Centrality],"&gt;="&amp;N51)</f>
        <v>0</v>
      </c>
      <c r="P50" s="39">
        <f t="shared" si="16"/>
        <v>5.362196436363637</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10.763636363636365</v>
      </c>
      <c r="I51" s="42">
        <f>COUNTIF(Vertices[Out-Degree],"&gt;= "&amp;H51)-COUNTIF(Vertices[Out-Degree],"&gt;="&amp;H52)</f>
        <v>0</v>
      </c>
      <c r="J51" s="41">
        <f t="shared" si="13"/>
        <v>161.45454545454544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0.03957250909090907</v>
      </c>
      <c r="O51" s="42">
        <f>COUNTIF(Vertices[Eigenvector Centrality],"&gt;= "&amp;N51)-COUNTIF(Vertices[Eigenvector Centrality],"&gt;="&amp;N52)</f>
        <v>0</v>
      </c>
      <c r="P51" s="41">
        <f t="shared" si="16"/>
        <v>5.495333781818182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11.054545454545456</v>
      </c>
      <c r="I52" s="40">
        <f>COUNTIF(Vertices[Out-Degree],"&gt;= "&amp;H52)-COUNTIF(Vertices[Out-Degree],"&gt;="&amp;H53)</f>
        <v>0</v>
      </c>
      <c r="J52" s="39">
        <f t="shared" si="13"/>
        <v>165.8181818181818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0.04064203636363634</v>
      </c>
      <c r="O52" s="40">
        <f>COUNTIF(Vertices[Eigenvector Centrality],"&gt;= "&amp;N52)-COUNTIF(Vertices[Eigenvector Centrality],"&gt;="&amp;N53)</f>
        <v>0</v>
      </c>
      <c r="P52" s="39">
        <f t="shared" si="16"/>
        <v>5.628471127272728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11.345454545454547</v>
      </c>
      <c r="I53" s="42">
        <f>COUNTIF(Vertices[Out-Degree],"&gt;= "&amp;H53)-COUNTIF(Vertices[Out-Degree],"&gt;="&amp;H54)</f>
        <v>0</v>
      </c>
      <c r="J53" s="41">
        <f t="shared" si="13"/>
        <v>170.1818181818182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0.041711563636363615</v>
      </c>
      <c r="O53" s="42">
        <f>COUNTIF(Vertices[Eigenvector Centrality],"&gt;= "&amp;N53)-COUNTIF(Vertices[Eigenvector Centrality],"&gt;="&amp;N54)</f>
        <v>0</v>
      </c>
      <c r="P53" s="41">
        <f t="shared" si="16"/>
        <v>5.761608472727273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11.636363636363638</v>
      </c>
      <c r="I54" s="40">
        <f>COUNTIF(Vertices[Out-Degree],"&gt;= "&amp;H54)-COUNTIF(Vertices[Out-Degree],"&gt;="&amp;H55)</f>
        <v>0</v>
      </c>
      <c r="J54" s="39">
        <f t="shared" si="13"/>
        <v>174.54545454545456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0.04278109090909089</v>
      </c>
      <c r="O54" s="40">
        <f>COUNTIF(Vertices[Eigenvector Centrality],"&gt;= "&amp;N54)-COUNTIF(Vertices[Eigenvector Centrality],"&gt;="&amp;N55)</f>
        <v>0</v>
      </c>
      <c r="P54" s="39">
        <f t="shared" si="16"/>
        <v>5.894745818181819</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11.92727272727273</v>
      </c>
      <c r="I55" s="42">
        <f>COUNTIF(Vertices[Out-Degree],"&gt;= "&amp;H55)-COUNTIF(Vertices[Out-Degree],"&gt;="&amp;H56)</f>
        <v>0</v>
      </c>
      <c r="J55" s="41">
        <f t="shared" si="13"/>
        <v>178.90909090909093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0.04385061818181816</v>
      </c>
      <c r="O55" s="42">
        <f>COUNTIF(Vertices[Eigenvector Centrality],"&gt;= "&amp;N55)-COUNTIF(Vertices[Eigenvector Centrality],"&gt;="&amp;N56)</f>
        <v>0</v>
      </c>
      <c r="P55" s="41">
        <f t="shared" si="16"/>
        <v>6.027883163636364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0</v>
      </c>
      <c r="H56" s="39">
        <f t="shared" si="12"/>
        <v>12.21818181818182</v>
      </c>
      <c r="I56" s="40">
        <f>COUNTIF(Vertices[Out-Degree],"&gt;= "&amp;H56)-COUNTIF(Vertices[Out-Degree],"&gt;="&amp;H57)</f>
        <v>0</v>
      </c>
      <c r="J56" s="39">
        <f t="shared" si="13"/>
        <v>183.2727272727273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0.04492014545454543</v>
      </c>
      <c r="O56" s="40">
        <f>COUNTIF(Vertices[Eigenvector Centrality],"&gt;= "&amp;N56)-COUNTIF(Vertices[Eigenvector Centrality],"&gt;="&amp;N57)</f>
        <v>0</v>
      </c>
      <c r="P56" s="39">
        <f t="shared" si="16"/>
        <v>6.16102050909091</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16</v>
      </c>
      <c r="I57" s="44">
        <f>COUNTIF(Vertices[Out-Degree],"&gt;= "&amp;H57)-COUNTIF(Vertices[Out-Degree],"&gt;="&amp;H58)</f>
        <v>1</v>
      </c>
      <c r="J57" s="43">
        <f>MAX(Vertices[Betweenness Centrality])</f>
        <v>240</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0.058824</v>
      </c>
      <c r="O57" s="44">
        <f>COUNTIF(Vertices[Eigenvector Centrality],"&gt;= "&amp;N57)-COUNTIF(Vertices[Eigenvector Centrality],"&gt;="&amp;N58)</f>
        <v>17</v>
      </c>
      <c r="P57" s="43">
        <f>MAX(Vertices[PageRank])</f>
        <v>7.891806</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5</v>
      </c>
    </row>
    <row r="73" spans="1:2" ht="15">
      <c r="A73" s="35" t="s">
        <v>90</v>
      </c>
      <c r="B73" s="49">
        <f>_xlfn.IFERROR(AVERAGE(Vertices[In-Degree]),NoMetricMessage)</f>
        <v>0.9642857142857143</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16</v>
      </c>
    </row>
    <row r="87" spans="1:2" ht="15">
      <c r="A87" s="35" t="s">
        <v>96</v>
      </c>
      <c r="B87" s="49">
        <f>_xlfn.IFERROR(AVERAGE(Vertices[Out-Degree]),NoMetricMessage)</f>
        <v>0.9642857142857143</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240</v>
      </c>
    </row>
    <row r="101" spans="1:2" ht="15">
      <c r="A101" s="35" t="s">
        <v>102</v>
      </c>
      <c r="B101" s="49">
        <f>_xlfn.IFERROR(AVERAGE(Vertices[Betweenness Centrality]),NoMetricMessage)</f>
        <v>5.178571428571429</v>
      </c>
    </row>
    <row r="102" spans="1:2" ht="15">
      <c r="A102" s="35" t="s">
        <v>103</v>
      </c>
      <c r="B102" s="49">
        <f>_xlfn.IFERROR(MEDIAN(Vertices[Betweenness Centrality]),NoMetricMessage)</f>
        <v>0</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0.1757591964285715</v>
      </c>
    </row>
    <row r="116" spans="1:2" ht="15">
      <c r="A116" s="35" t="s">
        <v>109</v>
      </c>
      <c r="B116" s="49">
        <f>_xlfn.IFERROR(MEDIAN(Vertices[Closeness Centrality]),NoMetricMessage)</f>
        <v>0.032258</v>
      </c>
    </row>
    <row r="127" spans="1:2" ht="15">
      <c r="A127" s="35" t="s">
        <v>112</v>
      </c>
      <c r="B127" s="49">
        <f>IF(COUNT(Vertices[Eigenvector Centrality])&gt;0,N2,NoMetricMessage)</f>
        <v>0</v>
      </c>
    </row>
    <row r="128" spans="1:2" ht="15">
      <c r="A128" s="35" t="s">
        <v>113</v>
      </c>
      <c r="B128" s="49">
        <f>IF(COUNT(Vertices[Eigenvector Centrality])&gt;0,N57,NoMetricMessage)</f>
        <v>0.058824</v>
      </c>
    </row>
    <row r="129" spans="1:2" ht="15">
      <c r="A129" s="35" t="s">
        <v>114</v>
      </c>
      <c r="B129" s="49">
        <f>_xlfn.IFERROR(AVERAGE(Vertices[Eigenvector Centrality]),NoMetricMessage)</f>
        <v>0.017857285714285714</v>
      </c>
    </row>
    <row r="130" spans="1:2" ht="15">
      <c r="A130" s="35" t="s">
        <v>115</v>
      </c>
      <c r="B130" s="49">
        <f>_xlfn.IFERROR(MEDIAN(Vertices[Eigenvector Centrality]),NoMetricMessage)</f>
        <v>0</v>
      </c>
    </row>
    <row r="141" spans="1:2" ht="15">
      <c r="A141" s="35" t="s">
        <v>140</v>
      </c>
      <c r="B141" s="49">
        <f>IF(COUNT(Vertices[PageRank])&gt;0,P2,NoMetricMessage)</f>
        <v>0.569252</v>
      </c>
    </row>
    <row r="142" spans="1:2" ht="15">
      <c r="A142" s="35" t="s">
        <v>141</v>
      </c>
      <c r="B142" s="49">
        <f>IF(COUNT(Vertices[PageRank])&gt;0,P57,NoMetricMessage)</f>
        <v>7.891806</v>
      </c>
    </row>
    <row r="143" spans="1:2" ht="15">
      <c r="A143" s="35" t="s">
        <v>142</v>
      </c>
      <c r="B143" s="49">
        <f>_xlfn.IFERROR(AVERAGE(Vertices[PageRank]),NoMetricMessage)</f>
        <v>0.9999903214285707</v>
      </c>
    </row>
    <row r="144" spans="1:2" ht="15">
      <c r="A144" s="35" t="s">
        <v>143</v>
      </c>
      <c r="B144" s="49">
        <f>_xlfn.IFERROR(MEDIAN(Vertices[PageRank]),NoMetricMessage)</f>
        <v>0.7604445</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0.05654761904761905</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948</v>
      </c>
      <c r="K7" s="13" t="s">
        <v>949</v>
      </c>
    </row>
    <row r="8" spans="1:11" ht="409.5">
      <c r="A8"/>
      <c r="B8">
        <v>2</v>
      </c>
      <c r="C8">
        <v>2</v>
      </c>
      <c r="D8" t="s">
        <v>61</v>
      </c>
      <c r="E8" t="s">
        <v>61</v>
      </c>
      <c r="H8" t="s">
        <v>73</v>
      </c>
      <c r="J8" t="s">
        <v>950</v>
      </c>
      <c r="K8" s="13" t="s">
        <v>951</v>
      </c>
    </row>
    <row r="9" spans="1:11" ht="409.5">
      <c r="A9"/>
      <c r="B9">
        <v>3</v>
      </c>
      <c r="C9">
        <v>4</v>
      </c>
      <c r="D9" t="s">
        <v>62</v>
      </c>
      <c r="E9" t="s">
        <v>62</v>
      </c>
      <c r="H9" t="s">
        <v>74</v>
      </c>
      <c r="J9" t="s">
        <v>952</v>
      </c>
      <c r="K9" s="118" t="s">
        <v>953</v>
      </c>
    </row>
    <row r="10" spans="1:11" ht="409.5">
      <c r="A10"/>
      <c r="B10">
        <v>4</v>
      </c>
      <c r="D10" t="s">
        <v>63</v>
      </c>
      <c r="E10" t="s">
        <v>63</v>
      </c>
      <c r="H10" t="s">
        <v>75</v>
      </c>
      <c r="J10" t="s">
        <v>954</v>
      </c>
      <c r="K10" s="13" t="s">
        <v>955</v>
      </c>
    </row>
    <row r="11" spans="1:11" ht="15">
      <c r="A11"/>
      <c r="B11">
        <v>5</v>
      </c>
      <c r="D11" t="s">
        <v>46</v>
      </c>
      <c r="E11">
        <v>1</v>
      </c>
      <c r="H11" t="s">
        <v>76</v>
      </c>
      <c r="J11" t="s">
        <v>956</v>
      </c>
      <c r="K11" t="s">
        <v>957</v>
      </c>
    </row>
    <row r="12" spans="1:11" ht="15">
      <c r="A12"/>
      <c r="B12"/>
      <c r="D12" t="s">
        <v>64</v>
      </c>
      <c r="E12">
        <v>2</v>
      </c>
      <c r="H12">
        <v>0</v>
      </c>
      <c r="J12" t="s">
        <v>958</v>
      </c>
      <c r="K12" t="s">
        <v>959</v>
      </c>
    </row>
    <row r="13" spans="1:11" ht="15">
      <c r="A13"/>
      <c r="B13"/>
      <c r="D13">
        <v>1</v>
      </c>
      <c r="E13">
        <v>3</v>
      </c>
      <c r="H13">
        <v>1</v>
      </c>
      <c r="J13" t="s">
        <v>960</v>
      </c>
      <c r="K13" t="s">
        <v>961</v>
      </c>
    </row>
    <row r="14" spans="4:11" ht="15">
      <c r="D14">
        <v>2</v>
      </c>
      <c r="E14">
        <v>4</v>
      </c>
      <c r="H14">
        <v>2</v>
      </c>
      <c r="J14" t="s">
        <v>962</v>
      </c>
      <c r="K14" t="s">
        <v>963</v>
      </c>
    </row>
    <row r="15" spans="4:11" ht="15">
      <c r="D15">
        <v>3</v>
      </c>
      <c r="E15">
        <v>5</v>
      </c>
      <c r="H15">
        <v>3</v>
      </c>
      <c r="J15" t="s">
        <v>964</v>
      </c>
      <c r="K15" t="s">
        <v>965</v>
      </c>
    </row>
    <row r="16" spans="4:11" ht="15">
      <c r="D16">
        <v>4</v>
      </c>
      <c r="E16">
        <v>6</v>
      </c>
      <c r="H16">
        <v>4</v>
      </c>
      <c r="J16" t="s">
        <v>966</v>
      </c>
      <c r="K16" t="s">
        <v>967</v>
      </c>
    </row>
    <row r="17" spans="4:11" ht="15">
      <c r="D17">
        <v>5</v>
      </c>
      <c r="E17">
        <v>7</v>
      </c>
      <c r="H17">
        <v>5</v>
      </c>
      <c r="J17" t="s">
        <v>968</v>
      </c>
      <c r="K17" t="s">
        <v>969</v>
      </c>
    </row>
    <row r="18" spans="4:11" ht="15">
      <c r="D18">
        <v>6</v>
      </c>
      <c r="E18">
        <v>8</v>
      </c>
      <c r="H18">
        <v>6</v>
      </c>
      <c r="J18" t="s">
        <v>970</v>
      </c>
      <c r="K18" t="s">
        <v>971</v>
      </c>
    </row>
    <row r="19" spans="4:11" ht="15">
      <c r="D19">
        <v>7</v>
      </c>
      <c r="E19">
        <v>9</v>
      </c>
      <c r="H19">
        <v>7</v>
      </c>
      <c r="J19" t="s">
        <v>972</v>
      </c>
      <c r="K19" t="s">
        <v>973</v>
      </c>
    </row>
    <row r="20" spans="4:11" ht="15">
      <c r="D20">
        <v>8</v>
      </c>
      <c r="H20">
        <v>8</v>
      </c>
      <c r="J20" t="s">
        <v>974</v>
      </c>
      <c r="K20" t="s">
        <v>975</v>
      </c>
    </row>
    <row r="21" spans="4:11" ht="409.5">
      <c r="D21">
        <v>9</v>
      </c>
      <c r="H21">
        <v>9</v>
      </c>
      <c r="J21" t="s">
        <v>976</v>
      </c>
      <c r="K21" s="13" t="s">
        <v>977</v>
      </c>
    </row>
    <row r="22" spans="4:11" ht="409.5">
      <c r="D22">
        <v>10</v>
      </c>
      <c r="J22" t="s">
        <v>978</v>
      </c>
      <c r="K22" s="13" t="s">
        <v>979</v>
      </c>
    </row>
    <row r="23" spans="4:11" ht="409.5">
      <c r="D23">
        <v>11</v>
      </c>
      <c r="J23" t="s">
        <v>980</v>
      </c>
      <c r="K23" s="13" t="s">
        <v>981</v>
      </c>
    </row>
    <row r="24" spans="10:11" ht="409.5">
      <c r="J24" t="s">
        <v>982</v>
      </c>
      <c r="K24" s="13" t="s">
        <v>1565</v>
      </c>
    </row>
    <row r="25" spans="10:11" ht="15">
      <c r="J25" t="s">
        <v>983</v>
      </c>
      <c r="K25" t="b">
        <v>0</v>
      </c>
    </row>
    <row r="26" spans="10:11" ht="15">
      <c r="J26" t="s">
        <v>1562</v>
      </c>
      <c r="K26" t="s">
        <v>1563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1007</v>
      </c>
      <c r="B1" s="13" t="s">
        <v>1010</v>
      </c>
      <c r="C1" s="13" t="s">
        <v>1011</v>
      </c>
      <c r="D1" s="13" t="s">
        <v>1013</v>
      </c>
      <c r="E1" s="13" t="s">
        <v>1012</v>
      </c>
      <c r="F1" s="13" t="s">
        <v>1016</v>
      </c>
      <c r="G1" s="85" t="s">
        <v>1015</v>
      </c>
      <c r="H1" s="85" t="s">
        <v>1018</v>
      </c>
      <c r="I1" s="85" t="s">
        <v>1017</v>
      </c>
      <c r="J1" s="85" t="s">
        <v>1020</v>
      </c>
      <c r="K1" s="85" t="s">
        <v>1019</v>
      </c>
      <c r="L1" s="85" t="s">
        <v>1022</v>
      </c>
      <c r="M1" s="85" t="s">
        <v>1021</v>
      </c>
      <c r="N1" s="85" t="s">
        <v>1024</v>
      </c>
      <c r="O1" s="85" t="s">
        <v>1023</v>
      </c>
      <c r="P1" s="85" t="s">
        <v>1026</v>
      </c>
      <c r="Q1" s="13" t="s">
        <v>1025</v>
      </c>
      <c r="R1" s="13" t="s">
        <v>1028</v>
      </c>
      <c r="S1" s="13" t="s">
        <v>1027</v>
      </c>
      <c r="T1" s="13" t="s">
        <v>1029</v>
      </c>
    </row>
    <row r="2" spans="1:20" ht="15">
      <c r="A2" s="90" t="s">
        <v>321</v>
      </c>
      <c r="B2" s="85">
        <v>5</v>
      </c>
      <c r="C2" s="90" t="s">
        <v>321</v>
      </c>
      <c r="D2" s="85">
        <v>5</v>
      </c>
      <c r="E2" s="90" t="s">
        <v>315</v>
      </c>
      <c r="F2" s="85">
        <v>4</v>
      </c>
      <c r="G2" s="85"/>
      <c r="H2" s="85"/>
      <c r="I2" s="85"/>
      <c r="J2" s="85"/>
      <c r="K2" s="85"/>
      <c r="L2" s="85"/>
      <c r="M2" s="85"/>
      <c r="N2" s="85"/>
      <c r="O2" s="85"/>
      <c r="P2" s="85"/>
      <c r="Q2" s="90" t="s">
        <v>315</v>
      </c>
      <c r="R2" s="85">
        <v>1</v>
      </c>
      <c r="S2" s="90" t="s">
        <v>311</v>
      </c>
      <c r="T2" s="85">
        <v>1</v>
      </c>
    </row>
    <row r="3" spans="1:20" ht="15">
      <c r="A3" s="90" t="s">
        <v>315</v>
      </c>
      <c r="B3" s="85">
        <v>5</v>
      </c>
      <c r="C3" s="85"/>
      <c r="D3" s="85"/>
      <c r="E3" s="90" t="s">
        <v>314</v>
      </c>
      <c r="F3" s="85">
        <v>4</v>
      </c>
      <c r="G3" s="85"/>
      <c r="H3" s="85"/>
      <c r="I3" s="85"/>
      <c r="J3" s="85"/>
      <c r="K3" s="85"/>
      <c r="L3" s="85"/>
      <c r="M3" s="85"/>
      <c r="N3" s="85"/>
      <c r="O3" s="85"/>
      <c r="P3" s="85"/>
      <c r="Q3" s="90" t="s">
        <v>314</v>
      </c>
      <c r="R3" s="85">
        <v>1</v>
      </c>
      <c r="S3" s="85"/>
      <c r="T3" s="85"/>
    </row>
    <row r="4" spans="1:20" ht="15">
      <c r="A4" s="90" t="s">
        <v>314</v>
      </c>
      <c r="B4" s="85">
        <v>5</v>
      </c>
      <c r="C4" s="85"/>
      <c r="D4" s="85"/>
      <c r="E4" s="90" t="s">
        <v>1008</v>
      </c>
      <c r="F4" s="85">
        <v>2</v>
      </c>
      <c r="G4" s="85"/>
      <c r="H4" s="85"/>
      <c r="I4" s="85"/>
      <c r="J4" s="85"/>
      <c r="K4" s="85"/>
      <c r="L4" s="85"/>
      <c r="M4" s="85"/>
      <c r="N4" s="85"/>
      <c r="O4" s="85"/>
      <c r="P4" s="85"/>
      <c r="Q4" s="85"/>
      <c r="R4" s="85"/>
      <c r="S4" s="85"/>
      <c r="T4" s="85"/>
    </row>
    <row r="5" spans="1:20" ht="15">
      <c r="A5" s="90" t="s">
        <v>1008</v>
      </c>
      <c r="B5" s="85">
        <v>2</v>
      </c>
      <c r="C5" s="85"/>
      <c r="D5" s="85"/>
      <c r="E5" s="90" t="s">
        <v>1009</v>
      </c>
      <c r="F5" s="85">
        <v>1</v>
      </c>
      <c r="G5" s="85"/>
      <c r="H5" s="85"/>
      <c r="I5" s="85"/>
      <c r="J5" s="85"/>
      <c r="K5" s="85"/>
      <c r="L5" s="85"/>
      <c r="M5" s="85"/>
      <c r="N5" s="85"/>
      <c r="O5" s="85"/>
      <c r="P5" s="85"/>
      <c r="Q5" s="85"/>
      <c r="R5" s="85"/>
      <c r="S5" s="85"/>
      <c r="T5" s="85"/>
    </row>
    <row r="6" spans="1:20" ht="15">
      <c r="A6" s="90" t="s">
        <v>320</v>
      </c>
      <c r="B6" s="85">
        <v>1</v>
      </c>
      <c r="C6" s="85"/>
      <c r="D6" s="85"/>
      <c r="E6" s="90" t="s">
        <v>1014</v>
      </c>
      <c r="F6" s="85">
        <v>1</v>
      </c>
      <c r="G6" s="85"/>
      <c r="H6" s="85"/>
      <c r="I6" s="85"/>
      <c r="J6" s="85"/>
      <c r="K6" s="85"/>
      <c r="L6" s="85"/>
      <c r="M6" s="85"/>
      <c r="N6" s="85"/>
      <c r="O6" s="85"/>
      <c r="P6" s="85"/>
      <c r="Q6" s="85"/>
      <c r="R6" s="85"/>
      <c r="S6" s="85"/>
      <c r="T6" s="85"/>
    </row>
    <row r="7" spans="1:20" ht="15">
      <c r="A7" s="90" t="s">
        <v>319</v>
      </c>
      <c r="B7" s="85">
        <v>1</v>
      </c>
      <c r="C7" s="85"/>
      <c r="D7" s="85"/>
      <c r="E7" s="90" t="s">
        <v>318</v>
      </c>
      <c r="F7" s="85">
        <v>1</v>
      </c>
      <c r="G7" s="85"/>
      <c r="H7" s="85"/>
      <c r="I7" s="85"/>
      <c r="J7" s="85"/>
      <c r="K7" s="85"/>
      <c r="L7" s="85"/>
      <c r="M7" s="85"/>
      <c r="N7" s="85"/>
      <c r="O7" s="85"/>
      <c r="P7" s="85"/>
      <c r="Q7" s="85"/>
      <c r="R7" s="85"/>
      <c r="S7" s="85"/>
      <c r="T7" s="85"/>
    </row>
    <row r="8" spans="1:20" ht="15">
      <c r="A8" s="90" t="s">
        <v>318</v>
      </c>
      <c r="B8" s="85">
        <v>1</v>
      </c>
      <c r="C8" s="85"/>
      <c r="D8" s="85"/>
      <c r="E8" s="90" t="s">
        <v>316</v>
      </c>
      <c r="F8" s="85">
        <v>1</v>
      </c>
      <c r="G8" s="85"/>
      <c r="H8" s="85"/>
      <c r="I8" s="85"/>
      <c r="J8" s="85"/>
      <c r="K8" s="85"/>
      <c r="L8" s="85"/>
      <c r="M8" s="85"/>
      <c r="N8" s="85"/>
      <c r="O8" s="85"/>
      <c r="P8" s="85"/>
      <c r="Q8" s="85"/>
      <c r="R8" s="85"/>
      <c r="S8" s="85"/>
      <c r="T8" s="85"/>
    </row>
    <row r="9" spans="1:20" ht="15">
      <c r="A9" s="90" t="s">
        <v>317</v>
      </c>
      <c r="B9" s="85">
        <v>1</v>
      </c>
      <c r="C9" s="85"/>
      <c r="D9" s="85"/>
      <c r="E9" s="90" t="s">
        <v>317</v>
      </c>
      <c r="F9" s="85">
        <v>1</v>
      </c>
      <c r="G9" s="85"/>
      <c r="H9" s="85"/>
      <c r="I9" s="85"/>
      <c r="J9" s="85"/>
      <c r="K9" s="85"/>
      <c r="L9" s="85"/>
      <c r="M9" s="85"/>
      <c r="N9" s="85"/>
      <c r="O9" s="85"/>
      <c r="P9" s="85"/>
      <c r="Q9" s="85"/>
      <c r="R9" s="85"/>
      <c r="S9" s="85"/>
      <c r="T9" s="85"/>
    </row>
    <row r="10" spans="1:20" ht="15">
      <c r="A10" s="90" t="s">
        <v>316</v>
      </c>
      <c r="B10" s="85">
        <v>1</v>
      </c>
      <c r="C10" s="85"/>
      <c r="D10" s="85"/>
      <c r="E10" s="90" t="s">
        <v>320</v>
      </c>
      <c r="F10" s="85">
        <v>1</v>
      </c>
      <c r="G10" s="85"/>
      <c r="H10" s="85"/>
      <c r="I10" s="85"/>
      <c r="J10" s="85"/>
      <c r="K10" s="85"/>
      <c r="L10" s="85"/>
      <c r="M10" s="85"/>
      <c r="N10" s="85"/>
      <c r="O10" s="85"/>
      <c r="P10" s="85"/>
      <c r="Q10" s="85"/>
      <c r="R10" s="85"/>
      <c r="S10" s="85"/>
      <c r="T10" s="85"/>
    </row>
    <row r="11" spans="1:20" ht="15">
      <c r="A11" s="90" t="s">
        <v>1009</v>
      </c>
      <c r="B11" s="85">
        <v>1</v>
      </c>
      <c r="C11" s="85"/>
      <c r="D11" s="85"/>
      <c r="E11" s="90" t="s">
        <v>319</v>
      </c>
      <c r="F11" s="85">
        <v>1</v>
      </c>
      <c r="G11" s="85"/>
      <c r="H11" s="85"/>
      <c r="I11" s="85"/>
      <c r="J11" s="85"/>
      <c r="K11" s="85"/>
      <c r="L11" s="85"/>
      <c r="M11" s="85"/>
      <c r="N11" s="85"/>
      <c r="O11" s="85"/>
      <c r="P11" s="85"/>
      <c r="Q11" s="85"/>
      <c r="R11" s="85"/>
      <c r="S11" s="85"/>
      <c r="T11" s="85"/>
    </row>
    <row r="14" spans="1:20" ht="15" customHeight="1">
      <c r="A14" s="13" t="s">
        <v>1033</v>
      </c>
      <c r="B14" s="13" t="s">
        <v>1010</v>
      </c>
      <c r="C14" s="13" t="s">
        <v>1036</v>
      </c>
      <c r="D14" s="13" t="s">
        <v>1013</v>
      </c>
      <c r="E14" s="13" t="s">
        <v>1037</v>
      </c>
      <c r="F14" s="13" t="s">
        <v>1016</v>
      </c>
      <c r="G14" s="85" t="s">
        <v>1038</v>
      </c>
      <c r="H14" s="85" t="s">
        <v>1018</v>
      </c>
      <c r="I14" s="85" t="s">
        <v>1039</v>
      </c>
      <c r="J14" s="85" t="s">
        <v>1020</v>
      </c>
      <c r="K14" s="85" t="s">
        <v>1040</v>
      </c>
      <c r="L14" s="85" t="s">
        <v>1022</v>
      </c>
      <c r="M14" s="85" t="s">
        <v>1041</v>
      </c>
      <c r="N14" s="85" t="s">
        <v>1024</v>
      </c>
      <c r="O14" s="85" t="s">
        <v>1042</v>
      </c>
      <c r="P14" s="85" t="s">
        <v>1026</v>
      </c>
      <c r="Q14" s="13" t="s">
        <v>1043</v>
      </c>
      <c r="R14" s="13" t="s">
        <v>1028</v>
      </c>
      <c r="S14" s="13" t="s">
        <v>1044</v>
      </c>
      <c r="T14" s="13" t="s">
        <v>1029</v>
      </c>
    </row>
    <row r="15" spans="1:20" ht="15">
      <c r="A15" s="85" t="s">
        <v>322</v>
      </c>
      <c r="B15" s="85">
        <v>16</v>
      </c>
      <c r="C15" s="85" t="s">
        <v>322</v>
      </c>
      <c r="D15" s="85">
        <v>5</v>
      </c>
      <c r="E15" s="85" t="s">
        <v>322</v>
      </c>
      <c r="F15" s="85">
        <v>8</v>
      </c>
      <c r="G15" s="85"/>
      <c r="H15" s="85"/>
      <c r="I15" s="85"/>
      <c r="J15" s="85"/>
      <c r="K15" s="85"/>
      <c r="L15" s="85"/>
      <c r="M15" s="85"/>
      <c r="N15" s="85"/>
      <c r="O15" s="85"/>
      <c r="P15" s="85"/>
      <c r="Q15" s="85" t="s">
        <v>322</v>
      </c>
      <c r="R15" s="85">
        <v>2</v>
      </c>
      <c r="S15" s="85" t="s">
        <v>322</v>
      </c>
      <c r="T15" s="85">
        <v>1</v>
      </c>
    </row>
    <row r="16" spans="1:20" ht="15">
      <c r="A16" s="85" t="s">
        <v>325</v>
      </c>
      <c r="B16" s="85">
        <v>4</v>
      </c>
      <c r="C16" s="85"/>
      <c r="D16" s="85"/>
      <c r="E16" s="85" t="s">
        <v>325</v>
      </c>
      <c r="F16" s="85">
        <v>4</v>
      </c>
      <c r="G16" s="85"/>
      <c r="H16" s="85"/>
      <c r="I16" s="85"/>
      <c r="J16" s="85"/>
      <c r="K16" s="85"/>
      <c r="L16" s="85"/>
      <c r="M16" s="85"/>
      <c r="N16" s="85"/>
      <c r="O16" s="85"/>
      <c r="P16" s="85"/>
      <c r="Q16" s="85"/>
      <c r="R16" s="85"/>
      <c r="S16" s="85"/>
      <c r="T16" s="85"/>
    </row>
    <row r="17" spans="1:20" ht="15">
      <c r="A17" s="85" t="s">
        <v>326</v>
      </c>
      <c r="B17" s="85">
        <v>2</v>
      </c>
      <c r="C17" s="85"/>
      <c r="D17" s="85"/>
      <c r="E17" s="85" t="s">
        <v>1034</v>
      </c>
      <c r="F17" s="85">
        <v>2</v>
      </c>
      <c r="G17" s="85"/>
      <c r="H17" s="85"/>
      <c r="I17" s="85"/>
      <c r="J17" s="85"/>
      <c r="K17" s="85"/>
      <c r="L17" s="85"/>
      <c r="M17" s="85"/>
      <c r="N17" s="85"/>
      <c r="O17" s="85"/>
      <c r="P17" s="85"/>
      <c r="Q17" s="85"/>
      <c r="R17" s="85"/>
      <c r="S17" s="85"/>
      <c r="T17" s="85"/>
    </row>
    <row r="18" spans="1:20" ht="15">
      <c r="A18" s="85" t="s">
        <v>1034</v>
      </c>
      <c r="B18" s="85">
        <v>2</v>
      </c>
      <c r="C18" s="85"/>
      <c r="D18" s="85"/>
      <c r="E18" s="85" t="s">
        <v>326</v>
      </c>
      <c r="F18" s="85">
        <v>2</v>
      </c>
      <c r="G18" s="85"/>
      <c r="H18" s="85"/>
      <c r="I18" s="85"/>
      <c r="J18" s="85"/>
      <c r="K18" s="85"/>
      <c r="L18" s="85"/>
      <c r="M18" s="85"/>
      <c r="N18" s="85"/>
      <c r="O18" s="85"/>
      <c r="P18" s="85"/>
      <c r="Q18" s="85"/>
      <c r="R18" s="85"/>
      <c r="S18" s="85"/>
      <c r="T18" s="85"/>
    </row>
    <row r="19" spans="1:20" ht="15">
      <c r="A19" s="85" t="s">
        <v>1035</v>
      </c>
      <c r="B19" s="85">
        <v>1</v>
      </c>
      <c r="C19" s="85"/>
      <c r="D19" s="85"/>
      <c r="E19" s="85" t="s">
        <v>1035</v>
      </c>
      <c r="F19" s="85">
        <v>1</v>
      </c>
      <c r="G19" s="85"/>
      <c r="H19" s="85"/>
      <c r="I19" s="85"/>
      <c r="J19" s="85"/>
      <c r="K19" s="85"/>
      <c r="L19" s="85"/>
      <c r="M19" s="85"/>
      <c r="N19" s="85"/>
      <c r="O19" s="85"/>
      <c r="P19" s="85"/>
      <c r="Q19" s="85"/>
      <c r="R19" s="85"/>
      <c r="S19" s="85"/>
      <c r="T19" s="85"/>
    </row>
    <row r="22" spans="1:20" ht="15" customHeight="1">
      <c r="A22" s="13" t="s">
        <v>1047</v>
      </c>
      <c r="B22" s="13" t="s">
        <v>1010</v>
      </c>
      <c r="C22" s="13" t="s">
        <v>1057</v>
      </c>
      <c r="D22" s="13" t="s">
        <v>1013</v>
      </c>
      <c r="E22" s="13" t="s">
        <v>1058</v>
      </c>
      <c r="F22" s="13" t="s">
        <v>1016</v>
      </c>
      <c r="G22" s="13" t="s">
        <v>1062</v>
      </c>
      <c r="H22" s="13" t="s">
        <v>1018</v>
      </c>
      <c r="I22" s="13" t="s">
        <v>1064</v>
      </c>
      <c r="J22" s="13" t="s">
        <v>1020</v>
      </c>
      <c r="K22" s="13" t="s">
        <v>1066</v>
      </c>
      <c r="L22" s="13" t="s">
        <v>1022</v>
      </c>
      <c r="M22" s="13" t="s">
        <v>1067</v>
      </c>
      <c r="N22" s="13" t="s">
        <v>1024</v>
      </c>
      <c r="O22" s="13" t="s">
        <v>1077</v>
      </c>
      <c r="P22" s="13" t="s">
        <v>1026</v>
      </c>
      <c r="Q22" s="13" t="s">
        <v>1084</v>
      </c>
      <c r="R22" s="13" t="s">
        <v>1028</v>
      </c>
      <c r="S22" s="13" t="s">
        <v>1085</v>
      </c>
      <c r="T22" s="13" t="s">
        <v>1029</v>
      </c>
    </row>
    <row r="23" spans="1:20" ht="15">
      <c r="A23" s="85" t="s">
        <v>336</v>
      </c>
      <c r="B23" s="85">
        <v>45</v>
      </c>
      <c r="C23" s="85" t="s">
        <v>336</v>
      </c>
      <c r="D23" s="85">
        <v>5</v>
      </c>
      <c r="E23" s="85" t="s">
        <v>336</v>
      </c>
      <c r="F23" s="85">
        <v>20</v>
      </c>
      <c r="G23" s="85" t="s">
        <v>336</v>
      </c>
      <c r="H23" s="85">
        <v>6</v>
      </c>
      <c r="I23" s="85" t="s">
        <v>1065</v>
      </c>
      <c r="J23" s="85">
        <v>1</v>
      </c>
      <c r="K23" s="85" t="s">
        <v>336</v>
      </c>
      <c r="L23" s="85">
        <v>2</v>
      </c>
      <c r="M23" s="85" t="s">
        <v>1068</v>
      </c>
      <c r="N23" s="85">
        <v>2</v>
      </c>
      <c r="O23" s="85" t="s">
        <v>1054</v>
      </c>
      <c r="P23" s="85">
        <v>7</v>
      </c>
      <c r="Q23" s="85" t="s">
        <v>1048</v>
      </c>
      <c r="R23" s="85">
        <v>2</v>
      </c>
      <c r="S23" s="85" t="s">
        <v>1086</v>
      </c>
      <c r="T23" s="85">
        <v>1</v>
      </c>
    </row>
    <row r="24" spans="1:20" ht="15">
      <c r="A24" s="85" t="s">
        <v>1048</v>
      </c>
      <c r="B24" s="85">
        <v>10</v>
      </c>
      <c r="C24" s="85"/>
      <c r="D24" s="85"/>
      <c r="E24" s="85" t="s">
        <v>1048</v>
      </c>
      <c r="F24" s="85">
        <v>8</v>
      </c>
      <c r="G24" s="85" t="s">
        <v>1063</v>
      </c>
      <c r="H24" s="85">
        <v>5</v>
      </c>
      <c r="I24" s="85" t="s">
        <v>336</v>
      </c>
      <c r="J24" s="85">
        <v>1</v>
      </c>
      <c r="K24" s="85"/>
      <c r="L24" s="85"/>
      <c r="M24" s="85" t="s">
        <v>1069</v>
      </c>
      <c r="N24" s="85">
        <v>2</v>
      </c>
      <c r="O24" s="85" t="s">
        <v>1055</v>
      </c>
      <c r="P24" s="85">
        <v>7</v>
      </c>
      <c r="Q24" s="85" t="s">
        <v>336</v>
      </c>
      <c r="R24" s="85">
        <v>2</v>
      </c>
      <c r="S24" s="85" t="s">
        <v>1087</v>
      </c>
      <c r="T24" s="85">
        <v>1</v>
      </c>
    </row>
    <row r="25" spans="1:20" ht="15">
      <c r="A25" s="85" t="s">
        <v>1049</v>
      </c>
      <c r="B25" s="85">
        <v>10</v>
      </c>
      <c r="C25" s="85"/>
      <c r="D25" s="85"/>
      <c r="E25" s="85" t="s">
        <v>1049</v>
      </c>
      <c r="F25" s="85">
        <v>8</v>
      </c>
      <c r="G25" s="85"/>
      <c r="H25" s="85"/>
      <c r="I25" s="85"/>
      <c r="J25" s="85"/>
      <c r="K25" s="85"/>
      <c r="L25" s="85"/>
      <c r="M25" s="85" t="s">
        <v>1070</v>
      </c>
      <c r="N25" s="85">
        <v>2</v>
      </c>
      <c r="O25" s="85" t="s">
        <v>336</v>
      </c>
      <c r="P25" s="85">
        <v>7</v>
      </c>
      <c r="Q25" s="85" t="s">
        <v>1049</v>
      </c>
      <c r="R25" s="85">
        <v>2</v>
      </c>
      <c r="S25" s="85" t="s">
        <v>336</v>
      </c>
      <c r="T25" s="85">
        <v>1</v>
      </c>
    </row>
    <row r="26" spans="1:20" ht="15">
      <c r="A26" s="85" t="s">
        <v>1050</v>
      </c>
      <c r="B26" s="85">
        <v>10</v>
      </c>
      <c r="C26" s="85"/>
      <c r="D26" s="85"/>
      <c r="E26" s="85" t="s">
        <v>1050</v>
      </c>
      <c r="F26" s="85">
        <v>8</v>
      </c>
      <c r="G26" s="85"/>
      <c r="H26" s="85"/>
      <c r="I26" s="85"/>
      <c r="J26" s="85"/>
      <c r="K26" s="85"/>
      <c r="L26" s="85"/>
      <c r="M26" s="85" t="s">
        <v>1071</v>
      </c>
      <c r="N26" s="85">
        <v>1</v>
      </c>
      <c r="O26" s="85" t="s">
        <v>1056</v>
      </c>
      <c r="P26" s="85">
        <v>7</v>
      </c>
      <c r="Q26" s="85" t="s">
        <v>1050</v>
      </c>
      <c r="R26" s="85">
        <v>2</v>
      </c>
      <c r="S26" s="85" t="s">
        <v>1088</v>
      </c>
      <c r="T26" s="85">
        <v>1</v>
      </c>
    </row>
    <row r="27" spans="1:20" ht="15">
      <c r="A27" s="85" t="s">
        <v>1051</v>
      </c>
      <c r="B27" s="85">
        <v>10</v>
      </c>
      <c r="C27" s="85"/>
      <c r="D27" s="85"/>
      <c r="E27" s="85" t="s">
        <v>1051</v>
      </c>
      <c r="F27" s="85">
        <v>8</v>
      </c>
      <c r="G27" s="85"/>
      <c r="H27" s="85"/>
      <c r="I27" s="85"/>
      <c r="J27" s="85"/>
      <c r="K27" s="85"/>
      <c r="L27" s="85"/>
      <c r="M27" s="85" t="s">
        <v>1072</v>
      </c>
      <c r="N27" s="85">
        <v>1</v>
      </c>
      <c r="O27" s="85" t="s">
        <v>1078</v>
      </c>
      <c r="P27" s="85">
        <v>7</v>
      </c>
      <c r="Q27" s="85" t="s">
        <v>1051</v>
      </c>
      <c r="R27" s="85">
        <v>2</v>
      </c>
      <c r="S27" s="85"/>
      <c r="T27" s="85"/>
    </row>
    <row r="28" spans="1:20" ht="15">
      <c r="A28" s="85" t="s">
        <v>1052</v>
      </c>
      <c r="B28" s="85">
        <v>10</v>
      </c>
      <c r="C28" s="85"/>
      <c r="D28" s="85"/>
      <c r="E28" s="85" t="s">
        <v>1052</v>
      </c>
      <c r="F28" s="85">
        <v>8</v>
      </c>
      <c r="G28" s="85"/>
      <c r="H28" s="85"/>
      <c r="I28" s="85"/>
      <c r="J28" s="85"/>
      <c r="K28" s="85"/>
      <c r="L28" s="85"/>
      <c r="M28" s="85" t="s">
        <v>1073</v>
      </c>
      <c r="N28" s="85">
        <v>1</v>
      </c>
      <c r="O28" s="85" t="s">
        <v>1079</v>
      </c>
      <c r="P28" s="85">
        <v>7</v>
      </c>
      <c r="Q28" s="85" t="s">
        <v>1052</v>
      </c>
      <c r="R28" s="85">
        <v>2</v>
      </c>
      <c r="S28" s="85"/>
      <c r="T28" s="85"/>
    </row>
    <row r="29" spans="1:20" ht="15">
      <c r="A29" s="85" t="s">
        <v>1053</v>
      </c>
      <c r="B29" s="85">
        <v>10</v>
      </c>
      <c r="C29" s="85"/>
      <c r="D29" s="85"/>
      <c r="E29" s="85" t="s">
        <v>1053</v>
      </c>
      <c r="F29" s="85">
        <v>8</v>
      </c>
      <c r="G29" s="85"/>
      <c r="H29" s="85"/>
      <c r="I29" s="85"/>
      <c r="J29" s="85"/>
      <c r="K29" s="85"/>
      <c r="L29" s="85"/>
      <c r="M29" s="85" t="s">
        <v>1074</v>
      </c>
      <c r="N29" s="85">
        <v>1</v>
      </c>
      <c r="O29" s="85" t="s">
        <v>1080</v>
      </c>
      <c r="P29" s="85">
        <v>7</v>
      </c>
      <c r="Q29" s="85" t="s">
        <v>1053</v>
      </c>
      <c r="R29" s="85">
        <v>2</v>
      </c>
      <c r="S29" s="85"/>
      <c r="T29" s="85"/>
    </row>
    <row r="30" spans="1:20" ht="15">
      <c r="A30" s="85" t="s">
        <v>1054</v>
      </c>
      <c r="B30" s="85">
        <v>7</v>
      </c>
      <c r="C30" s="85"/>
      <c r="D30" s="85"/>
      <c r="E30" s="85" t="s">
        <v>1059</v>
      </c>
      <c r="F30" s="85">
        <v>4</v>
      </c>
      <c r="G30" s="85"/>
      <c r="H30" s="85"/>
      <c r="I30" s="85"/>
      <c r="J30" s="85"/>
      <c r="K30" s="85"/>
      <c r="L30" s="85"/>
      <c r="M30" s="85" t="s">
        <v>1075</v>
      </c>
      <c r="N30" s="85">
        <v>1</v>
      </c>
      <c r="O30" s="85" t="s">
        <v>1081</v>
      </c>
      <c r="P30" s="85">
        <v>7</v>
      </c>
      <c r="Q30" s="85" t="s">
        <v>1060</v>
      </c>
      <c r="R30" s="85">
        <v>1</v>
      </c>
      <c r="S30" s="85"/>
      <c r="T30" s="85"/>
    </row>
    <row r="31" spans="1:20" ht="15">
      <c r="A31" s="85" t="s">
        <v>1055</v>
      </c>
      <c r="B31" s="85">
        <v>7</v>
      </c>
      <c r="C31" s="85"/>
      <c r="D31" s="85"/>
      <c r="E31" s="85" t="s">
        <v>1060</v>
      </c>
      <c r="F31" s="85">
        <v>4</v>
      </c>
      <c r="G31" s="85"/>
      <c r="H31" s="85"/>
      <c r="I31" s="85"/>
      <c r="J31" s="85"/>
      <c r="K31" s="85"/>
      <c r="L31" s="85"/>
      <c r="M31" s="85" t="s">
        <v>1076</v>
      </c>
      <c r="N31" s="85">
        <v>1</v>
      </c>
      <c r="O31" s="85" t="s">
        <v>1082</v>
      </c>
      <c r="P31" s="85">
        <v>7</v>
      </c>
      <c r="Q31" s="85" t="s">
        <v>1061</v>
      </c>
      <c r="R31" s="85">
        <v>1</v>
      </c>
      <c r="S31" s="85"/>
      <c r="T31" s="85"/>
    </row>
    <row r="32" spans="1:20" ht="15">
      <c r="A32" s="85" t="s">
        <v>1056</v>
      </c>
      <c r="B32" s="85">
        <v>7</v>
      </c>
      <c r="C32" s="85"/>
      <c r="D32" s="85"/>
      <c r="E32" s="85" t="s">
        <v>1061</v>
      </c>
      <c r="F32" s="85">
        <v>4</v>
      </c>
      <c r="G32" s="85"/>
      <c r="H32" s="85"/>
      <c r="I32" s="85"/>
      <c r="J32" s="85"/>
      <c r="K32" s="85"/>
      <c r="L32" s="85"/>
      <c r="M32" s="85" t="s">
        <v>336</v>
      </c>
      <c r="N32" s="85">
        <v>1</v>
      </c>
      <c r="O32" s="85" t="s">
        <v>1083</v>
      </c>
      <c r="P32" s="85">
        <v>7</v>
      </c>
      <c r="Q32" s="85"/>
      <c r="R32" s="85"/>
      <c r="S32" s="85"/>
      <c r="T32" s="85"/>
    </row>
    <row r="35" spans="1:20" ht="15" customHeight="1">
      <c r="A35" s="13" t="s">
        <v>1095</v>
      </c>
      <c r="B35" s="13" t="s">
        <v>1010</v>
      </c>
      <c r="C35" s="13" t="s">
        <v>1104</v>
      </c>
      <c r="D35" s="13" t="s">
        <v>1013</v>
      </c>
      <c r="E35" s="13" t="s">
        <v>1114</v>
      </c>
      <c r="F35" s="13" t="s">
        <v>1016</v>
      </c>
      <c r="G35" s="13" t="s">
        <v>1121</v>
      </c>
      <c r="H35" s="13" t="s">
        <v>1018</v>
      </c>
      <c r="I35" s="13" t="s">
        <v>1131</v>
      </c>
      <c r="J35" s="13" t="s">
        <v>1020</v>
      </c>
      <c r="K35" s="13" t="s">
        <v>1133</v>
      </c>
      <c r="L35" s="13" t="s">
        <v>1022</v>
      </c>
      <c r="M35" s="13" t="s">
        <v>1143</v>
      </c>
      <c r="N35" s="13" t="s">
        <v>1024</v>
      </c>
      <c r="O35" s="13" t="s">
        <v>1151</v>
      </c>
      <c r="P35" s="13" t="s">
        <v>1026</v>
      </c>
      <c r="Q35" s="13" t="s">
        <v>1161</v>
      </c>
      <c r="R35" s="13" t="s">
        <v>1028</v>
      </c>
      <c r="S35" s="13" t="s">
        <v>1162</v>
      </c>
      <c r="T35" s="13" t="s">
        <v>1029</v>
      </c>
    </row>
    <row r="36" spans="1:20" ht="15">
      <c r="A36" s="93" t="s">
        <v>1096</v>
      </c>
      <c r="B36" s="93">
        <v>5</v>
      </c>
      <c r="C36" s="93" t="s">
        <v>1105</v>
      </c>
      <c r="D36" s="93">
        <v>5</v>
      </c>
      <c r="E36" s="93" t="s">
        <v>1101</v>
      </c>
      <c r="F36" s="93">
        <v>20</v>
      </c>
      <c r="G36" s="93" t="s">
        <v>1122</v>
      </c>
      <c r="H36" s="93">
        <v>10</v>
      </c>
      <c r="I36" s="93" t="s">
        <v>1132</v>
      </c>
      <c r="J36" s="93">
        <v>2</v>
      </c>
      <c r="K36" s="93" t="s">
        <v>251</v>
      </c>
      <c r="L36" s="93">
        <v>4</v>
      </c>
      <c r="M36" s="93" t="s">
        <v>1102</v>
      </c>
      <c r="N36" s="93">
        <v>4</v>
      </c>
      <c r="O36" s="93" t="s">
        <v>1152</v>
      </c>
      <c r="P36" s="93">
        <v>7</v>
      </c>
      <c r="Q36" s="93" t="s">
        <v>1048</v>
      </c>
      <c r="R36" s="93">
        <v>2</v>
      </c>
      <c r="S36" s="93" t="s">
        <v>1102</v>
      </c>
      <c r="T36" s="93">
        <v>6</v>
      </c>
    </row>
    <row r="37" spans="1:20" ht="15">
      <c r="A37" s="93" t="s">
        <v>1097</v>
      </c>
      <c r="B37" s="93">
        <v>2</v>
      </c>
      <c r="C37" s="93" t="s">
        <v>1106</v>
      </c>
      <c r="D37" s="93">
        <v>5</v>
      </c>
      <c r="E37" s="93" t="s">
        <v>336</v>
      </c>
      <c r="F37" s="93">
        <v>16</v>
      </c>
      <c r="G37" s="93" t="s">
        <v>1123</v>
      </c>
      <c r="H37" s="93">
        <v>10</v>
      </c>
      <c r="I37" s="93"/>
      <c r="J37" s="93"/>
      <c r="K37" s="93" t="s">
        <v>1134</v>
      </c>
      <c r="L37" s="93">
        <v>2</v>
      </c>
      <c r="M37" s="93" t="s">
        <v>1103</v>
      </c>
      <c r="N37" s="93">
        <v>4</v>
      </c>
      <c r="O37" s="93" t="s">
        <v>1153</v>
      </c>
      <c r="P37" s="93">
        <v>7</v>
      </c>
      <c r="Q37" s="93" t="s">
        <v>1115</v>
      </c>
      <c r="R37" s="93">
        <v>2</v>
      </c>
      <c r="S37" s="93" t="s">
        <v>1163</v>
      </c>
      <c r="T37" s="93">
        <v>4</v>
      </c>
    </row>
    <row r="38" spans="1:20" ht="15">
      <c r="A38" s="93" t="s">
        <v>1098</v>
      </c>
      <c r="B38" s="93">
        <v>0</v>
      </c>
      <c r="C38" s="93" t="s">
        <v>1107</v>
      </c>
      <c r="D38" s="93">
        <v>5</v>
      </c>
      <c r="E38" s="93" t="s">
        <v>1048</v>
      </c>
      <c r="F38" s="93">
        <v>8</v>
      </c>
      <c r="G38" s="93" t="s">
        <v>1124</v>
      </c>
      <c r="H38" s="93">
        <v>10</v>
      </c>
      <c r="I38" s="93"/>
      <c r="J38" s="93"/>
      <c r="K38" s="93" t="s">
        <v>1135</v>
      </c>
      <c r="L38" s="93">
        <v>2</v>
      </c>
      <c r="M38" s="93" t="s">
        <v>269</v>
      </c>
      <c r="N38" s="93">
        <v>2</v>
      </c>
      <c r="O38" s="93" t="s">
        <v>1101</v>
      </c>
      <c r="P38" s="93">
        <v>7</v>
      </c>
      <c r="Q38" s="93" t="s">
        <v>336</v>
      </c>
      <c r="R38" s="93">
        <v>2</v>
      </c>
      <c r="S38" s="93" t="s">
        <v>1164</v>
      </c>
      <c r="T38" s="93">
        <v>2</v>
      </c>
    </row>
    <row r="39" spans="1:20" ht="15">
      <c r="A39" s="93" t="s">
        <v>1099</v>
      </c>
      <c r="B39" s="93">
        <v>1137</v>
      </c>
      <c r="C39" s="93" t="s">
        <v>1108</v>
      </c>
      <c r="D39" s="93">
        <v>5</v>
      </c>
      <c r="E39" s="93" t="s">
        <v>1115</v>
      </c>
      <c r="F39" s="93">
        <v>8</v>
      </c>
      <c r="G39" s="93" t="s">
        <v>1125</v>
      </c>
      <c r="H39" s="93">
        <v>10</v>
      </c>
      <c r="I39" s="93"/>
      <c r="J39" s="93"/>
      <c r="K39" s="93" t="s">
        <v>1136</v>
      </c>
      <c r="L39" s="93">
        <v>2</v>
      </c>
      <c r="M39" s="93" t="s">
        <v>1144</v>
      </c>
      <c r="N39" s="93">
        <v>2</v>
      </c>
      <c r="O39" s="93" t="s">
        <v>1154</v>
      </c>
      <c r="P39" s="93">
        <v>7</v>
      </c>
      <c r="Q39" s="93" t="s">
        <v>1116</v>
      </c>
      <c r="R39" s="93">
        <v>2</v>
      </c>
      <c r="S39" s="93" t="s">
        <v>1165</v>
      </c>
      <c r="T39" s="93">
        <v>2</v>
      </c>
    </row>
    <row r="40" spans="1:20" ht="15">
      <c r="A40" s="93" t="s">
        <v>1100</v>
      </c>
      <c r="B40" s="93">
        <v>1144</v>
      </c>
      <c r="C40" s="93" t="s">
        <v>1109</v>
      </c>
      <c r="D40" s="93">
        <v>5</v>
      </c>
      <c r="E40" s="93" t="s">
        <v>1116</v>
      </c>
      <c r="F40" s="93">
        <v>8</v>
      </c>
      <c r="G40" s="93" t="s">
        <v>1101</v>
      </c>
      <c r="H40" s="93">
        <v>6</v>
      </c>
      <c r="I40" s="93"/>
      <c r="J40" s="93"/>
      <c r="K40" s="93" t="s">
        <v>1137</v>
      </c>
      <c r="L40" s="93">
        <v>2</v>
      </c>
      <c r="M40" s="93" t="s">
        <v>1145</v>
      </c>
      <c r="N40" s="93">
        <v>2</v>
      </c>
      <c r="O40" s="93" t="s">
        <v>1155</v>
      </c>
      <c r="P40" s="93">
        <v>7</v>
      </c>
      <c r="Q40" s="93" t="s">
        <v>1117</v>
      </c>
      <c r="R40" s="93">
        <v>2</v>
      </c>
      <c r="S40" s="93" t="s">
        <v>1166</v>
      </c>
      <c r="T40" s="93">
        <v>2</v>
      </c>
    </row>
    <row r="41" spans="1:20" ht="15">
      <c r="A41" s="93" t="s">
        <v>1101</v>
      </c>
      <c r="B41" s="93">
        <v>47</v>
      </c>
      <c r="C41" s="93" t="s">
        <v>1110</v>
      </c>
      <c r="D41" s="93">
        <v>5</v>
      </c>
      <c r="E41" s="93" t="s">
        <v>1117</v>
      </c>
      <c r="F41" s="93">
        <v>8</v>
      </c>
      <c r="G41" s="93" t="s">
        <v>1126</v>
      </c>
      <c r="H41" s="93">
        <v>5</v>
      </c>
      <c r="I41" s="93"/>
      <c r="J41" s="93"/>
      <c r="K41" s="93" t="s">
        <v>1138</v>
      </c>
      <c r="L41" s="93">
        <v>2</v>
      </c>
      <c r="M41" s="93" t="s">
        <v>1146</v>
      </c>
      <c r="N41" s="93">
        <v>2</v>
      </c>
      <c r="O41" s="93" t="s">
        <v>1156</v>
      </c>
      <c r="P41" s="93">
        <v>7</v>
      </c>
      <c r="Q41" s="93" t="s">
        <v>1118</v>
      </c>
      <c r="R41" s="93">
        <v>2</v>
      </c>
      <c r="S41" s="93" t="s">
        <v>1167</v>
      </c>
      <c r="T41" s="93">
        <v>2</v>
      </c>
    </row>
    <row r="42" spans="1:20" ht="15">
      <c r="A42" s="93" t="s">
        <v>336</v>
      </c>
      <c r="B42" s="93">
        <v>20</v>
      </c>
      <c r="C42" s="93" t="s">
        <v>1111</v>
      </c>
      <c r="D42" s="93">
        <v>5</v>
      </c>
      <c r="E42" s="93" t="s">
        <v>1118</v>
      </c>
      <c r="F42" s="93">
        <v>8</v>
      </c>
      <c r="G42" s="93" t="s">
        <v>1127</v>
      </c>
      <c r="H42" s="93">
        <v>5</v>
      </c>
      <c r="I42" s="93"/>
      <c r="J42" s="93"/>
      <c r="K42" s="93" t="s">
        <v>1139</v>
      </c>
      <c r="L42" s="93">
        <v>2</v>
      </c>
      <c r="M42" s="93" t="s">
        <v>1147</v>
      </c>
      <c r="N42" s="93">
        <v>2</v>
      </c>
      <c r="O42" s="93" t="s">
        <v>1157</v>
      </c>
      <c r="P42" s="93">
        <v>7</v>
      </c>
      <c r="Q42" s="93" t="s">
        <v>1103</v>
      </c>
      <c r="R42" s="93">
        <v>2</v>
      </c>
      <c r="S42" s="93" t="s">
        <v>1168</v>
      </c>
      <c r="T42" s="93">
        <v>2</v>
      </c>
    </row>
    <row r="43" spans="1:20" ht="15">
      <c r="A43" s="93" t="s">
        <v>1102</v>
      </c>
      <c r="B43" s="93">
        <v>16</v>
      </c>
      <c r="C43" s="93" t="s">
        <v>1101</v>
      </c>
      <c r="D43" s="93">
        <v>5</v>
      </c>
      <c r="E43" s="93" t="s">
        <v>1103</v>
      </c>
      <c r="F43" s="93">
        <v>8</v>
      </c>
      <c r="G43" s="93" t="s">
        <v>1128</v>
      </c>
      <c r="H43" s="93">
        <v>5</v>
      </c>
      <c r="I43" s="93"/>
      <c r="J43" s="93"/>
      <c r="K43" s="93" t="s">
        <v>1140</v>
      </c>
      <c r="L43" s="93">
        <v>2</v>
      </c>
      <c r="M43" s="93" t="s">
        <v>1148</v>
      </c>
      <c r="N43" s="93">
        <v>2</v>
      </c>
      <c r="O43" s="93" t="s">
        <v>1158</v>
      </c>
      <c r="P43" s="93">
        <v>7</v>
      </c>
      <c r="Q43" s="93" t="s">
        <v>1119</v>
      </c>
      <c r="R43" s="93">
        <v>2</v>
      </c>
      <c r="S43" s="93" t="s">
        <v>1169</v>
      </c>
      <c r="T43" s="93">
        <v>2</v>
      </c>
    </row>
    <row r="44" spans="1:20" ht="15">
      <c r="A44" s="93" t="s">
        <v>1103</v>
      </c>
      <c r="B44" s="93">
        <v>14</v>
      </c>
      <c r="C44" s="93" t="s">
        <v>1112</v>
      </c>
      <c r="D44" s="93">
        <v>5</v>
      </c>
      <c r="E44" s="93" t="s">
        <v>1119</v>
      </c>
      <c r="F44" s="93">
        <v>8</v>
      </c>
      <c r="G44" s="93" t="s">
        <v>1129</v>
      </c>
      <c r="H44" s="93">
        <v>5</v>
      </c>
      <c r="I44" s="93"/>
      <c r="J44" s="93"/>
      <c r="K44" s="93" t="s">
        <v>1141</v>
      </c>
      <c r="L44" s="93">
        <v>2</v>
      </c>
      <c r="M44" s="93" t="s">
        <v>1149</v>
      </c>
      <c r="N44" s="93">
        <v>2</v>
      </c>
      <c r="O44" s="93" t="s">
        <v>1159</v>
      </c>
      <c r="P44" s="93">
        <v>7</v>
      </c>
      <c r="Q44" s="93" t="s">
        <v>1120</v>
      </c>
      <c r="R44" s="93">
        <v>2</v>
      </c>
      <c r="S44" s="93" t="s">
        <v>1170</v>
      </c>
      <c r="T44" s="93">
        <v>2</v>
      </c>
    </row>
    <row r="45" spans="1:20" ht="15">
      <c r="A45" s="93" t="s">
        <v>1048</v>
      </c>
      <c r="B45" s="93">
        <v>10</v>
      </c>
      <c r="C45" s="93" t="s">
        <v>1113</v>
      </c>
      <c r="D45" s="93">
        <v>5</v>
      </c>
      <c r="E45" s="93" t="s">
        <v>1120</v>
      </c>
      <c r="F45" s="93">
        <v>8</v>
      </c>
      <c r="G45" s="93" t="s">
        <v>1130</v>
      </c>
      <c r="H45" s="93">
        <v>5</v>
      </c>
      <c r="I45" s="93"/>
      <c r="J45" s="93"/>
      <c r="K45" s="93" t="s">
        <v>1142</v>
      </c>
      <c r="L45" s="93">
        <v>2</v>
      </c>
      <c r="M45" s="93" t="s">
        <v>1150</v>
      </c>
      <c r="N45" s="93">
        <v>2</v>
      </c>
      <c r="O45" s="93" t="s">
        <v>1160</v>
      </c>
      <c r="P45" s="93">
        <v>7</v>
      </c>
      <c r="Q45" s="93" t="s">
        <v>1101</v>
      </c>
      <c r="R45" s="93">
        <v>2</v>
      </c>
      <c r="S45" s="93" t="s">
        <v>336</v>
      </c>
      <c r="T45" s="93">
        <v>2</v>
      </c>
    </row>
    <row r="48" spans="1:20" ht="15" customHeight="1">
      <c r="A48" s="13" t="s">
        <v>1180</v>
      </c>
      <c r="B48" s="13" t="s">
        <v>1010</v>
      </c>
      <c r="C48" s="13" t="s">
        <v>1191</v>
      </c>
      <c r="D48" s="13" t="s">
        <v>1013</v>
      </c>
      <c r="E48" s="13" t="s">
        <v>1202</v>
      </c>
      <c r="F48" s="13" t="s">
        <v>1016</v>
      </c>
      <c r="G48" s="13" t="s">
        <v>1203</v>
      </c>
      <c r="H48" s="13" t="s">
        <v>1018</v>
      </c>
      <c r="I48" s="85" t="s">
        <v>1214</v>
      </c>
      <c r="J48" s="85" t="s">
        <v>1020</v>
      </c>
      <c r="K48" s="13" t="s">
        <v>1215</v>
      </c>
      <c r="L48" s="13" t="s">
        <v>1022</v>
      </c>
      <c r="M48" s="13" t="s">
        <v>1226</v>
      </c>
      <c r="N48" s="13" t="s">
        <v>1024</v>
      </c>
      <c r="O48" s="13" t="s">
        <v>1237</v>
      </c>
      <c r="P48" s="13" t="s">
        <v>1026</v>
      </c>
      <c r="Q48" s="13" t="s">
        <v>1248</v>
      </c>
      <c r="R48" s="13" t="s">
        <v>1028</v>
      </c>
      <c r="S48" s="13" t="s">
        <v>1249</v>
      </c>
      <c r="T48" s="13" t="s">
        <v>1029</v>
      </c>
    </row>
    <row r="49" spans="1:20" ht="15">
      <c r="A49" s="93" t="s">
        <v>1181</v>
      </c>
      <c r="B49" s="93">
        <v>10</v>
      </c>
      <c r="C49" s="93" t="s">
        <v>1192</v>
      </c>
      <c r="D49" s="93">
        <v>5</v>
      </c>
      <c r="E49" s="93" t="s">
        <v>1181</v>
      </c>
      <c r="F49" s="93">
        <v>8</v>
      </c>
      <c r="G49" s="93" t="s">
        <v>1204</v>
      </c>
      <c r="H49" s="93">
        <v>10</v>
      </c>
      <c r="I49" s="93"/>
      <c r="J49" s="93"/>
      <c r="K49" s="93" t="s">
        <v>1216</v>
      </c>
      <c r="L49" s="93">
        <v>2</v>
      </c>
      <c r="M49" s="93" t="s">
        <v>1227</v>
      </c>
      <c r="N49" s="93">
        <v>2</v>
      </c>
      <c r="O49" s="93" t="s">
        <v>1238</v>
      </c>
      <c r="P49" s="93">
        <v>7</v>
      </c>
      <c r="Q49" s="93" t="s">
        <v>1181</v>
      </c>
      <c r="R49" s="93">
        <v>2</v>
      </c>
      <c r="S49" s="93" t="s">
        <v>1250</v>
      </c>
      <c r="T49" s="93">
        <v>2</v>
      </c>
    </row>
    <row r="50" spans="1:20" ht="15">
      <c r="A50" s="93" t="s">
        <v>1182</v>
      </c>
      <c r="B50" s="93">
        <v>10</v>
      </c>
      <c r="C50" s="93" t="s">
        <v>1193</v>
      </c>
      <c r="D50" s="93">
        <v>5</v>
      </c>
      <c r="E50" s="93" t="s">
        <v>1182</v>
      </c>
      <c r="F50" s="93">
        <v>8</v>
      </c>
      <c r="G50" s="93" t="s">
        <v>1205</v>
      </c>
      <c r="H50" s="93">
        <v>10</v>
      </c>
      <c r="I50" s="93"/>
      <c r="J50" s="93"/>
      <c r="K50" s="93" t="s">
        <v>1217</v>
      </c>
      <c r="L50" s="93">
        <v>2</v>
      </c>
      <c r="M50" s="93" t="s">
        <v>1228</v>
      </c>
      <c r="N50" s="93">
        <v>2</v>
      </c>
      <c r="O50" s="93" t="s">
        <v>1239</v>
      </c>
      <c r="P50" s="93">
        <v>7</v>
      </c>
      <c r="Q50" s="93" t="s">
        <v>1182</v>
      </c>
      <c r="R50" s="93">
        <v>2</v>
      </c>
      <c r="S50" s="93" t="s">
        <v>1251</v>
      </c>
      <c r="T50" s="93">
        <v>2</v>
      </c>
    </row>
    <row r="51" spans="1:20" ht="15">
      <c r="A51" s="93" t="s">
        <v>1183</v>
      </c>
      <c r="B51" s="93">
        <v>10</v>
      </c>
      <c r="C51" s="93" t="s">
        <v>1194</v>
      </c>
      <c r="D51" s="93">
        <v>5</v>
      </c>
      <c r="E51" s="93" t="s">
        <v>1183</v>
      </c>
      <c r="F51" s="93">
        <v>8</v>
      </c>
      <c r="G51" s="93" t="s">
        <v>1206</v>
      </c>
      <c r="H51" s="93">
        <v>5</v>
      </c>
      <c r="I51" s="93"/>
      <c r="J51" s="93"/>
      <c r="K51" s="93" t="s">
        <v>1218</v>
      </c>
      <c r="L51" s="93">
        <v>2</v>
      </c>
      <c r="M51" s="93" t="s">
        <v>1229</v>
      </c>
      <c r="N51" s="93">
        <v>2</v>
      </c>
      <c r="O51" s="93" t="s">
        <v>1240</v>
      </c>
      <c r="P51" s="93">
        <v>7</v>
      </c>
      <c r="Q51" s="93" t="s">
        <v>1183</v>
      </c>
      <c r="R51" s="93">
        <v>2</v>
      </c>
      <c r="S51" s="93" t="s">
        <v>1252</v>
      </c>
      <c r="T51" s="93">
        <v>2</v>
      </c>
    </row>
    <row r="52" spans="1:20" ht="15">
      <c r="A52" s="93" t="s">
        <v>1184</v>
      </c>
      <c r="B52" s="93">
        <v>10</v>
      </c>
      <c r="C52" s="93" t="s">
        <v>1195</v>
      </c>
      <c r="D52" s="93">
        <v>5</v>
      </c>
      <c r="E52" s="93" t="s">
        <v>1184</v>
      </c>
      <c r="F52" s="93">
        <v>8</v>
      </c>
      <c r="G52" s="93" t="s">
        <v>1207</v>
      </c>
      <c r="H52" s="93">
        <v>5</v>
      </c>
      <c r="I52" s="93"/>
      <c r="J52" s="93"/>
      <c r="K52" s="93" t="s">
        <v>1219</v>
      </c>
      <c r="L52" s="93">
        <v>2</v>
      </c>
      <c r="M52" s="93" t="s">
        <v>1230</v>
      </c>
      <c r="N52" s="93">
        <v>2</v>
      </c>
      <c r="O52" s="93" t="s">
        <v>1241</v>
      </c>
      <c r="P52" s="93">
        <v>7</v>
      </c>
      <c r="Q52" s="93" t="s">
        <v>1184</v>
      </c>
      <c r="R52" s="93">
        <v>2</v>
      </c>
      <c r="S52" s="93" t="s">
        <v>1253</v>
      </c>
      <c r="T52" s="93">
        <v>2</v>
      </c>
    </row>
    <row r="53" spans="1:20" ht="15">
      <c r="A53" s="93" t="s">
        <v>1185</v>
      </c>
      <c r="B53" s="93">
        <v>10</v>
      </c>
      <c r="C53" s="93" t="s">
        <v>1196</v>
      </c>
      <c r="D53" s="93">
        <v>5</v>
      </c>
      <c r="E53" s="93" t="s">
        <v>1185</v>
      </c>
      <c r="F53" s="93">
        <v>8</v>
      </c>
      <c r="G53" s="93" t="s">
        <v>1208</v>
      </c>
      <c r="H53" s="93">
        <v>5</v>
      </c>
      <c r="I53" s="93"/>
      <c r="J53" s="93"/>
      <c r="K53" s="93" t="s">
        <v>1220</v>
      </c>
      <c r="L53" s="93">
        <v>2</v>
      </c>
      <c r="M53" s="93" t="s">
        <v>1231</v>
      </c>
      <c r="N53" s="93">
        <v>2</v>
      </c>
      <c r="O53" s="93" t="s">
        <v>1242</v>
      </c>
      <c r="P53" s="93">
        <v>7</v>
      </c>
      <c r="Q53" s="93" t="s">
        <v>1185</v>
      </c>
      <c r="R53" s="93">
        <v>2</v>
      </c>
      <c r="S53" s="93" t="s">
        <v>1254</v>
      </c>
      <c r="T53" s="93">
        <v>2</v>
      </c>
    </row>
    <row r="54" spans="1:20" ht="15">
      <c r="A54" s="93" t="s">
        <v>1186</v>
      </c>
      <c r="B54" s="93">
        <v>10</v>
      </c>
      <c r="C54" s="93" t="s">
        <v>1197</v>
      </c>
      <c r="D54" s="93">
        <v>5</v>
      </c>
      <c r="E54" s="93" t="s">
        <v>1186</v>
      </c>
      <c r="F54" s="93">
        <v>8</v>
      </c>
      <c r="G54" s="93" t="s">
        <v>1209</v>
      </c>
      <c r="H54" s="93">
        <v>5</v>
      </c>
      <c r="I54" s="93"/>
      <c r="J54" s="93"/>
      <c r="K54" s="93" t="s">
        <v>1221</v>
      </c>
      <c r="L54" s="93">
        <v>2</v>
      </c>
      <c r="M54" s="93" t="s">
        <v>1232</v>
      </c>
      <c r="N54" s="93">
        <v>2</v>
      </c>
      <c r="O54" s="93" t="s">
        <v>1243</v>
      </c>
      <c r="P54" s="93">
        <v>7</v>
      </c>
      <c r="Q54" s="93" t="s">
        <v>1186</v>
      </c>
      <c r="R54" s="93">
        <v>2</v>
      </c>
      <c r="S54" s="93" t="s">
        <v>1255</v>
      </c>
      <c r="T54" s="93">
        <v>2</v>
      </c>
    </row>
    <row r="55" spans="1:20" ht="15">
      <c r="A55" s="93" t="s">
        <v>1187</v>
      </c>
      <c r="B55" s="93">
        <v>10</v>
      </c>
      <c r="C55" s="93" t="s">
        <v>1198</v>
      </c>
      <c r="D55" s="93">
        <v>5</v>
      </c>
      <c r="E55" s="93" t="s">
        <v>1187</v>
      </c>
      <c r="F55" s="93">
        <v>8</v>
      </c>
      <c r="G55" s="93" t="s">
        <v>1210</v>
      </c>
      <c r="H55" s="93">
        <v>5</v>
      </c>
      <c r="I55" s="93"/>
      <c r="J55" s="93"/>
      <c r="K55" s="93" t="s">
        <v>1222</v>
      </c>
      <c r="L55" s="93">
        <v>2</v>
      </c>
      <c r="M55" s="93" t="s">
        <v>1233</v>
      </c>
      <c r="N55" s="93">
        <v>2</v>
      </c>
      <c r="O55" s="93" t="s">
        <v>1244</v>
      </c>
      <c r="P55" s="93">
        <v>7</v>
      </c>
      <c r="Q55" s="93" t="s">
        <v>1187</v>
      </c>
      <c r="R55" s="93">
        <v>2</v>
      </c>
      <c r="S55" s="93" t="s">
        <v>1256</v>
      </c>
      <c r="T55" s="93">
        <v>2</v>
      </c>
    </row>
    <row r="56" spans="1:20" ht="15">
      <c r="A56" s="93" t="s">
        <v>1188</v>
      </c>
      <c r="B56" s="93">
        <v>10</v>
      </c>
      <c r="C56" s="93" t="s">
        <v>1199</v>
      </c>
      <c r="D56" s="93">
        <v>5</v>
      </c>
      <c r="E56" s="93" t="s">
        <v>1188</v>
      </c>
      <c r="F56" s="93">
        <v>8</v>
      </c>
      <c r="G56" s="93" t="s">
        <v>1211</v>
      </c>
      <c r="H56" s="93">
        <v>5</v>
      </c>
      <c r="I56" s="93"/>
      <c r="J56" s="93"/>
      <c r="K56" s="93" t="s">
        <v>1223</v>
      </c>
      <c r="L56" s="93">
        <v>2</v>
      </c>
      <c r="M56" s="93" t="s">
        <v>1234</v>
      </c>
      <c r="N56" s="93">
        <v>2</v>
      </c>
      <c r="O56" s="93" t="s">
        <v>1245</v>
      </c>
      <c r="P56" s="93">
        <v>7</v>
      </c>
      <c r="Q56" s="93" t="s">
        <v>1188</v>
      </c>
      <c r="R56" s="93">
        <v>2</v>
      </c>
      <c r="S56" s="93" t="s">
        <v>1257</v>
      </c>
      <c r="T56" s="93">
        <v>2</v>
      </c>
    </row>
    <row r="57" spans="1:20" ht="15">
      <c r="A57" s="93" t="s">
        <v>1189</v>
      </c>
      <c r="B57" s="93">
        <v>10</v>
      </c>
      <c r="C57" s="93" t="s">
        <v>1200</v>
      </c>
      <c r="D57" s="93">
        <v>5</v>
      </c>
      <c r="E57" s="93" t="s">
        <v>1189</v>
      </c>
      <c r="F57" s="93">
        <v>8</v>
      </c>
      <c r="G57" s="93" t="s">
        <v>1212</v>
      </c>
      <c r="H57" s="93">
        <v>5</v>
      </c>
      <c r="I57" s="93"/>
      <c r="J57" s="93"/>
      <c r="K57" s="93" t="s">
        <v>1224</v>
      </c>
      <c r="L57" s="93">
        <v>2</v>
      </c>
      <c r="M57" s="93" t="s">
        <v>1235</v>
      </c>
      <c r="N57" s="93">
        <v>2</v>
      </c>
      <c r="O57" s="93" t="s">
        <v>1246</v>
      </c>
      <c r="P57" s="93">
        <v>7</v>
      </c>
      <c r="Q57" s="93" t="s">
        <v>1189</v>
      </c>
      <c r="R57" s="93">
        <v>2</v>
      </c>
      <c r="S57" s="93" t="s">
        <v>1258</v>
      </c>
      <c r="T57" s="93">
        <v>2</v>
      </c>
    </row>
    <row r="58" spans="1:20" ht="15">
      <c r="A58" s="93" t="s">
        <v>1190</v>
      </c>
      <c r="B58" s="93">
        <v>10</v>
      </c>
      <c r="C58" s="93" t="s">
        <v>1201</v>
      </c>
      <c r="D58" s="93">
        <v>5</v>
      </c>
      <c r="E58" s="93" t="s">
        <v>1190</v>
      </c>
      <c r="F58" s="93">
        <v>8</v>
      </c>
      <c r="G58" s="93" t="s">
        <v>1213</v>
      </c>
      <c r="H58" s="93">
        <v>5</v>
      </c>
      <c r="I58" s="93"/>
      <c r="J58" s="93"/>
      <c r="K58" s="93" t="s">
        <v>1225</v>
      </c>
      <c r="L58" s="93">
        <v>2</v>
      </c>
      <c r="M58" s="93" t="s">
        <v>1236</v>
      </c>
      <c r="N58" s="93">
        <v>2</v>
      </c>
      <c r="O58" s="93" t="s">
        <v>1247</v>
      </c>
      <c r="P58" s="93">
        <v>7</v>
      </c>
      <c r="Q58" s="93" t="s">
        <v>1190</v>
      </c>
      <c r="R58" s="93">
        <v>2</v>
      </c>
      <c r="S58" s="93" t="s">
        <v>1259</v>
      </c>
      <c r="T58" s="93">
        <v>2</v>
      </c>
    </row>
    <row r="61" spans="1:20" ht="15" customHeight="1">
      <c r="A61" s="13" t="s">
        <v>1268</v>
      </c>
      <c r="B61" s="13" t="s">
        <v>1010</v>
      </c>
      <c r="C61" s="85" t="s">
        <v>1272</v>
      </c>
      <c r="D61" s="85" t="s">
        <v>1013</v>
      </c>
      <c r="E61" s="85" t="s">
        <v>1273</v>
      </c>
      <c r="F61" s="85" t="s">
        <v>1016</v>
      </c>
      <c r="G61" s="13" t="s">
        <v>1277</v>
      </c>
      <c r="H61" s="13" t="s">
        <v>1018</v>
      </c>
      <c r="I61" s="85" t="s">
        <v>1279</v>
      </c>
      <c r="J61" s="85" t="s">
        <v>1020</v>
      </c>
      <c r="K61" s="85" t="s">
        <v>1281</v>
      </c>
      <c r="L61" s="85" t="s">
        <v>1022</v>
      </c>
      <c r="M61" s="13" t="s">
        <v>1283</v>
      </c>
      <c r="N61" s="13" t="s">
        <v>1024</v>
      </c>
      <c r="O61" s="85" t="s">
        <v>1285</v>
      </c>
      <c r="P61" s="85" t="s">
        <v>1026</v>
      </c>
      <c r="Q61" s="85" t="s">
        <v>1287</v>
      </c>
      <c r="R61" s="85" t="s">
        <v>1028</v>
      </c>
      <c r="S61" s="85" t="s">
        <v>1289</v>
      </c>
      <c r="T61" s="85" t="s">
        <v>1029</v>
      </c>
    </row>
    <row r="62" spans="1:20" ht="15">
      <c r="A62" s="85" t="s">
        <v>269</v>
      </c>
      <c r="B62" s="85">
        <v>2</v>
      </c>
      <c r="C62" s="85"/>
      <c r="D62" s="85"/>
      <c r="E62" s="85"/>
      <c r="F62" s="85"/>
      <c r="G62" s="85" t="s">
        <v>249</v>
      </c>
      <c r="H62" s="85">
        <v>1</v>
      </c>
      <c r="I62" s="85"/>
      <c r="J62" s="85"/>
      <c r="K62" s="85"/>
      <c r="L62" s="85"/>
      <c r="M62" s="85" t="s">
        <v>269</v>
      </c>
      <c r="N62" s="85">
        <v>2</v>
      </c>
      <c r="O62" s="85"/>
      <c r="P62" s="85"/>
      <c r="Q62" s="85"/>
      <c r="R62" s="85"/>
      <c r="S62" s="85"/>
      <c r="T62" s="85"/>
    </row>
    <row r="63" spans="1:20" ht="15">
      <c r="A63" s="85" t="s">
        <v>249</v>
      </c>
      <c r="B63" s="85">
        <v>1</v>
      </c>
      <c r="C63" s="85"/>
      <c r="D63" s="85"/>
      <c r="E63" s="85"/>
      <c r="F63" s="85"/>
      <c r="G63" s="85"/>
      <c r="H63" s="85"/>
      <c r="I63" s="85"/>
      <c r="J63" s="85"/>
      <c r="K63" s="85"/>
      <c r="L63" s="85"/>
      <c r="M63" s="85"/>
      <c r="N63" s="85"/>
      <c r="O63" s="85"/>
      <c r="P63" s="85"/>
      <c r="Q63" s="85"/>
      <c r="R63" s="85"/>
      <c r="S63" s="85"/>
      <c r="T63" s="85"/>
    </row>
    <row r="66" spans="1:20" ht="15" customHeight="1">
      <c r="A66" s="13" t="s">
        <v>1269</v>
      </c>
      <c r="B66" s="13" t="s">
        <v>1010</v>
      </c>
      <c r="C66" s="13" t="s">
        <v>1274</v>
      </c>
      <c r="D66" s="13" t="s">
        <v>1013</v>
      </c>
      <c r="E66" s="85" t="s">
        <v>1276</v>
      </c>
      <c r="F66" s="85" t="s">
        <v>1016</v>
      </c>
      <c r="G66" s="85" t="s">
        <v>1278</v>
      </c>
      <c r="H66" s="85" t="s">
        <v>1018</v>
      </c>
      <c r="I66" s="13" t="s">
        <v>1280</v>
      </c>
      <c r="J66" s="13" t="s">
        <v>1020</v>
      </c>
      <c r="K66" s="13" t="s">
        <v>1282</v>
      </c>
      <c r="L66" s="13" t="s">
        <v>1022</v>
      </c>
      <c r="M66" s="85" t="s">
        <v>1284</v>
      </c>
      <c r="N66" s="85" t="s">
        <v>1024</v>
      </c>
      <c r="O66" s="85" t="s">
        <v>1286</v>
      </c>
      <c r="P66" s="85" t="s">
        <v>1026</v>
      </c>
      <c r="Q66" s="13" t="s">
        <v>1288</v>
      </c>
      <c r="R66" s="13" t="s">
        <v>1028</v>
      </c>
      <c r="S66" s="85" t="s">
        <v>1290</v>
      </c>
      <c r="T66" s="85" t="s">
        <v>1029</v>
      </c>
    </row>
    <row r="67" spans="1:20" ht="15">
      <c r="A67" s="85" t="s">
        <v>252</v>
      </c>
      <c r="B67" s="85">
        <v>2</v>
      </c>
      <c r="C67" s="85" t="s">
        <v>268</v>
      </c>
      <c r="D67" s="85">
        <v>1</v>
      </c>
      <c r="E67" s="85"/>
      <c r="F67" s="85"/>
      <c r="G67" s="85"/>
      <c r="H67" s="85"/>
      <c r="I67" s="85" t="s">
        <v>248</v>
      </c>
      <c r="J67" s="85">
        <v>1</v>
      </c>
      <c r="K67" s="85" t="s">
        <v>251</v>
      </c>
      <c r="L67" s="85">
        <v>2</v>
      </c>
      <c r="M67" s="85"/>
      <c r="N67" s="85"/>
      <c r="O67" s="85"/>
      <c r="P67" s="85"/>
      <c r="Q67" s="85" t="s">
        <v>252</v>
      </c>
      <c r="R67" s="85">
        <v>2</v>
      </c>
      <c r="S67" s="85"/>
      <c r="T67" s="85"/>
    </row>
    <row r="68" spans="1:20" ht="15">
      <c r="A68" s="85" t="s">
        <v>251</v>
      </c>
      <c r="B68" s="85">
        <v>2</v>
      </c>
      <c r="C68" s="85" t="s">
        <v>1270</v>
      </c>
      <c r="D68" s="85">
        <v>1</v>
      </c>
      <c r="E68" s="85"/>
      <c r="F68" s="85"/>
      <c r="G68" s="85"/>
      <c r="H68" s="85"/>
      <c r="I68" s="85" t="s">
        <v>247</v>
      </c>
      <c r="J68" s="85">
        <v>1</v>
      </c>
      <c r="K68" s="85" t="s">
        <v>250</v>
      </c>
      <c r="L68" s="85">
        <v>2</v>
      </c>
      <c r="M68" s="85"/>
      <c r="N68" s="85"/>
      <c r="O68" s="85"/>
      <c r="P68" s="85"/>
      <c r="Q68" s="85"/>
      <c r="R68" s="85"/>
      <c r="S68" s="85"/>
      <c r="T68" s="85"/>
    </row>
    <row r="69" spans="1:20" ht="15">
      <c r="A69" s="85" t="s">
        <v>250</v>
      </c>
      <c r="B69" s="85">
        <v>2</v>
      </c>
      <c r="C69" s="85" t="s">
        <v>267</v>
      </c>
      <c r="D69" s="85">
        <v>1</v>
      </c>
      <c r="E69" s="85"/>
      <c r="F69" s="85"/>
      <c r="G69" s="85"/>
      <c r="H69" s="85"/>
      <c r="I69" s="85" t="s">
        <v>246</v>
      </c>
      <c r="J69" s="85">
        <v>1</v>
      </c>
      <c r="K69" s="85"/>
      <c r="L69" s="85"/>
      <c r="M69" s="85"/>
      <c r="N69" s="85"/>
      <c r="O69" s="85"/>
      <c r="P69" s="85"/>
      <c r="Q69" s="85"/>
      <c r="R69" s="85"/>
      <c r="S69" s="85"/>
      <c r="T69" s="85"/>
    </row>
    <row r="70" spans="1:20" ht="15">
      <c r="A70" s="85" t="s">
        <v>268</v>
      </c>
      <c r="B70" s="85">
        <v>1</v>
      </c>
      <c r="C70" s="85" t="s">
        <v>1271</v>
      </c>
      <c r="D70" s="85">
        <v>1</v>
      </c>
      <c r="E70" s="85"/>
      <c r="F70" s="85"/>
      <c r="G70" s="85"/>
      <c r="H70" s="85"/>
      <c r="I70" s="85" t="s">
        <v>245</v>
      </c>
      <c r="J70" s="85">
        <v>1</v>
      </c>
      <c r="K70" s="85"/>
      <c r="L70" s="85"/>
      <c r="M70" s="85"/>
      <c r="N70" s="85"/>
      <c r="O70" s="85"/>
      <c r="P70" s="85"/>
      <c r="Q70" s="85"/>
      <c r="R70" s="85"/>
      <c r="S70" s="85"/>
      <c r="T70" s="85"/>
    </row>
    <row r="71" spans="1:20" ht="15">
      <c r="A71" s="85" t="s">
        <v>1270</v>
      </c>
      <c r="B71" s="85">
        <v>1</v>
      </c>
      <c r="C71" s="85" t="s">
        <v>257</v>
      </c>
      <c r="D71" s="85">
        <v>1</v>
      </c>
      <c r="E71" s="85"/>
      <c r="F71" s="85"/>
      <c r="G71" s="85"/>
      <c r="H71" s="85"/>
      <c r="I71" s="85" t="s">
        <v>244</v>
      </c>
      <c r="J71" s="85">
        <v>1</v>
      </c>
      <c r="K71" s="85"/>
      <c r="L71" s="85"/>
      <c r="M71" s="85"/>
      <c r="N71" s="85"/>
      <c r="O71" s="85"/>
      <c r="P71" s="85"/>
      <c r="Q71" s="85"/>
      <c r="R71" s="85"/>
      <c r="S71" s="85"/>
      <c r="T71" s="85"/>
    </row>
    <row r="72" spans="1:20" ht="15">
      <c r="A72" s="85" t="s">
        <v>267</v>
      </c>
      <c r="B72" s="85">
        <v>1</v>
      </c>
      <c r="C72" s="85" t="s">
        <v>256</v>
      </c>
      <c r="D72" s="85">
        <v>1</v>
      </c>
      <c r="E72" s="85"/>
      <c r="F72" s="85"/>
      <c r="G72" s="85"/>
      <c r="H72" s="85"/>
      <c r="I72" s="85"/>
      <c r="J72" s="85"/>
      <c r="K72" s="85"/>
      <c r="L72" s="85"/>
      <c r="M72" s="85"/>
      <c r="N72" s="85"/>
      <c r="O72" s="85"/>
      <c r="P72" s="85"/>
      <c r="Q72" s="85"/>
      <c r="R72" s="85"/>
      <c r="S72" s="85"/>
      <c r="T72" s="85"/>
    </row>
    <row r="73" spans="1:20" ht="15">
      <c r="A73" s="85" t="s">
        <v>1271</v>
      </c>
      <c r="B73" s="85">
        <v>1</v>
      </c>
      <c r="C73" s="85" t="s">
        <v>255</v>
      </c>
      <c r="D73" s="85">
        <v>1</v>
      </c>
      <c r="E73" s="85"/>
      <c r="F73" s="85"/>
      <c r="G73" s="85"/>
      <c r="H73" s="85"/>
      <c r="I73" s="85"/>
      <c r="J73" s="85"/>
      <c r="K73" s="85"/>
      <c r="L73" s="85"/>
      <c r="M73" s="85"/>
      <c r="N73" s="85"/>
      <c r="O73" s="85"/>
      <c r="P73" s="85"/>
      <c r="Q73" s="85"/>
      <c r="R73" s="85"/>
      <c r="S73" s="85"/>
      <c r="T73" s="85"/>
    </row>
    <row r="74" spans="1:20" ht="15">
      <c r="A74" s="85" t="s">
        <v>266</v>
      </c>
      <c r="B74" s="85">
        <v>1</v>
      </c>
      <c r="C74" s="85" t="s">
        <v>254</v>
      </c>
      <c r="D74" s="85">
        <v>1</v>
      </c>
      <c r="E74" s="85"/>
      <c r="F74" s="85"/>
      <c r="G74" s="85"/>
      <c r="H74" s="85"/>
      <c r="I74" s="85"/>
      <c r="J74" s="85"/>
      <c r="K74" s="85"/>
      <c r="L74" s="85"/>
      <c r="M74" s="85"/>
      <c r="N74" s="85"/>
      <c r="O74" s="85"/>
      <c r="P74" s="85"/>
      <c r="Q74" s="85"/>
      <c r="R74" s="85"/>
      <c r="S74" s="85"/>
      <c r="T74" s="85"/>
    </row>
    <row r="75" spans="1:20" ht="15">
      <c r="A75" s="85" t="s">
        <v>265</v>
      </c>
      <c r="B75" s="85">
        <v>1</v>
      </c>
      <c r="C75" s="85" t="s">
        <v>253</v>
      </c>
      <c r="D75" s="85">
        <v>1</v>
      </c>
      <c r="E75" s="85"/>
      <c r="F75" s="85"/>
      <c r="G75" s="85"/>
      <c r="H75" s="85"/>
      <c r="I75" s="85"/>
      <c r="J75" s="85"/>
      <c r="K75" s="85"/>
      <c r="L75" s="85"/>
      <c r="M75" s="85"/>
      <c r="N75" s="85"/>
      <c r="O75" s="85"/>
      <c r="P75" s="85"/>
      <c r="Q75" s="85"/>
      <c r="R75" s="85"/>
      <c r="S75" s="85"/>
      <c r="T75" s="85"/>
    </row>
    <row r="76" spans="1:20" ht="15">
      <c r="A76" s="85" t="s">
        <v>264</v>
      </c>
      <c r="B76" s="85">
        <v>1</v>
      </c>
      <c r="C76" s="85" t="s">
        <v>1275</v>
      </c>
      <c r="D76" s="85">
        <v>1</v>
      </c>
      <c r="E76" s="85"/>
      <c r="F76" s="85"/>
      <c r="G76" s="85"/>
      <c r="H76" s="85"/>
      <c r="I76" s="85"/>
      <c r="J76" s="85"/>
      <c r="K76" s="85"/>
      <c r="L76" s="85"/>
      <c r="M76" s="85"/>
      <c r="N76" s="85"/>
      <c r="O76" s="85"/>
      <c r="P76" s="85"/>
      <c r="Q76" s="85"/>
      <c r="R76" s="85"/>
      <c r="S76" s="85"/>
      <c r="T76" s="85"/>
    </row>
    <row r="79" spans="1:20" ht="15" customHeight="1">
      <c r="A79" s="13" t="s">
        <v>1296</v>
      </c>
      <c r="B79" s="13" t="s">
        <v>1010</v>
      </c>
      <c r="C79" s="13" t="s">
        <v>1297</v>
      </c>
      <c r="D79" s="13" t="s">
        <v>1013</v>
      </c>
      <c r="E79" s="13" t="s">
        <v>1298</v>
      </c>
      <c r="F79" s="13" t="s">
        <v>1016</v>
      </c>
      <c r="G79" s="13" t="s">
        <v>1299</v>
      </c>
      <c r="H79" s="13" t="s">
        <v>1018</v>
      </c>
      <c r="I79" s="13" t="s">
        <v>1300</v>
      </c>
      <c r="J79" s="13" t="s">
        <v>1020</v>
      </c>
      <c r="K79" s="13" t="s">
        <v>1301</v>
      </c>
      <c r="L79" s="13" t="s">
        <v>1022</v>
      </c>
      <c r="M79" s="13" t="s">
        <v>1302</v>
      </c>
      <c r="N79" s="13" t="s">
        <v>1024</v>
      </c>
      <c r="O79" s="13" t="s">
        <v>1303</v>
      </c>
      <c r="P79" s="13" t="s">
        <v>1026</v>
      </c>
      <c r="Q79" s="13" t="s">
        <v>1304</v>
      </c>
      <c r="R79" s="13" t="s">
        <v>1028</v>
      </c>
      <c r="S79" s="13" t="s">
        <v>1305</v>
      </c>
      <c r="T79" s="13" t="s">
        <v>1029</v>
      </c>
    </row>
    <row r="80" spans="1:20" ht="15">
      <c r="A80" s="127" t="s">
        <v>230</v>
      </c>
      <c r="B80" s="85">
        <v>191223</v>
      </c>
      <c r="C80" s="127" t="s">
        <v>268</v>
      </c>
      <c r="D80" s="85">
        <v>25936</v>
      </c>
      <c r="E80" s="127" t="s">
        <v>240</v>
      </c>
      <c r="F80" s="85">
        <v>5140</v>
      </c>
      <c r="G80" s="127" t="s">
        <v>228</v>
      </c>
      <c r="H80" s="85">
        <v>12190</v>
      </c>
      <c r="I80" s="127" t="s">
        <v>248</v>
      </c>
      <c r="J80" s="85">
        <v>10613</v>
      </c>
      <c r="K80" s="127" t="s">
        <v>230</v>
      </c>
      <c r="L80" s="85">
        <v>191223</v>
      </c>
      <c r="M80" s="127" t="s">
        <v>242</v>
      </c>
      <c r="N80" s="85">
        <v>22207</v>
      </c>
      <c r="O80" s="127" t="s">
        <v>238</v>
      </c>
      <c r="P80" s="85">
        <v>8636</v>
      </c>
      <c r="Q80" s="127" t="s">
        <v>232</v>
      </c>
      <c r="R80" s="85">
        <v>7461</v>
      </c>
      <c r="S80" s="127" t="s">
        <v>216</v>
      </c>
      <c r="T80" s="85">
        <v>95009</v>
      </c>
    </row>
    <row r="81" spans="1:20" ht="15">
      <c r="A81" s="127" t="s">
        <v>216</v>
      </c>
      <c r="B81" s="85">
        <v>95009</v>
      </c>
      <c r="C81" s="127" t="s">
        <v>257</v>
      </c>
      <c r="D81" s="85">
        <v>10532</v>
      </c>
      <c r="E81" s="127" t="s">
        <v>239</v>
      </c>
      <c r="F81" s="85">
        <v>3723</v>
      </c>
      <c r="G81" s="127" t="s">
        <v>222</v>
      </c>
      <c r="H81" s="85">
        <v>4703</v>
      </c>
      <c r="I81" s="127" t="s">
        <v>244</v>
      </c>
      <c r="J81" s="85">
        <v>9275</v>
      </c>
      <c r="K81" s="127" t="s">
        <v>251</v>
      </c>
      <c r="L81" s="85">
        <v>7444</v>
      </c>
      <c r="M81" s="127" t="s">
        <v>269</v>
      </c>
      <c r="N81" s="85">
        <v>11199</v>
      </c>
      <c r="O81" s="127" t="s">
        <v>224</v>
      </c>
      <c r="P81" s="85">
        <v>800</v>
      </c>
      <c r="Q81" s="127" t="s">
        <v>252</v>
      </c>
      <c r="R81" s="85">
        <v>782</v>
      </c>
      <c r="S81" s="127" t="s">
        <v>217</v>
      </c>
      <c r="T81" s="85">
        <v>20100</v>
      </c>
    </row>
    <row r="82" spans="1:20" ht="15">
      <c r="A82" s="127" t="s">
        <v>268</v>
      </c>
      <c r="B82" s="85">
        <v>25936</v>
      </c>
      <c r="C82" s="127" t="s">
        <v>255</v>
      </c>
      <c r="D82" s="85">
        <v>2458</v>
      </c>
      <c r="E82" s="127" t="s">
        <v>226</v>
      </c>
      <c r="F82" s="85">
        <v>2533</v>
      </c>
      <c r="G82" s="127" t="s">
        <v>221</v>
      </c>
      <c r="H82" s="85">
        <v>1501</v>
      </c>
      <c r="I82" s="127" t="s">
        <v>246</v>
      </c>
      <c r="J82" s="85">
        <v>1644</v>
      </c>
      <c r="K82" s="127" t="s">
        <v>229</v>
      </c>
      <c r="L82" s="85">
        <v>1718</v>
      </c>
      <c r="M82" s="127" t="s">
        <v>243</v>
      </c>
      <c r="N82" s="85">
        <v>2564</v>
      </c>
      <c r="O82" s="127" t="s">
        <v>225</v>
      </c>
      <c r="P82" s="85">
        <v>710</v>
      </c>
      <c r="Q82" s="127"/>
      <c r="R82" s="85"/>
      <c r="S82" s="127"/>
      <c r="T82" s="85"/>
    </row>
    <row r="83" spans="1:20" ht="15">
      <c r="A83" s="127" t="s">
        <v>242</v>
      </c>
      <c r="B83" s="85">
        <v>22207</v>
      </c>
      <c r="C83" s="127" t="s">
        <v>267</v>
      </c>
      <c r="D83" s="85">
        <v>2268</v>
      </c>
      <c r="E83" s="127" t="s">
        <v>235</v>
      </c>
      <c r="F83" s="85">
        <v>1624</v>
      </c>
      <c r="G83" s="127" t="s">
        <v>220</v>
      </c>
      <c r="H83" s="85">
        <v>523</v>
      </c>
      <c r="I83" s="127" t="s">
        <v>245</v>
      </c>
      <c r="J83" s="85">
        <v>737</v>
      </c>
      <c r="K83" s="127" t="s">
        <v>250</v>
      </c>
      <c r="L83" s="85">
        <v>959</v>
      </c>
      <c r="M83" s="127"/>
      <c r="N83" s="85"/>
      <c r="O83" s="127"/>
      <c r="P83" s="85"/>
      <c r="Q83" s="127"/>
      <c r="R83" s="85"/>
      <c r="S83" s="127"/>
      <c r="T83" s="85"/>
    </row>
    <row r="84" spans="1:20" ht="15">
      <c r="A84" s="127" t="s">
        <v>217</v>
      </c>
      <c r="B84" s="85">
        <v>20100</v>
      </c>
      <c r="C84" s="127" t="s">
        <v>258</v>
      </c>
      <c r="D84" s="85">
        <v>2172</v>
      </c>
      <c r="E84" s="127" t="s">
        <v>236</v>
      </c>
      <c r="F84" s="85">
        <v>1619</v>
      </c>
      <c r="G84" s="127" t="s">
        <v>249</v>
      </c>
      <c r="H84" s="85">
        <v>157</v>
      </c>
      <c r="I84" s="127" t="s">
        <v>247</v>
      </c>
      <c r="J84" s="85">
        <v>383</v>
      </c>
      <c r="K84" s="127"/>
      <c r="L84" s="85"/>
      <c r="M84" s="127"/>
      <c r="N84" s="85"/>
      <c r="O84" s="127"/>
      <c r="P84" s="85"/>
      <c r="Q84" s="127"/>
      <c r="R84" s="85"/>
      <c r="S84" s="127"/>
      <c r="T84" s="85"/>
    </row>
    <row r="85" spans="1:20" ht="15">
      <c r="A85" s="127" t="s">
        <v>228</v>
      </c>
      <c r="B85" s="85">
        <v>12190</v>
      </c>
      <c r="C85" s="127" t="s">
        <v>256</v>
      </c>
      <c r="D85" s="85">
        <v>1308</v>
      </c>
      <c r="E85" s="127" t="s">
        <v>234</v>
      </c>
      <c r="F85" s="85">
        <v>1560</v>
      </c>
      <c r="G85" s="127" t="s">
        <v>227</v>
      </c>
      <c r="H85" s="85">
        <v>5</v>
      </c>
      <c r="I85" s="127" t="s">
        <v>219</v>
      </c>
      <c r="J85" s="85">
        <v>28</v>
      </c>
      <c r="K85" s="127"/>
      <c r="L85" s="85"/>
      <c r="M85" s="127"/>
      <c r="N85" s="85"/>
      <c r="O85" s="127"/>
      <c r="P85" s="85"/>
      <c r="Q85" s="127"/>
      <c r="R85" s="85"/>
      <c r="S85" s="127"/>
      <c r="T85" s="85"/>
    </row>
    <row r="86" spans="1:20" ht="15">
      <c r="A86" s="127" t="s">
        <v>269</v>
      </c>
      <c r="B86" s="85">
        <v>11199</v>
      </c>
      <c r="C86" s="127" t="s">
        <v>266</v>
      </c>
      <c r="D86" s="85">
        <v>1284</v>
      </c>
      <c r="E86" s="127" t="s">
        <v>233</v>
      </c>
      <c r="F86" s="85">
        <v>1559</v>
      </c>
      <c r="G86" s="127"/>
      <c r="H86" s="85"/>
      <c r="I86" s="127"/>
      <c r="J86" s="85"/>
      <c r="K86" s="127"/>
      <c r="L86" s="85"/>
      <c r="M86" s="127"/>
      <c r="N86" s="85"/>
      <c r="O86" s="127"/>
      <c r="P86" s="85"/>
      <c r="Q86" s="127"/>
      <c r="R86" s="85"/>
      <c r="S86" s="127"/>
      <c r="T86" s="85"/>
    </row>
    <row r="87" spans="1:20" ht="15">
      <c r="A87" s="127" t="s">
        <v>248</v>
      </c>
      <c r="B87" s="85">
        <v>10613</v>
      </c>
      <c r="C87" s="127" t="s">
        <v>259</v>
      </c>
      <c r="D87" s="85">
        <v>1214</v>
      </c>
      <c r="E87" s="127" t="s">
        <v>231</v>
      </c>
      <c r="F87" s="85">
        <v>1159</v>
      </c>
      <c r="G87" s="127"/>
      <c r="H87" s="85"/>
      <c r="I87" s="127"/>
      <c r="J87" s="85"/>
      <c r="K87" s="127"/>
      <c r="L87" s="85"/>
      <c r="M87" s="127"/>
      <c r="N87" s="85"/>
      <c r="O87" s="127"/>
      <c r="P87" s="85"/>
      <c r="Q87" s="127"/>
      <c r="R87" s="85"/>
      <c r="S87" s="127"/>
      <c r="T87" s="85"/>
    </row>
    <row r="88" spans="1:20" ht="15">
      <c r="A88" s="127" t="s">
        <v>257</v>
      </c>
      <c r="B88" s="85">
        <v>10532</v>
      </c>
      <c r="C88" s="127" t="s">
        <v>241</v>
      </c>
      <c r="D88" s="85">
        <v>850</v>
      </c>
      <c r="E88" s="127" t="s">
        <v>214</v>
      </c>
      <c r="F88" s="85">
        <v>1076</v>
      </c>
      <c r="G88" s="127"/>
      <c r="H88" s="85"/>
      <c r="I88" s="127"/>
      <c r="J88" s="85"/>
      <c r="K88" s="127"/>
      <c r="L88" s="85"/>
      <c r="M88" s="127"/>
      <c r="N88" s="85"/>
      <c r="O88" s="127"/>
      <c r="P88" s="85"/>
      <c r="Q88" s="127"/>
      <c r="R88" s="85"/>
      <c r="S88" s="127"/>
      <c r="T88" s="85"/>
    </row>
    <row r="89" spans="1:20" ht="15">
      <c r="A89" s="127" t="s">
        <v>244</v>
      </c>
      <c r="B89" s="85">
        <v>9275</v>
      </c>
      <c r="C89" s="127" t="s">
        <v>253</v>
      </c>
      <c r="D89" s="85">
        <v>648</v>
      </c>
      <c r="E89" s="127" t="s">
        <v>237</v>
      </c>
      <c r="F89" s="85">
        <v>720</v>
      </c>
      <c r="G89" s="127"/>
      <c r="H89" s="85"/>
      <c r="I89" s="127"/>
      <c r="J89" s="85"/>
      <c r="K89" s="127"/>
      <c r="L89" s="85"/>
      <c r="M89" s="127"/>
      <c r="N89" s="85"/>
      <c r="O89" s="127"/>
      <c r="P89" s="85"/>
      <c r="Q89" s="127"/>
      <c r="R89" s="85"/>
      <c r="S89" s="127"/>
      <c r="T89" s="85"/>
    </row>
  </sheetData>
  <hyperlinks>
    <hyperlink ref="A2" r:id="rId1" display="https://www.youtube.com/watch?v=PIVL7857QMU&amp;feature=youtu.be"/>
    <hyperlink ref="A3" r:id="rId2" display="https://www.youtube.com/watch?v=iTn45gIHPCA&amp;list=PLgPHGTZ70vrrOUtKP_v1ciIXnF_MkYAmX&amp;index=23"/>
    <hyperlink ref="A4" r:id="rId3" display="https://www.youtube.com/watch?v=wjD-C5LitC0&amp;list=PLgPHGTZ70vrrOUtKP_v1ciIXnF_MkYAmX&amp;index=22"/>
    <hyperlink ref="A5" r:id="rId4" display="https://play.google.com/store/apps/details?id=com.leveransir.bukuzinuno"/>
    <hyperlink ref="A6" r:id="rId5" display="https://www.emsc-csem.org/Earthquake/earthquake.php?id=804291"/>
    <hyperlink ref="A7" r:id="rId6" display="https://www.emsc-csem.org/Earthquake/earthquake.php?id=803563"/>
    <hyperlink ref="A8" r:id="rId7" display="https://www.instagram.com/p/B4o2Ci4H7Ov/?igshid=12s9j2h5makhz"/>
    <hyperlink ref="A9" r:id="rId8" display="https://www.instagram.com/p/B4mrKVdng1K/?igshid=4umtuhj3t6xa"/>
    <hyperlink ref="A10" r:id="rId9" display="https://www.instagram.com/p/B4kJQpxHqUJ/?igshid=wa1sf8cdtkto"/>
    <hyperlink ref="A11" r:id="rId10" display="https://yahoo.com/"/>
    <hyperlink ref="C2" r:id="rId11" display="https://www.youtube.com/watch?v=PIVL7857QMU&amp;feature=youtu.be"/>
    <hyperlink ref="E2" r:id="rId12" display="https://www.youtube.com/watch?v=iTn45gIHPCA&amp;list=PLgPHGTZ70vrrOUtKP_v1ciIXnF_MkYAmX&amp;index=23"/>
    <hyperlink ref="E3" r:id="rId13" display="https://www.youtube.com/watch?v=wjD-C5LitC0&amp;list=PLgPHGTZ70vrrOUtKP_v1ciIXnF_MkYAmX&amp;index=22"/>
    <hyperlink ref="E4" r:id="rId14" display="https://play.google.com/store/apps/details?id=com.leveransir.bukuzinuno"/>
    <hyperlink ref="E5" r:id="rId15" display="https://yahoo.com/"/>
    <hyperlink ref="E6" r:id="rId16" display="https://www.instagram.com/p/B4kEfV6FFVMDuCxbo786DDFJ_DiqWzhGy-GAxU0/?igshid=5802n5n51fkk"/>
    <hyperlink ref="E7" r:id="rId17" display="https://www.instagram.com/p/B4o2Ci4H7Ov/?igshid=12s9j2h5makhz"/>
    <hyperlink ref="E8" r:id="rId18" display="https://www.instagram.com/p/B4kJQpxHqUJ/?igshid=wa1sf8cdtkto"/>
    <hyperlink ref="E9" r:id="rId19" display="https://www.instagram.com/p/B4mrKVdng1K/?igshid=4umtuhj3t6xa"/>
    <hyperlink ref="E10" r:id="rId20" display="https://www.emsc-csem.org/Earthquake/earthquake.php?id=804291"/>
    <hyperlink ref="E11" r:id="rId21" display="https://www.emsc-csem.org/Earthquake/earthquake.php?id=803563"/>
    <hyperlink ref="Q2" r:id="rId22" display="https://www.youtube.com/watch?v=iTn45gIHPCA&amp;list=PLgPHGTZ70vrrOUtKP_v1ciIXnF_MkYAmX&amp;index=23"/>
    <hyperlink ref="Q3" r:id="rId23" display="https://www.youtube.com/watch?v=wjD-C5LitC0&amp;list=PLgPHGTZ70vrrOUtKP_v1ciIXnF_MkYAmX&amp;index=22"/>
    <hyperlink ref="S2" r:id="rId24" display="https://www.youtube.com/watch?v=SoRiUOSn_70&amp;feature=youtu.be"/>
  </hyperlinks>
  <printOptions/>
  <pageMargins left="0.7" right="0.7" top="0.75" bottom="0.75" header="0.3" footer="0.3"/>
  <pageSetup orientation="portrait" paperSize="9"/>
  <tableParts>
    <tablePart r:id="rId29"/>
    <tablePart r:id="rId31"/>
    <tablePart r:id="rId26"/>
    <tablePart r:id="rId32"/>
    <tablePart r:id="rId30"/>
    <tablePart r:id="rId25"/>
    <tablePart r:id="rId28"/>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1368</v>
      </c>
      <c r="B1" s="13" t="s">
        <v>1490</v>
      </c>
      <c r="C1" s="13" t="s">
        <v>1491</v>
      </c>
      <c r="D1" s="13" t="s">
        <v>144</v>
      </c>
      <c r="E1" s="13" t="s">
        <v>1493</v>
      </c>
      <c r="F1" s="13" t="s">
        <v>1494</v>
      </c>
      <c r="G1" s="13" t="s">
        <v>1495</v>
      </c>
    </row>
    <row r="2" spans="1:7" ht="15">
      <c r="A2" s="85" t="s">
        <v>1096</v>
      </c>
      <c r="B2" s="85">
        <v>5</v>
      </c>
      <c r="C2" s="132">
        <v>0.004370629370629371</v>
      </c>
      <c r="D2" s="85" t="s">
        <v>1492</v>
      </c>
      <c r="E2" s="85"/>
      <c r="F2" s="85"/>
      <c r="G2" s="85"/>
    </row>
    <row r="3" spans="1:7" ht="15">
      <c r="A3" s="85" t="s">
        <v>1097</v>
      </c>
      <c r="B3" s="85">
        <v>2</v>
      </c>
      <c r="C3" s="132">
        <v>0.0017482517482517483</v>
      </c>
      <c r="D3" s="85" t="s">
        <v>1492</v>
      </c>
      <c r="E3" s="85"/>
      <c r="F3" s="85"/>
      <c r="G3" s="85"/>
    </row>
    <row r="4" spans="1:7" ht="15">
      <c r="A4" s="85" t="s">
        <v>1098</v>
      </c>
      <c r="B4" s="85">
        <v>0</v>
      </c>
      <c r="C4" s="132">
        <v>0</v>
      </c>
      <c r="D4" s="85" t="s">
        <v>1492</v>
      </c>
      <c r="E4" s="85"/>
      <c r="F4" s="85"/>
      <c r="G4" s="85"/>
    </row>
    <row r="5" spans="1:7" ht="15">
      <c r="A5" s="85" t="s">
        <v>1099</v>
      </c>
      <c r="B5" s="85">
        <v>1137</v>
      </c>
      <c r="C5" s="132">
        <v>0.993881118881119</v>
      </c>
      <c r="D5" s="85" t="s">
        <v>1492</v>
      </c>
      <c r="E5" s="85"/>
      <c r="F5" s="85"/>
      <c r="G5" s="85"/>
    </row>
    <row r="6" spans="1:7" ht="15">
      <c r="A6" s="85" t="s">
        <v>1100</v>
      </c>
      <c r="B6" s="85">
        <v>1144</v>
      </c>
      <c r="C6" s="132">
        <v>1</v>
      </c>
      <c r="D6" s="85" t="s">
        <v>1492</v>
      </c>
      <c r="E6" s="85"/>
      <c r="F6" s="85"/>
      <c r="G6" s="85"/>
    </row>
    <row r="7" spans="1:7" ht="15">
      <c r="A7" s="93" t="s">
        <v>1101</v>
      </c>
      <c r="B7" s="93">
        <v>47</v>
      </c>
      <c r="C7" s="133">
        <v>0</v>
      </c>
      <c r="D7" s="93" t="s">
        <v>1492</v>
      </c>
      <c r="E7" s="93" t="b">
        <v>0</v>
      </c>
      <c r="F7" s="93" t="b">
        <v>0</v>
      </c>
      <c r="G7" s="93" t="b">
        <v>0</v>
      </c>
    </row>
    <row r="8" spans="1:7" ht="15">
      <c r="A8" s="93" t="s">
        <v>336</v>
      </c>
      <c r="B8" s="93">
        <v>20</v>
      </c>
      <c r="C8" s="133">
        <v>0.007578887417782052</v>
      </c>
      <c r="D8" s="93" t="s">
        <v>1492</v>
      </c>
      <c r="E8" s="93" t="b">
        <v>0</v>
      </c>
      <c r="F8" s="93" t="b">
        <v>0</v>
      </c>
      <c r="G8" s="93" t="b">
        <v>0</v>
      </c>
    </row>
    <row r="9" spans="1:7" ht="15">
      <c r="A9" s="93" t="s">
        <v>1102</v>
      </c>
      <c r="B9" s="93">
        <v>16</v>
      </c>
      <c r="C9" s="133">
        <v>0.011853685871965686</v>
      </c>
      <c r="D9" s="93" t="s">
        <v>1492</v>
      </c>
      <c r="E9" s="93" t="b">
        <v>0</v>
      </c>
      <c r="F9" s="93" t="b">
        <v>0</v>
      </c>
      <c r="G9" s="93" t="b">
        <v>0</v>
      </c>
    </row>
    <row r="10" spans="1:7" ht="15">
      <c r="A10" s="93" t="s">
        <v>1103</v>
      </c>
      <c r="B10" s="93">
        <v>14</v>
      </c>
      <c r="C10" s="133">
        <v>0.007996948522575431</v>
      </c>
      <c r="D10" s="93" t="s">
        <v>1492</v>
      </c>
      <c r="E10" s="93" t="b">
        <v>0</v>
      </c>
      <c r="F10" s="93" t="b">
        <v>0</v>
      </c>
      <c r="G10" s="93" t="b">
        <v>0</v>
      </c>
    </row>
    <row r="11" spans="1:7" ht="15">
      <c r="A11" s="93" t="s">
        <v>1048</v>
      </c>
      <c r="B11" s="93">
        <v>10</v>
      </c>
      <c r="C11" s="133">
        <v>0.006474931193985718</v>
      </c>
      <c r="D11" s="93" t="s">
        <v>1492</v>
      </c>
      <c r="E11" s="93" t="b">
        <v>0</v>
      </c>
      <c r="F11" s="93" t="b">
        <v>0</v>
      </c>
      <c r="G11" s="93" t="b">
        <v>0</v>
      </c>
    </row>
    <row r="12" spans="1:7" ht="15">
      <c r="A12" s="93" t="s">
        <v>1115</v>
      </c>
      <c r="B12" s="93">
        <v>10</v>
      </c>
      <c r="C12" s="133">
        <v>0.006474931193985718</v>
      </c>
      <c r="D12" s="93" t="s">
        <v>1492</v>
      </c>
      <c r="E12" s="93" t="b">
        <v>0</v>
      </c>
      <c r="F12" s="93" t="b">
        <v>0</v>
      </c>
      <c r="G12" s="93" t="b">
        <v>0</v>
      </c>
    </row>
    <row r="13" spans="1:7" ht="15">
      <c r="A13" s="93" t="s">
        <v>1116</v>
      </c>
      <c r="B13" s="93">
        <v>10</v>
      </c>
      <c r="C13" s="133">
        <v>0.006474931193985718</v>
      </c>
      <c r="D13" s="93" t="s">
        <v>1492</v>
      </c>
      <c r="E13" s="93" t="b">
        <v>0</v>
      </c>
      <c r="F13" s="93" t="b">
        <v>0</v>
      </c>
      <c r="G13" s="93" t="b">
        <v>0</v>
      </c>
    </row>
    <row r="14" spans="1:7" ht="15">
      <c r="A14" s="93" t="s">
        <v>1117</v>
      </c>
      <c r="B14" s="93">
        <v>10</v>
      </c>
      <c r="C14" s="133">
        <v>0.006474931193985718</v>
      </c>
      <c r="D14" s="93" t="s">
        <v>1492</v>
      </c>
      <c r="E14" s="93" t="b">
        <v>0</v>
      </c>
      <c r="F14" s="93" t="b">
        <v>0</v>
      </c>
      <c r="G14" s="93" t="b">
        <v>0</v>
      </c>
    </row>
    <row r="15" spans="1:7" ht="15">
      <c r="A15" s="93" t="s">
        <v>1118</v>
      </c>
      <c r="B15" s="93">
        <v>10</v>
      </c>
      <c r="C15" s="133">
        <v>0.006474931193985718</v>
      </c>
      <c r="D15" s="93" t="s">
        <v>1492</v>
      </c>
      <c r="E15" s="93" t="b">
        <v>0</v>
      </c>
      <c r="F15" s="93" t="b">
        <v>0</v>
      </c>
      <c r="G15" s="93" t="b">
        <v>0</v>
      </c>
    </row>
    <row r="16" spans="1:7" ht="15">
      <c r="A16" s="93" t="s">
        <v>1119</v>
      </c>
      <c r="B16" s="93">
        <v>10</v>
      </c>
      <c r="C16" s="133">
        <v>0.006474931193985718</v>
      </c>
      <c r="D16" s="93" t="s">
        <v>1492</v>
      </c>
      <c r="E16" s="93" t="b">
        <v>0</v>
      </c>
      <c r="F16" s="93" t="b">
        <v>0</v>
      </c>
      <c r="G16" s="93" t="b">
        <v>0</v>
      </c>
    </row>
    <row r="17" spans="1:7" ht="15">
      <c r="A17" s="93" t="s">
        <v>1120</v>
      </c>
      <c r="B17" s="93">
        <v>10</v>
      </c>
      <c r="C17" s="133">
        <v>0.006474931193985718</v>
      </c>
      <c r="D17" s="93" t="s">
        <v>1492</v>
      </c>
      <c r="E17" s="93" t="b">
        <v>0</v>
      </c>
      <c r="F17" s="93" t="b">
        <v>0</v>
      </c>
      <c r="G17" s="93" t="b">
        <v>0</v>
      </c>
    </row>
    <row r="18" spans="1:7" ht="15">
      <c r="A18" s="93" t="s">
        <v>1369</v>
      </c>
      <c r="B18" s="93">
        <v>10</v>
      </c>
      <c r="C18" s="133">
        <v>0.006474931193985718</v>
      </c>
      <c r="D18" s="93" t="s">
        <v>1492</v>
      </c>
      <c r="E18" s="93" t="b">
        <v>0</v>
      </c>
      <c r="F18" s="93" t="b">
        <v>0</v>
      </c>
      <c r="G18" s="93" t="b">
        <v>0</v>
      </c>
    </row>
    <row r="19" spans="1:7" ht="15">
      <c r="A19" s="93" t="s">
        <v>1370</v>
      </c>
      <c r="B19" s="93">
        <v>10</v>
      </c>
      <c r="C19" s="133">
        <v>0.006474931193985718</v>
      </c>
      <c r="D19" s="93" t="s">
        <v>1492</v>
      </c>
      <c r="E19" s="93" t="b">
        <v>0</v>
      </c>
      <c r="F19" s="93" t="b">
        <v>0</v>
      </c>
      <c r="G19" s="93" t="b">
        <v>0</v>
      </c>
    </row>
    <row r="20" spans="1:7" ht="15">
      <c r="A20" s="93" t="s">
        <v>1371</v>
      </c>
      <c r="B20" s="93">
        <v>10</v>
      </c>
      <c r="C20" s="133">
        <v>0.006474931193985718</v>
      </c>
      <c r="D20" s="93" t="s">
        <v>1492</v>
      </c>
      <c r="E20" s="93" t="b">
        <v>0</v>
      </c>
      <c r="F20" s="93" t="b">
        <v>0</v>
      </c>
      <c r="G20" s="93" t="b">
        <v>0</v>
      </c>
    </row>
    <row r="21" spans="1:7" ht="15">
      <c r="A21" s="93" t="s">
        <v>1372</v>
      </c>
      <c r="B21" s="93">
        <v>10</v>
      </c>
      <c r="C21" s="133">
        <v>0.006474931193985718</v>
      </c>
      <c r="D21" s="93" t="s">
        <v>1492</v>
      </c>
      <c r="E21" s="93" t="b">
        <v>0</v>
      </c>
      <c r="F21" s="93" t="b">
        <v>0</v>
      </c>
      <c r="G21" s="93" t="b">
        <v>0</v>
      </c>
    </row>
    <row r="22" spans="1:7" ht="15">
      <c r="A22" s="93" t="s">
        <v>1373</v>
      </c>
      <c r="B22" s="93">
        <v>10</v>
      </c>
      <c r="C22" s="133">
        <v>0.006474931193985718</v>
      </c>
      <c r="D22" s="93" t="s">
        <v>1492</v>
      </c>
      <c r="E22" s="93" t="b">
        <v>0</v>
      </c>
      <c r="F22" s="93" t="b">
        <v>0</v>
      </c>
      <c r="G22" s="93" t="b">
        <v>0</v>
      </c>
    </row>
    <row r="23" spans="1:7" ht="15">
      <c r="A23" s="93" t="s">
        <v>1122</v>
      </c>
      <c r="B23" s="93">
        <v>10</v>
      </c>
      <c r="C23" s="133">
        <v>0.009375027491326576</v>
      </c>
      <c r="D23" s="93" t="s">
        <v>1492</v>
      </c>
      <c r="E23" s="93" t="b">
        <v>0</v>
      </c>
      <c r="F23" s="93" t="b">
        <v>0</v>
      </c>
      <c r="G23" s="93" t="b">
        <v>0</v>
      </c>
    </row>
    <row r="24" spans="1:7" ht="15">
      <c r="A24" s="93" t="s">
        <v>1123</v>
      </c>
      <c r="B24" s="93">
        <v>10</v>
      </c>
      <c r="C24" s="133">
        <v>0.009375027491326576</v>
      </c>
      <c r="D24" s="93" t="s">
        <v>1492</v>
      </c>
      <c r="E24" s="93" t="b">
        <v>0</v>
      </c>
      <c r="F24" s="93" t="b">
        <v>0</v>
      </c>
      <c r="G24" s="93" t="b">
        <v>0</v>
      </c>
    </row>
    <row r="25" spans="1:7" ht="15">
      <c r="A25" s="93" t="s">
        <v>1124</v>
      </c>
      <c r="B25" s="93">
        <v>10</v>
      </c>
      <c r="C25" s="133">
        <v>0.009375027491326576</v>
      </c>
      <c r="D25" s="93" t="s">
        <v>1492</v>
      </c>
      <c r="E25" s="93" t="b">
        <v>0</v>
      </c>
      <c r="F25" s="93" t="b">
        <v>0</v>
      </c>
      <c r="G25" s="93" t="b">
        <v>0</v>
      </c>
    </row>
    <row r="26" spans="1:7" ht="15">
      <c r="A26" s="93" t="s">
        <v>1125</v>
      </c>
      <c r="B26" s="93">
        <v>10</v>
      </c>
      <c r="C26" s="133">
        <v>0.009375027491326576</v>
      </c>
      <c r="D26" s="93" t="s">
        <v>1492</v>
      </c>
      <c r="E26" s="93" t="b">
        <v>0</v>
      </c>
      <c r="F26" s="93" t="b">
        <v>0</v>
      </c>
      <c r="G26" s="93" t="b">
        <v>0</v>
      </c>
    </row>
    <row r="27" spans="1:7" ht="15">
      <c r="A27" s="93" t="s">
        <v>1374</v>
      </c>
      <c r="B27" s="93">
        <v>8</v>
      </c>
      <c r="C27" s="133">
        <v>0.005926842935982843</v>
      </c>
      <c r="D27" s="93" t="s">
        <v>1492</v>
      </c>
      <c r="E27" s="93" t="b">
        <v>0</v>
      </c>
      <c r="F27" s="93" t="b">
        <v>0</v>
      </c>
      <c r="G27" s="93" t="b">
        <v>0</v>
      </c>
    </row>
    <row r="28" spans="1:7" ht="15">
      <c r="A28" s="93" t="s">
        <v>1152</v>
      </c>
      <c r="B28" s="93">
        <v>7</v>
      </c>
      <c r="C28" s="133">
        <v>0.005577070063054166</v>
      </c>
      <c r="D28" s="93" t="s">
        <v>1492</v>
      </c>
      <c r="E28" s="93" t="b">
        <v>0</v>
      </c>
      <c r="F28" s="93" t="b">
        <v>0</v>
      </c>
      <c r="G28" s="93" t="b">
        <v>0</v>
      </c>
    </row>
    <row r="29" spans="1:7" ht="15">
      <c r="A29" s="93" t="s">
        <v>1153</v>
      </c>
      <c r="B29" s="93">
        <v>7</v>
      </c>
      <c r="C29" s="133">
        <v>0.005577070063054166</v>
      </c>
      <c r="D29" s="93" t="s">
        <v>1492</v>
      </c>
      <c r="E29" s="93" t="b">
        <v>0</v>
      </c>
      <c r="F29" s="93" t="b">
        <v>0</v>
      </c>
      <c r="G29" s="93" t="b">
        <v>0</v>
      </c>
    </row>
    <row r="30" spans="1:7" ht="15">
      <c r="A30" s="93" t="s">
        <v>1154</v>
      </c>
      <c r="B30" s="93">
        <v>7</v>
      </c>
      <c r="C30" s="133">
        <v>0.005577070063054166</v>
      </c>
      <c r="D30" s="93" t="s">
        <v>1492</v>
      </c>
      <c r="E30" s="93" t="b">
        <v>0</v>
      </c>
      <c r="F30" s="93" t="b">
        <v>0</v>
      </c>
      <c r="G30" s="93" t="b">
        <v>0</v>
      </c>
    </row>
    <row r="31" spans="1:7" ht="15">
      <c r="A31" s="93" t="s">
        <v>1155</v>
      </c>
      <c r="B31" s="93">
        <v>7</v>
      </c>
      <c r="C31" s="133">
        <v>0.005577070063054166</v>
      </c>
      <c r="D31" s="93" t="s">
        <v>1492</v>
      </c>
      <c r="E31" s="93" t="b">
        <v>0</v>
      </c>
      <c r="F31" s="93" t="b">
        <v>0</v>
      </c>
      <c r="G31" s="93" t="b">
        <v>0</v>
      </c>
    </row>
    <row r="32" spans="1:7" ht="15">
      <c r="A32" s="93" t="s">
        <v>1156</v>
      </c>
      <c r="B32" s="93">
        <v>7</v>
      </c>
      <c r="C32" s="133">
        <v>0.005577070063054166</v>
      </c>
      <c r="D32" s="93" t="s">
        <v>1492</v>
      </c>
      <c r="E32" s="93" t="b">
        <v>0</v>
      </c>
      <c r="F32" s="93" t="b">
        <v>0</v>
      </c>
      <c r="G32" s="93" t="b">
        <v>0</v>
      </c>
    </row>
    <row r="33" spans="1:7" ht="15">
      <c r="A33" s="93" t="s">
        <v>1157</v>
      </c>
      <c r="B33" s="93">
        <v>7</v>
      </c>
      <c r="C33" s="133">
        <v>0.005577070063054166</v>
      </c>
      <c r="D33" s="93" t="s">
        <v>1492</v>
      </c>
      <c r="E33" s="93" t="b">
        <v>0</v>
      </c>
      <c r="F33" s="93" t="b">
        <v>0</v>
      </c>
      <c r="G33" s="93" t="b">
        <v>0</v>
      </c>
    </row>
    <row r="34" spans="1:7" ht="15">
      <c r="A34" s="93" t="s">
        <v>1158</v>
      </c>
      <c r="B34" s="93">
        <v>7</v>
      </c>
      <c r="C34" s="133">
        <v>0.005577070063054166</v>
      </c>
      <c r="D34" s="93" t="s">
        <v>1492</v>
      </c>
      <c r="E34" s="93" t="b">
        <v>0</v>
      </c>
      <c r="F34" s="93" t="b">
        <v>0</v>
      </c>
      <c r="G34" s="93" t="b">
        <v>0</v>
      </c>
    </row>
    <row r="35" spans="1:7" ht="15">
      <c r="A35" s="93" t="s">
        <v>1159</v>
      </c>
      <c r="B35" s="93">
        <v>7</v>
      </c>
      <c r="C35" s="133">
        <v>0.005577070063054166</v>
      </c>
      <c r="D35" s="93" t="s">
        <v>1492</v>
      </c>
      <c r="E35" s="93" t="b">
        <v>0</v>
      </c>
      <c r="F35" s="93" t="b">
        <v>0</v>
      </c>
      <c r="G35" s="93" t="b">
        <v>0</v>
      </c>
    </row>
    <row r="36" spans="1:7" ht="15">
      <c r="A36" s="93" t="s">
        <v>1160</v>
      </c>
      <c r="B36" s="93">
        <v>7</v>
      </c>
      <c r="C36" s="133">
        <v>0.005577070063054166</v>
      </c>
      <c r="D36" s="93" t="s">
        <v>1492</v>
      </c>
      <c r="E36" s="93" t="b">
        <v>0</v>
      </c>
      <c r="F36" s="93" t="b">
        <v>0</v>
      </c>
      <c r="G36" s="93" t="b">
        <v>0</v>
      </c>
    </row>
    <row r="37" spans="1:7" ht="15">
      <c r="A37" s="93" t="s">
        <v>1375</v>
      </c>
      <c r="B37" s="93">
        <v>7</v>
      </c>
      <c r="C37" s="133">
        <v>0.005577070063054166</v>
      </c>
      <c r="D37" s="93" t="s">
        <v>1492</v>
      </c>
      <c r="E37" s="93" t="b">
        <v>0</v>
      </c>
      <c r="F37" s="93" t="b">
        <v>0</v>
      </c>
      <c r="G37" s="93" t="b">
        <v>0</v>
      </c>
    </row>
    <row r="38" spans="1:7" ht="15">
      <c r="A38" s="93" t="s">
        <v>1376</v>
      </c>
      <c r="B38" s="93">
        <v>7</v>
      </c>
      <c r="C38" s="133">
        <v>0.005577070063054166</v>
      </c>
      <c r="D38" s="93" t="s">
        <v>1492</v>
      </c>
      <c r="E38" s="93" t="b">
        <v>0</v>
      </c>
      <c r="F38" s="93" t="b">
        <v>0</v>
      </c>
      <c r="G38" s="93" t="b">
        <v>0</v>
      </c>
    </row>
    <row r="39" spans="1:7" ht="15">
      <c r="A39" s="93" t="s">
        <v>1377</v>
      </c>
      <c r="B39" s="93">
        <v>7</v>
      </c>
      <c r="C39" s="133">
        <v>0.005577070063054166</v>
      </c>
      <c r="D39" s="93" t="s">
        <v>1492</v>
      </c>
      <c r="E39" s="93" t="b">
        <v>0</v>
      </c>
      <c r="F39" s="93" t="b">
        <v>0</v>
      </c>
      <c r="G39" s="93" t="b">
        <v>0</v>
      </c>
    </row>
    <row r="40" spans="1:7" ht="15">
      <c r="A40" s="93" t="s">
        <v>1378</v>
      </c>
      <c r="B40" s="93">
        <v>7</v>
      </c>
      <c r="C40" s="133">
        <v>0.005577070063054166</v>
      </c>
      <c r="D40" s="93" t="s">
        <v>1492</v>
      </c>
      <c r="E40" s="93" t="b">
        <v>0</v>
      </c>
      <c r="F40" s="93" t="b">
        <v>0</v>
      </c>
      <c r="G40" s="93" t="b">
        <v>0</v>
      </c>
    </row>
    <row r="41" spans="1:7" ht="15">
      <c r="A41" s="93" t="s">
        <v>1379</v>
      </c>
      <c r="B41" s="93">
        <v>7</v>
      </c>
      <c r="C41" s="133">
        <v>0.005577070063054166</v>
      </c>
      <c r="D41" s="93" t="s">
        <v>1492</v>
      </c>
      <c r="E41" s="93" t="b">
        <v>0</v>
      </c>
      <c r="F41" s="93" t="b">
        <v>0</v>
      </c>
      <c r="G41" s="93" t="b">
        <v>0</v>
      </c>
    </row>
    <row r="42" spans="1:7" ht="15">
      <c r="A42" s="93" t="s">
        <v>1380</v>
      </c>
      <c r="B42" s="93">
        <v>7</v>
      </c>
      <c r="C42" s="133">
        <v>0.005577070063054166</v>
      </c>
      <c r="D42" s="93" t="s">
        <v>1492</v>
      </c>
      <c r="E42" s="93" t="b">
        <v>0</v>
      </c>
      <c r="F42" s="93" t="b">
        <v>0</v>
      </c>
      <c r="G42" s="93" t="b">
        <v>0</v>
      </c>
    </row>
    <row r="43" spans="1:7" ht="15">
      <c r="A43" s="93" t="s">
        <v>1381</v>
      </c>
      <c r="B43" s="93">
        <v>7</v>
      </c>
      <c r="C43" s="133">
        <v>0.005577070063054166</v>
      </c>
      <c r="D43" s="93" t="s">
        <v>1492</v>
      </c>
      <c r="E43" s="93" t="b">
        <v>0</v>
      </c>
      <c r="F43" s="93" t="b">
        <v>0</v>
      </c>
      <c r="G43" s="93" t="b">
        <v>0</v>
      </c>
    </row>
    <row r="44" spans="1:7" ht="15">
      <c r="A44" s="93" t="s">
        <v>1382</v>
      </c>
      <c r="B44" s="93">
        <v>7</v>
      </c>
      <c r="C44" s="133">
        <v>0.005577070063054166</v>
      </c>
      <c r="D44" s="93" t="s">
        <v>1492</v>
      </c>
      <c r="E44" s="93" t="b">
        <v>0</v>
      </c>
      <c r="F44" s="93" t="b">
        <v>0</v>
      </c>
      <c r="G44" s="93" t="b">
        <v>0</v>
      </c>
    </row>
    <row r="45" spans="1:7" ht="15">
      <c r="A45" s="93" t="s">
        <v>1383</v>
      </c>
      <c r="B45" s="93">
        <v>7</v>
      </c>
      <c r="C45" s="133">
        <v>0.005577070063054166</v>
      </c>
      <c r="D45" s="93" t="s">
        <v>1492</v>
      </c>
      <c r="E45" s="93" t="b">
        <v>0</v>
      </c>
      <c r="F45" s="93" t="b">
        <v>0</v>
      </c>
      <c r="G45" s="93" t="b">
        <v>0</v>
      </c>
    </row>
    <row r="46" spans="1:7" ht="15">
      <c r="A46" s="93" t="s">
        <v>1384</v>
      </c>
      <c r="B46" s="93">
        <v>7</v>
      </c>
      <c r="C46" s="133">
        <v>0.005577070063054166</v>
      </c>
      <c r="D46" s="93" t="s">
        <v>1492</v>
      </c>
      <c r="E46" s="93" t="b">
        <v>0</v>
      </c>
      <c r="F46" s="93" t="b">
        <v>0</v>
      </c>
      <c r="G46" s="93" t="b">
        <v>0</v>
      </c>
    </row>
    <row r="47" spans="1:7" ht="15">
      <c r="A47" s="93" t="s">
        <v>1385</v>
      </c>
      <c r="B47" s="93">
        <v>7</v>
      </c>
      <c r="C47" s="133">
        <v>0.005577070063054166</v>
      </c>
      <c r="D47" s="93" t="s">
        <v>1492</v>
      </c>
      <c r="E47" s="93" t="b">
        <v>0</v>
      </c>
      <c r="F47" s="93" t="b">
        <v>0</v>
      </c>
      <c r="G47" s="93" t="b">
        <v>0</v>
      </c>
    </row>
    <row r="48" spans="1:7" ht="15">
      <c r="A48" s="93" t="s">
        <v>1386</v>
      </c>
      <c r="B48" s="93">
        <v>7</v>
      </c>
      <c r="C48" s="133">
        <v>0.005577070063054166</v>
      </c>
      <c r="D48" s="93" t="s">
        <v>1492</v>
      </c>
      <c r="E48" s="93" t="b">
        <v>0</v>
      </c>
      <c r="F48" s="93" t="b">
        <v>0</v>
      </c>
      <c r="G48" s="93" t="b">
        <v>0</v>
      </c>
    </row>
    <row r="49" spans="1:7" ht="15">
      <c r="A49" s="93" t="s">
        <v>1387</v>
      </c>
      <c r="B49" s="93">
        <v>7</v>
      </c>
      <c r="C49" s="133">
        <v>0.005577070063054166</v>
      </c>
      <c r="D49" s="93" t="s">
        <v>1492</v>
      </c>
      <c r="E49" s="93" t="b">
        <v>0</v>
      </c>
      <c r="F49" s="93" t="b">
        <v>0</v>
      </c>
      <c r="G49" s="93" t="b">
        <v>0</v>
      </c>
    </row>
    <row r="50" spans="1:7" ht="15">
      <c r="A50" s="93" t="s">
        <v>1388</v>
      </c>
      <c r="B50" s="93">
        <v>7</v>
      </c>
      <c r="C50" s="133">
        <v>0.005577070063054166</v>
      </c>
      <c r="D50" s="93" t="s">
        <v>1492</v>
      </c>
      <c r="E50" s="93" t="b">
        <v>0</v>
      </c>
      <c r="F50" s="93" t="b">
        <v>0</v>
      </c>
      <c r="G50" s="93" t="b">
        <v>0</v>
      </c>
    </row>
    <row r="51" spans="1:7" ht="15">
      <c r="A51" s="93" t="s">
        <v>1389</v>
      </c>
      <c r="B51" s="93">
        <v>7</v>
      </c>
      <c r="C51" s="133">
        <v>0.005577070063054166</v>
      </c>
      <c r="D51" s="93" t="s">
        <v>1492</v>
      </c>
      <c r="E51" s="93" t="b">
        <v>0</v>
      </c>
      <c r="F51" s="93" t="b">
        <v>0</v>
      </c>
      <c r="G51" s="93" t="b">
        <v>0</v>
      </c>
    </row>
    <row r="52" spans="1:7" ht="15">
      <c r="A52" s="93" t="s">
        <v>1390</v>
      </c>
      <c r="B52" s="93">
        <v>7</v>
      </c>
      <c r="C52" s="133">
        <v>0.005577070063054166</v>
      </c>
      <c r="D52" s="93" t="s">
        <v>1492</v>
      </c>
      <c r="E52" s="93" t="b">
        <v>0</v>
      </c>
      <c r="F52" s="93" t="b">
        <v>0</v>
      </c>
      <c r="G52" s="93" t="b">
        <v>0</v>
      </c>
    </row>
    <row r="53" spans="1:7" ht="15">
      <c r="A53" s="93" t="s">
        <v>1391</v>
      </c>
      <c r="B53" s="93">
        <v>7</v>
      </c>
      <c r="C53" s="133">
        <v>0.005577070063054166</v>
      </c>
      <c r="D53" s="93" t="s">
        <v>1492</v>
      </c>
      <c r="E53" s="93" t="b">
        <v>0</v>
      </c>
      <c r="F53" s="93" t="b">
        <v>0</v>
      </c>
      <c r="G53" s="93" t="b">
        <v>0</v>
      </c>
    </row>
    <row r="54" spans="1:7" ht="15">
      <c r="A54" s="93" t="s">
        <v>1392</v>
      </c>
      <c r="B54" s="93">
        <v>7</v>
      </c>
      <c r="C54" s="133">
        <v>0.005577070063054166</v>
      </c>
      <c r="D54" s="93" t="s">
        <v>1492</v>
      </c>
      <c r="E54" s="93" t="b">
        <v>0</v>
      </c>
      <c r="F54" s="93" t="b">
        <v>0</v>
      </c>
      <c r="G54" s="93" t="b">
        <v>0</v>
      </c>
    </row>
    <row r="55" spans="1:7" ht="15">
      <c r="A55" s="93" t="s">
        <v>1393</v>
      </c>
      <c r="B55" s="93">
        <v>7</v>
      </c>
      <c r="C55" s="133">
        <v>0.005577070063054166</v>
      </c>
      <c r="D55" s="93" t="s">
        <v>1492</v>
      </c>
      <c r="E55" s="93" t="b">
        <v>0</v>
      </c>
      <c r="F55" s="93" t="b">
        <v>0</v>
      </c>
      <c r="G55" s="93" t="b">
        <v>0</v>
      </c>
    </row>
    <row r="56" spans="1:7" ht="15">
      <c r="A56" s="93" t="s">
        <v>1394</v>
      </c>
      <c r="B56" s="93">
        <v>6</v>
      </c>
      <c r="C56" s="133">
        <v>0.0051673214309368425</v>
      </c>
      <c r="D56" s="93" t="s">
        <v>1492</v>
      </c>
      <c r="E56" s="93" t="b">
        <v>0</v>
      </c>
      <c r="F56" s="93" t="b">
        <v>0</v>
      </c>
      <c r="G56" s="93" t="b">
        <v>0</v>
      </c>
    </row>
    <row r="57" spans="1:7" ht="15">
      <c r="A57" s="93" t="s">
        <v>1105</v>
      </c>
      <c r="B57" s="93">
        <v>5</v>
      </c>
      <c r="C57" s="133">
        <v>0.004687513745663288</v>
      </c>
      <c r="D57" s="93" t="s">
        <v>1492</v>
      </c>
      <c r="E57" s="93" t="b">
        <v>0</v>
      </c>
      <c r="F57" s="93" t="b">
        <v>0</v>
      </c>
      <c r="G57" s="93" t="b">
        <v>0</v>
      </c>
    </row>
    <row r="58" spans="1:7" ht="15">
      <c r="A58" s="93" t="s">
        <v>1106</v>
      </c>
      <c r="B58" s="93">
        <v>5</v>
      </c>
      <c r="C58" s="133">
        <v>0.004687513745663288</v>
      </c>
      <c r="D58" s="93" t="s">
        <v>1492</v>
      </c>
      <c r="E58" s="93" t="b">
        <v>0</v>
      </c>
      <c r="F58" s="93" t="b">
        <v>0</v>
      </c>
      <c r="G58" s="93" t="b">
        <v>0</v>
      </c>
    </row>
    <row r="59" spans="1:7" ht="15">
      <c r="A59" s="93" t="s">
        <v>1107</v>
      </c>
      <c r="B59" s="93">
        <v>5</v>
      </c>
      <c r="C59" s="133">
        <v>0.004687513745663288</v>
      </c>
      <c r="D59" s="93" t="s">
        <v>1492</v>
      </c>
      <c r="E59" s="93" t="b">
        <v>0</v>
      </c>
      <c r="F59" s="93" t="b">
        <v>0</v>
      </c>
      <c r="G59" s="93" t="b">
        <v>0</v>
      </c>
    </row>
    <row r="60" spans="1:7" ht="15">
      <c r="A60" s="93" t="s">
        <v>1108</v>
      </c>
      <c r="B60" s="93">
        <v>5</v>
      </c>
      <c r="C60" s="133">
        <v>0.004687513745663288</v>
      </c>
      <c r="D60" s="93" t="s">
        <v>1492</v>
      </c>
      <c r="E60" s="93" t="b">
        <v>0</v>
      </c>
      <c r="F60" s="93" t="b">
        <v>0</v>
      </c>
      <c r="G60" s="93" t="b">
        <v>0</v>
      </c>
    </row>
    <row r="61" spans="1:7" ht="15">
      <c r="A61" s="93" t="s">
        <v>1109</v>
      </c>
      <c r="B61" s="93">
        <v>5</v>
      </c>
      <c r="C61" s="133">
        <v>0.004687513745663288</v>
      </c>
      <c r="D61" s="93" t="s">
        <v>1492</v>
      </c>
      <c r="E61" s="93" t="b">
        <v>0</v>
      </c>
      <c r="F61" s="93" t="b">
        <v>0</v>
      </c>
      <c r="G61" s="93" t="b">
        <v>0</v>
      </c>
    </row>
    <row r="62" spans="1:7" ht="15">
      <c r="A62" s="93" t="s">
        <v>1110</v>
      </c>
      <c r="B62" s="93">
        <v>5</v>
      </c>
      <c r="C62" s="133">
        <v>0.004687513745663288</v>
      </c>
      <c r="D62" s="93" t="s">
        <v>1492</v>
      </c>
      <c r="E62" s="93" t="b">
        <v>0</v>
      </c>
      <c r="F62" s="93" t="b">
        <v>0</v>
      </c>
      <c r="G62" s="93" t="b">
        <v>0</v>
      </c>
    </row>
    <row r="63" spans="1:7" ht="15">
      <c r="A63" s="93" t="s">
        <v>1111</v>
      </c>
      <c r="B63" s="93">
        <v>5</v>
      </c>
      <c r="C63" s="133">
        <v>0.004687513745663288</v>
      </c>
      <c r="D63" s="93" t="s">
        <v>1492</v>
      </c>
      <c r="E63" s="93" t="b">
        <v>0</v>
      </c>
      <c r="F63" s="93" t="b">
        <v>0</v>
      </c>
      <c r="G63" s="93" t="b">
        <v>0</v>
      </c>
    </row>
    <row r="64" spans="1:7" ht="15">
      <c r="A64" s="93" t="s">
        <v>1112</v>
      </c>
      <c r="B64" s="93">
        <v>5</v>
      </c>
      <c r="C64" s="133">
        <v>0.004687513745663288</v>
      </c>
      <c r="D64" s="93" t="s">
        <v>1492</v>
      </c>
      <c r="E64" s="93" t="b">
        <v>0</v>
      </c>
      <c r="F64" s="93" t="b">
        <v>0</v>
      </c>
      <c r="G64" s="93" t="b">
        <v>0</v>
      </c>
    </row>
    <row r="65" spans="1:7" ht="15">
      <c r="A65" s="93" t="s">
        <v>1113</v>
      </c>
      <c r="B65" s="93">
        <v>5</v>
      </c>
      <c r="C65" s="133">
        <v>0.004687513745663288</v>
      </c>
      <c r="D65" s="93" t="s">
        <v>1492</v>
      </c>
      <c r="E65" s="93" t="b">
        <v>0</v>
      </c>
      <c r="F65" s="93" t="b">
        <v>0</v>
      </c>
      <c r="G65" s="93" t="b">
        <v>0</v>
      </c>
    </row>
    <row r="66" spans="1:7" ht="15">
      <c r="A66" s="93" t="s">
        <v>1395</v>
      </c>
      <c r="B66" s="93">
        <v>5</v>
      </c>
      <c r="C66" s="133">
        <v>0.004687513745663288</v>
      </c>
      <c r="D66" s="93" t="s">
        <v>1492</v>
      </c>
      <c r="E66" s="93" t="b">
        <v>0</v>
      </c>
      <c r="F66" s="93" t="b">
        <v>0</v>
      </c>
      <c r="G66" s="93" t="b">
        <v>0</v>
      </c>
    </row>
    <row r="67" spans="1:7" ht="15">
      <c r="A67" s="93" t="s">
        <v>1396</v>
      </c>
      <c r="B67" s="93">
        <v>5</v>
      </c>
      <c r="C67" s="133">
        <v>0.004687513745663288</v>
      </c>
      <c r="D67" s="93" t="s">
        <v>1492</v>
      </c>
      <c r="E67" s="93" t="b">
        <v>0</v>
      </c>
      <c r="F67" s="93" t="b">
        <v>0</v>
      </c>
      <c r="G67" s="93" t="b">
        <v>0</v>
      </c>
    </row>
    <row r="68" spans="1:7" ht="15">
      <c r="A68" s="93" t="s">
        <v>1397</v>
      </c>
      <c r="B68" s="93">
        <v>5</v>
      </c>
      <c r="C68" s="133">
        <v>0.004687513745663288</v>
      </c>
      <c r="D68" s="93" t="s">
        <v>1492</v>
      </c>
      <c r="E68" s="93" t="b">
        <v>0</v>
      </c>
      <c r="F68" s="93" t="b">
        <v>0</v>
      </c>
      <c r="G68" s="93" t="b">
        <v>0</v>
      </c>
    </row>
    <row r="69" spans="1:7" ht="15">
      <c r="A69" s="93" t="s">
        <v>1398</v>
      </c>
      <c r="B69" s="93">
        <v>5</v>
      </c>
      <c r="C69" s="133">
        <v>0.004687513745663288</v>
      </c>
      <c r="D69" s="93" t="s">
        <v>1492</v>
      </c>
      <c r="E69" s="93" t="b">
        <v>0</v>
      </c>
      <c r="F69" s="93" t="b">
        <v>0</v>
      </c>
      <c r="G69" s="93" t="b">
        <v>0</v>
      </c>
    </row>
    <row r="70" spans="1:7" ht="15">
      <c r="A70" s="93" t="s">
        <v>1399</v>
      </c>
      <c r="B70" s="93">
        <v>5</v>
      </c>
      <c r="C70" s="133">
        <v>0.004687513745663288</v>
      </c>
      <c r="D70" s="93" t="s">
        <v>1492</v>
      </c>
      <c r="E70" s="93" t="b">
        <v>0</v>
      </c>
      <c r="F70" s="93" t="b">
        <v>0</v>
      </c>
      <c r="G70" s="93" t="b">
        <v>0</v>
      </c>
    </row>
    <row r="71" spans="1:7" ht="15">
      <c r="A71" s="93" t="s">
        <v>1400</v>
      </c>
      <c r="B71" s="93">
        <v>5</v>
      </c>
      <c r="C71" s="133">
        <v>0.004687513745663288</v>
      </c>
      <c r="D71" s="93" t="s">
        <v>1492</v>
      </c>
      <c r="E71" s="93" t="b">
        <v>0</v>
      </c>
      <c r="F71" s="93" t="b">
        <v>0</v>
      </c>
      <c r="G71" s="93" t="b">
        <v>0</v>
      </c>
    </row>
    <row r="72" spans="1:7" ht="15">
      <c r="A72" s="93" t="s">
        <v>1126</v>
      </c>
      <c r="B72" s="93">
        <v>5</v>
      </c>
      <c r="C72" s="133">
        <v>0.004687513745663288</v>
      </c>
      <c r="D72" s="93" t="s">
        <v>1492</v>
      </c>
      <c r="E72" s="93" t="b">
        <v>0</v>
      </c>
      <c r="F72" s="93" t="b">
        <v>0</v>
      </c>
      <c r="G72" s="93" t="b">
        <v>0</v>
      </c>
    </row>
    <row r="73" spans="1:7" ht="15">
      <c r="A73" s="93" t="s">
        <v>1127</v>
      </c>
      <c r="B73" s="93">
        <v>5</v>
      </c>
      <c r="C73" s="133">
        <v>0.004687513745663288</v>
      </c>
      <c r="D73" s="93" t="s">
        <v>1492</v>
      </c>
      <c r="E73" s="93" t="b">
        <v>0</v>
      </c>
      <c r="F73" s="93" t="b">
        <v>0</v>
      </c>
      <c r="G73" s="93" t="b">
        <v>0</v>
      </c>
    </row>
    <row r="74" spans="1:7" ht="15">
      <c r="A74" s="93" t="s">
        <v>1128</v>
      </c>
      <c r="B74" s="93">
        <v>5</v>
      </c>
      <c r="C74" s="133">
        <v>0.004687513745663288</v>
      </c>
      <c r="D74" s="93" t="s">
        <v>1492</v>
      </c>
      <c r="E74" s="93" t="b">
        <v>0</v>
      </c>
      <c r="F74" s="93" t="b">
        <v>0</v>
      </c>
      <c r="G74" s="93" t="b">
        <v>0</v>
      </c>
    </row>
    <row r="75" spans="1:7" ht="15">
      <c r="A75" s="93" t="s">
        <v>1129</v>
      </c>
      <c r="B75" s="93">
        <v>5</v>
      </c>
      <c r="C75" s="133">
        <v>0.004687513745663288</v>
      </c>
      <c r="D75" s="93" t="s">
        <v>1492</v>
      </c>
      <c r="E75" s="93" t="b">
        <v>0</v>
      </c>
      <c r="F75" s="93" t="b">
        <v>0</v>
      </c>
      <c r="G75" s="93" t="b">
        <v>0</v>
      </c>
    </row>
    <row r="76" spans="1:7" ht="15">
      <c r="A76" s="93" t="s">
        <v>1130</v>
      </c>
      <c r="B76" s="93">
        <v>5</v>
      </c>
      <c r="C76" s="133">
        <v>0.004687513745663288</v>
      </c>
      <c r="D76" s="93" t="s">
        <v>1492</v>
      </c>
      <c r="E76" s="93" t="b">
        <v>0</v>
      </c>
      <c r="F76" s="93" t="b">
        <v>0</v>
      </c>
      <c r="G76" s="93" t="b">
        <v>0</v>
      </c>
    </row>
    <row r="77" spans="1:7" ht="15">
      <c r="A77" s="93" t="s">
        <v>1401</v>
      </c>
      <c r="B77" s="93">
        <v>5</v>
      </c>
      <c r="C77" s="133">
        <v>0.004687513745663288</v>
      </c>
      <c r="D77" s="93" t="s">
        <v>1492</v>
      </c>
      <c r="E77" s="93" t="b">
        <v>0</v>
      </c>
      <c r="F77" s="93" t="b">
        <v>0</v>
      </c>
      <c r="G77" s="93" t="b">
        <v>0</v>
      </c>
    </row>
    <row r="78" spans="1:7" ht="15">
      <c r="A78" s="93" t="s">
        <v>1402</v>
      </c>
      <c r="B78" s="93">
        <v>5</v>
      </c>
      <c r="C78" s="133">
        <v>0.004687513745663288</v>
      </c>
      <c r="D78" s="93" t="s">
        <v>1492</v>
      </c>
      <c r="E78" s="93" t="b">
        <v>0</v>
      </c>
      <c r="F78" s="93" t="b">
        <v>0</v>
      </c>
      <c r="G78" s="93" t="b">
        <v>0</v>
      </c>
    </row>
    <row r="79" spans="1:7" ht="15">
      <c r="A79" s="93" t="s">
        <v>1403</v>
      </c>
      <c r="B79" s="93">
        <v>5</v>
      </c>
      <c r="C79" s="133">
        <v>0.004687513745663288</v>
      </c>
      <c r="D79" s="93" t="s">
        <v>1492</v>
      </c>
      <c r="E79" s="93" t="b">
        <v>0</v>
      </c>
      <c r="F79" s="93" t="b">
        <v>0</v>
      </c>
      <c r="G79" s="93" t="b">
        <v>0</v>
      </c>
    </row>
    <row r="80" spans="1:7" ht="15">
      <c r="A80" s="93" t="s">
        <v>1404</v>
      </c>
      <c r="B80" s="93">
        <v>5</v>
      </c>
      <c r="C80" s="133">
        <v>0.004687513745663288</v>
      </c>
      <c r="D80" s="93" t="s">
        <v>1492</v>
      </c>
      <c r="E80" s="93" t="b">
        <v>0</v>
      </c>
      <c r="F80" s="93" t="b">
        <v>0</v>
      </c>
      <c r="G80" s="93" t="b">
        <v>0</v>
      </c>
    </row>
    <row r="81" spans="1:7" ht="15">
      <c r="A81" s="93" t="s">
        <v>1405</v>
      </c>
      <c r="B81" s="93">
        <v>5</v>
      </c>
      <c r="C81" s="133">
        <v>0.004687513745663288</v>
      </c>
      <c r="D81" s="93" t="s">
        <v>1492</v>
      </c>
      <c r="E81" s="93" t="b">
        <v>0</v>
      </c>
      <c r="F81" s="93" t="b">
        <v>0</v>
      </c>
      <c r="G81" s="93" t="b">
        <v>0</v>
      </c>
    </row>
    <row r="82" spans="1:7" ht="15">
      <c r="A82" s="93" t="s">
        <v>1406</v>
      </c>
      <c r="B82" s="93">
        <v>5</v>
      </c>
      <c r="C82" s="133">
        <v>0.004687513745663288</v>
      </c>
      <c r="D82" s="93" t="s">
        <v>1492</v>
      </c>
      <c r="E82" s="93" t="b">
        <v>0</v>
      </c>
      <c r="F82" s="93" t="b">
        <v>0</v>
      </c>
      <c r="G82" s="93" t="b">
        <v>0</v>
      </c>
    </row>
    <row r="83" spans="1:7" ht="15">
      <c r="A83" s="93" t="s">
        <v>1407</v>
      </c>
      <c r="B83" s="93">
        <v>5</v>
      </c>
      <c r="C83" s="133">
        <v>0.004687513745663288</v>
      </c>
      <c r="D83" s="93" t="s">
        <v>1492</v>
      </c>
      <c r="E83" s="93" t="b">
        <v>0</v>
      </c>
      <c r="F83" s="93" t="b">
        <v>0</v>
      </c>
      <c r="G83" s="93" t="b">
        <v>0</v>
      </c>
    </row>
    <row r="84" spans="1:7" ht="15">
      <c r="A84" s="93" t="s">
        <v>1408</v>
      </c>
      <c r="B84" s="93">
        <v>5</v>
      </c>
      <c r="C84" s="133">
        <v>0.004687513745663288</v>
      </c>
      <c r="D84" s="93" t="s">
        <v>1492</v>
      </c>
      <c r="E84" s="93" t="b">
        <v>0</v>
      </c>
      <c r="F84" s="93" t="b">
        <v>0</v>
      </c>
      <c r="G84" s="93" t="b">
        <v>0</v>
      </c>
    </row>
    <row r="85" spans="1:7" ht="15">
      <c r="A85" s="93" t="s">
        <v>1409</v>
      </c>
      <c r="B85" s="93">
        <v>5</v>
      </c>
      <c r="C85" s="133">
        <v>0.004687513745663288</v>
      </c>
      <c r="D85" s="93" t="s">
        <v>1492</v>
      </c>
      <c r="E85" s="93" t="b">
        <v>0</v>
      </c>
      <c r="F85" s="93" t="b">
        <v>0</v>
      </c>
      <c r="G85" s="93" t="b">
        <v>0</v>
      </c>
    </row>
    <row r="86" spans="1:7" ht="15">
      <c r="A86" s="93" t="s">
        <v>1410</v>
      </c>
      <c r="B86" s="93">
        <v>5</v>
      </c>
      <c r="C86" s="133">
        <v>0.004687513745663288</v>
      </c>
      <c r="D86" s="93" t="s">
        <v>1492</v>
      </c>
      <c r="E86" s="93" t="b">
        <v>0</v>
      </c>
      <c r="F86" s="93" t="b">
        <v>0</v>
      </c>
      <c r="G86" s="93" t="b">
        <v>0</v>
      </c>
    </row>
    <row r="87" spans="1:7" ht="15">
      <c r="A87" s="93" t="s">
        <v>1411</v>
      </c>
      <c r="B87" s="93">
        <v>5</v>
      </c>
      <c r="C87" s="133">
        <v>0.004687513745663288</v>
      </c>
      <c r="D87" s="93" t="s">
        <v>1492</v>
      </c>
      <c r="E87" s="93" t="b">
        <v>0</v>
      </c>
      <c r="F87" s="93" t="b">
        <v>0</v>
      </c>
      <c r="G87" s="93" t="b">
        <v>0</v>
      </c>
    </row>
    <row r="88" spans="1:7" ht="15">
      <c r="A88" s="93" t="s">
        <v>1412</v>
      </c>
      <c r="B88" s="93">
        <v>5</v>
      </c>
      <c r="C88" s="133">
        <v>0.004687513745663288</v>
      </c>
      <c r="D88" s="93" t="s">
        <v>1492</v>
      </c>
      <c r="E88" s="93" t="b">
        <v>0</v>
      </c>
      <c r="F88" s="93" t="b">
        <v>0</v>
      </c>
      <c r="G88" s="93" t="b">
        <v>0</v>
      </c>
    </row>
    <row r="89" spans="1:7" ht="15">
      <c r="A89" s="93" t="s">
        <v>1413</v>
      </c>
      <c r="B89" s="93">
        <v>5</v>
      </c>
      <c r="C89" s="133">
        <v>0.004687513745663288</v>
      </c>
      <c r="D89" s="93" t="s">
        <v>1492</v>
      </c>
      <c r="E89" s="93" t="b">
        <v>0</v>
      </c>
      <c r="F89" s="93" t="b">
        <v>0</v>
      </c>
      <c r="G89" s="93" t="b">
        <v>0</v>
      </c>
    </row>
    <row r="90" spans="1:7" ht="15">
      <c r="A90" s="93" t="s">
        <v>1414</v>
      </c>
      <c r="B90" s="93">
        <v>4</v>
      </c>
      <c r="C90" s="133">
        <v>0.004123459986927765</v>
      </c>
      <c r="D90" s="93" t="s">
        <v>1492</v>
      </c>
      <c r="E90" s="93" t="b">
        <v>0</v>
      </c>
      <c r="F90" s="93" t="b">
        <v>0</v>
      </c>
      <c r="G90" s="93" t="b">
        <v>0</v>
      </c>
    </row>
    <row r="91" spans="1:7" ht="15">
      <c r="A91" s="93" t="s">
        <v>251</v>
      </c>
      <c r="B91" s="93">
        <v>4</v>
      </c>
      <c r="C91" s="133">
        <v>0.005283498505864109</v>
      </c>
      <c r="D91" s="93" t="s">
        <v>1492</v>
      </c>
      <c r="E91" s="93" t="b">
        <v>0</v>
      </c>
      <c r="F91" s="93" t="b">
        <v>0</v>
      </c>
      <c r="G91" s="93" t="b">
        <v>0</v>
      </c>
    </row>
    <row r="92" spans="1:7" ht="15">
      <c r="A92" s="93" t="s">
        <v>1163</v>
      </c>
      <c r="B92" s="93">
        <v>4</v>
      </c>
      <c r="C92" s="133">
        <v>0.005283498505864109</v>
      </c>
      <c r="D92" s="93" t="s">
        <v>1492</v>
      </c>
      <c r="E92" s="93" t="b">
        <v>0</v>
      </c>
      <c r="F92" s="93" t="b">
        <v>0</v>
      </c>
      <c r="G92" s="93" t="b">
        <v>0</v>
      </c>
    </row>
    <row r="93" spans="1:7" ht="15">
      <c r="A93" s="93" t="s">
        <v>1415</v>
      </c>
      <c r="B93" s="93">
        <v>3</v>
      </c>
      <c r="C93" s="133">
        <v>0.0034536896046706788</v>
      </c>
      <c r="D93" s="93" t="s">
        <v>1492</v>
      </c>
      <c r="E93" s="93" t="b">
        <v>0</v>
      </c>
      <c r="F93" s="93" t="b">
        <v>0</v>
      </c>
      <c r="G93" s="93" t="b">
        <v>0</v>
      </c>
    </row>
    <row r="94" spans="1:7" ht="15">
      <c r="A94" s="93" t="s">
        <v>1416</v>
      </c>
      <c r="B94" s="93">
        <v>3</v>
      </c>
      <c r="C94" s="133">
        <v>0.0034536896046706788</v>
      </c>
      <c r="D94" s="93" t="s">
        <v>1492</v>
      </c>
      <c r="E94" s="93" t="b">
        <v>0</v>
      </c>
      <c r="F94" s="93" t="b">
        <v>0</v>
      </c>
      <c r="G94" s="93" t="b">
        <v>0</v>
      </c>
    </row>
    <row r="95" spans="1:7" ht="15">
      <c r="A95" s="93" t="s">
        <v>1417</v>
      </c>
      <c r="B95" s="93">
        <v>3</v>
      </c>
      <c r="C95" s="133">
        <v>0.0034536896046706788</v>
      </c>
      <c r="D95" s="93" t="s">
        <v>1492</v>
      </c>
      <c r="E95" s="93" t="b">
        <v>0</v>
      </c>
      <c r="F95" s="93" t="b">
        <v>0</v>
      </c>
      <c r="G95" s="93" t="b">
        <v>0</v>
      </c>
    </row>
    <row r="96" spans="1:7" ht="15">
      <c r="A96" s="93" t="s">
        <v>1169</v>
      </c>
      <c r="B96" s="93">
        <v>3</v>
      </c>
      <c r="C96" s="133">
        <v>0.0034536896046706788</v>
      </c>
      <c r="D96" s="93" t="s">
        <v>1492</v>
      </c>
      <c r="E96" s="93" t="b">
        <v>0</v>
      </c>
      <c r="F96" s="93" t="b">
        <v>0</v>
      </c>
      <c r="G96" s="93" t="b">
        <v>0</v>
      </c>
    </row>
    <row r="97" spans="1:7" ht="15">
      <c r="A97" s="93" t="s">
        <v>1164</v>
      </c>
      <c r="B97" s="93">
        <v>3</v>
      </c>
      <c r="C97" s="133">
        <v>0.0034536896046706788</v>
      </c>
      <c r="D97" s="93" t="s">
        <v>1492</v>
      </c>
      <c r="E97" s="93" t="b">
        <v>0</v>
      </c>
      <c r="F97" s="93" t="b">
        <v>0</v>
      </c>
      <c r="G97" s="93" t="b">
        <v>0</v>
      </c>
    </row>
    <row r="98" spans="1:7" ht="15">
      <c r="A98" s="93" t="s">
        <v>1167</v>
      </c>
      <c r="B98" s="93">
        <v>3</v>
      </c>
      <c r="C98" s="133">
        <v>0.0034536896046706788</v>
      </c>
      <c r="D98" s="93" t="s">
        <v>1492</v>
      </c>
      <c r="E98" s="93" t="b">
        <v>0</v>
      </c>
      <c r="F98" s="93" t="b">
        <v>0</v>
      </c>
      <c r="G98" s="93" t="b">
        <v>0</v>
      </c>
    </row>
    <row r="99" spans="1:7" ht="15">
      <c r="A99" s="93" t="s">
        <v>269</v>
      </c>
      <c r="B99" s="93">
        <v>2</v>
      </c>
      <c r="C99" s="133">
        <v>0.0026417492529320543</v>
      </c>
      <c r="D99" s="93" t="s">
        <v>1492</v>
      </c>
      <c r="E99" s="93" t="b">
        <v>0</v>
      </c>
      <c r="F99" s="93" t="b">
        <v>0</v>
      </c>
      <c r="G99" s="93" t="b">
        <v>0</v>
      </c>
    </row>
    <row r="100" spans="1:7" ht="15">
      <c r="A100" s="93" t="s">
        <v>1144</v>
      </c>
      <c r="B100" s="93">
        <v>2</v>
      </c>
      <c r="C100" s="133">
        <v>0.0026417492529320543</v>
      </c>
      <c r="D100" s="93" t="s">
        <v>1492</v>
      </c>
      <c r="E100" s="93" t="b">
        <v>0</v>
      </c>
      <c r="F100" s="93" t="b">
        <v>0</v>
      </c>
      <c r="G100" s="93" t="b">
        <v>0</v>
      </c>
    </row>
    <row r="101" spans="1:7" ht="15">
      <c r="A101" s="93" t="s">
        <v>1145</v>
      </c>
      <c r="B101" s="93">
        <v>2</v>
      </c>
      <c r="C101" s="133">
        <v>0.0026417492529320543</v>
      </c>
      <c r="D101" s="93" t="s">
        <v>1492</v>
      </c>
      <c r="E101" s="93" t="b">
        <v>0</v>
      </c>
      <c r="F101" s="93" t="b">
        <v>0</v>
      </c>
      <c r="G101" s="93" t="b">
        <v>0</v>
      </c>
    </row>
    <row r="102" spans="1:7" ht="15">
      <c r="A102" s="93" t="s">
        <v>1146</v>
      </c>
      <c r="B102" s="93">
        <v>2</v>
      </c>
      <c r="C102" s="133">
        <v>0.0026417492529320543</v>
      </c>
      <c r="D102" s="93" t="s">
        <v>1492</v>
      </c>
      <c r="E102" s="93" t="b">
        <v>0</v>
      </c>
      <c r="F102" s="93" t="b">
        <v>0</v>
      </c>
      <c r="G102" s="93" t="b">
        <v>0</v>
      </c>
    </row>
    <row r="103" spans="1:7" ht="15">
      <c r="A103" s="93" t="s">
        <v>1147</v>
      </c>
      <c r="B103" s="93">
        <v>2</v>
      </c>
      <c r="C103" s="133">
        <v>0.0026417492529320543</v>
      </c>
      <c r="D103" s="93" t="s">
        <v>1492</v>
      </c>
      <c r="E103" s="93" t="b">
        <v>0</v>
      </c>
      <c r="F103" s="93" t="b">
        <v>0</v>
      </c>
      <c r="G103" s="93" t="b">
        <v>0</v>
      </c>
    </row>
    <row r="104" spans="1:7" ht="15">
      <c r="A104" s="93" t="s">
        <v>1148</v>
      </c>
      <c r="B104" s="93">
        <v>2</v>
      </c>
      <c r="C104" s="133">
        <v>0.0026417492529320543</v>
      </c>
      <c r="D104" s="93" t="s">
        <v>1492</v>
      </c>
      <c r="E104" s="93" t="b">
        <v>0</v>
      </c>
      <c r="F104" s="93" t="b">
        <v>0</v>
      </c>
      <c r="G104" s="93" t="b">
        <v>0</v>
      </c>
    </row>
    <row r="105" spans="1:7" ht="15">
      <c r="A105" s="93" t="s">
        <v>1149</v>
      </c>
      <c r="B105" s="93">
        <v>2</v>
      </c>
      <c r="C105" s="133">
        <v>0.0026417492529320543</v>
      </c>
      <c r="D105" s="93" t="s">
        <v>1492</v>
      </c>
      <c r="E105" s="93" t="b">
        <v>0</v>
      </c>
      <c r="F105" s="93" t="b">
        <v>0</v>
      </c>
      <c r="G105" s="93" t="b">
        <v>0</v>
      </c>
    </row>
    <row r="106" spans="1:7" ht="15">
      <c r="A106" s="93" t="s">
        <v>1150</v>
      </c>
      <c r="B106" s="93">
        <v>2</v>
      </c>
      <c r="C106" s="133">
        <v>0.0026417492529320543</v>
      </c>
      <c r="D106" s="93" t="s">
        <v>1492</v>
      </c>
      <c r="E106" s="93" t="b">
        <v>0</v>
      </c>
      <c r="F106" s="93" t="b">
        <v>0</v>
      </c>
      <c r="G106" s="93" t="b">
        <v>0</v>
      </c>
    </row>
    <row r="107" spans="1:7" ht="15">
      <c r="A107" s="93" t="s">
        <v>1418</v>
      </c>
      <c r="B107" s="93">
        <v>2</v>
      </c>
      <c r="C107" s="133">
        <v>0.0026417492529320543</v>
      </c>
      <c r="D107" s="93" t="s">
        <v>1492</v>
      </c>
      <c r="E107" s="93" t="b">
        <v>0</v>
      </c>
      <c r="F107" s="93" t="b">
        <v>0</v>
      </c>
      <c r="G107" s="93" t="b">
        <v>0</v>
      </c>
    </row>
    <row r="108" spans="1:7" ht="15">
      <c r="A108" s="93" t="s">
        <v>1419</v>
      </c>
      <c r="B108" s="93">
        <v>2</v>
      </c>
      <c r="C108" s="133">
        <v>0.0026417492529320543</v>
      </c>
      <c r="D108" s="93" t="s">
        <v>1492</v>
      </c>
      <c r="E108" s="93" t="b">
        <v>0</v>
      </c>
      <c r="F108" s="93" t="b">
        <v>0</v>
      </c>
      <c r="G108" s="93" t="b">
        <v>0</v>
      </c>
    </row>
    <row r="109" spans="1:7" ht="15">
      <c r="A109" s="93" t="s">
        <v>1420</v>
      </c>
      <c r="B109" s="93">
        <v>2</v>
      </c>
      <c r="C109" s="133">
        <v>0.0026417492529320543</v>
      </c>
      <c r="D109" s="93" t="s">
        <v>1492</v>
      </c>
      <c r="E109" s="93" t="b">
        <v>0</v>
      </c>
      <c r="F109" s="93" t="b">
        <v>0</v>
      </c>
      <c r="G109" s="93" t="b">
        <v>0</v>
      </c>
    </row>
    <row r="110" spans="1:7" ht="15">
      <c r="A110" s="93" t="s">
        <v>1421</v>
      </c>
      <c r="B110" s="93">
        <v>2</v>
      </c>
      <c r="C110" s="133">
        <v>0.0026417492529320543</v>
      </c>
      <c r="D110" s="93" t="s">
        <v>1492</v>
      </c>
      <c r="E110" s="93" t="b">
        <v>0</v>
      </c>
      <c r="F110" s="93" t="b">
        <v>0</v>
      </c>
      <c r="G110" s="93" t="b">
        <v>0</v>
      </c>
    </row>
    <row r="111" spans="1:7" ht="15">
      <c r="A111" s="93" t="s">
        <v>1422</v>
      </c>
      <c r="B111" s="93">
        <v>2</v>
      </c>
      <c r="C111" s="133">
        <v>0.0026417492529320543</v>
      </c>
      <c r="D111" s="93" t="s">
        <v>1492</v>
      </c>
      <c r="E111" s="93" t="b">
        <v>0</v>
      </c>
      <c r="F111" s="93" t="b">
        <v>0</v>
      </c>
      <c r="G111" s="93" t="b">
        <v>0</v>
      </c>
    </row>
    <row r="112" spans="1:7" ht="15">
      <c r="A112" s="93" t="s">
        <v>1423</v>
      </c>
      <c r="B112" s="93">
        <v>2</v>
      </c>
      <c r="C112" s="133">
        <v>0.0026417492529320543</v>
      </c>
      <c r="D112" s="93" t="s">
        <v>1492</v>
      </c>
      <c r="E112" s="93" t="b">
        <v>0</v>
      </c>
      <c r="F112" s="93" t="b">
        <v>0</v>
      </c>
      <c r="G112" s="93" t="b">
        <v>0</v>
      </c>
    </row>
    <row r="113" spans="1:7" ht="15">
      <c r="A113" s="93" t="s">
        <v>1424</v>
      </c>
      <c r="B113" s="93">
        <v>2</v>
      </c>
      <c r="C113" s="133">
        <v>0.0026417492529320543</v>
      </c>
      <c r="D113" s="93" t="s">
        <v>1492</v>
      </c>
      <c r="E113" s="93" t="b">
        <v>0</v>
      </c>
      <c r="F113" s="93" t="b">
        <v>0</v>
      </c>
      <c r="G113" s="93" t="b">
        <v>0</v>
      </c>
    </row>
    <row r="114" spans="1:7" ht="15">
      <c r="A114" s="93" t="s">
        <v>1425</v>
      </c>
      <c r="B114" s="93">
        <v>2</v>
      </c>
      <c r="C114" s="133">
        <v>0.0026417492529320543</v>
      </c>
      <c r="D114" s="93" t="s">
        <v>1492</v>
      </c>
      <c r="E114" s="93" t="b">
        <v>0</v>
      </c>
      <c r="F114" s="93" t="b">
        <v>0</v>
      </c>
      <c r="G114" s="93" t="b">
        <v>0</v>
      </c>
    </row>
    <row r="115" spans="1:7" ht="15">
      <c r="A115" s="93" t="s">
        <v>1426</v>
      </c>
      <c r="B115" s="93">
        <v>2</v>
      </c>
      <c r="C115" s="133">
        <v>0.0026417492529320543</v>
      </c>
      <c r="D115" s="93" t="s">
        <v>1492</v>
      </c>
      <c r="E115" s="93" t="b">
        <v>0</v>
      </c>
      <c r="F115" s="93" t="b">
        <v>0</v>
      </c>
      <c r="G115" s="93" t="b">
        <v>0</v>
      </c>
    </row>
    <row r="116" spans="1:7" ht="15">
      <c r="A116" s="93" t="s">
        <v>1427</v>
      </c>
      <c r="B116" s="93">
        <v>2</v>
      </c>
      <c r="C116" s="133">
        <v>0.0026417492529320543</v>
      </c>
      <c r="D116" s="93" t="s">
        <v>1492</v>
      </c>
      <c r="E116" s="93" t="b">
        <v>0</v>
      </c>
      <c r="F116" s="93" t="b">
        <v>0</v>
      </c>
      <c r="G116" s="93" t="b">
        <v>0</v>
      </c>
    </row>
    <row r="117" spans="1:7" ht="15">
      <c r="A117" s="93" t="s">
        <v>1428</v>
      </c>
      <c r="B117" s="93">
        <v>2</v>
      </c>
      <c r="C117" s="133">
        <v>0.0026417492529320543</v>
      </c>
      <c r="D117" s="93" t="s">
        <v>1492</v>
      </c>
      <c r="E117" s="93" t="b">
        <v>0</v>
      </c>
      <c r="F117" s="93" t="b">
        <v>0</v>
      </c>
      <c r="G117" s="93" t="b">
        <v>0</v>
      </c>
    </row>
    <row r="118" spans="1:7" ht="15">
      <c r="A118" s="93" t="s">
        <v>1429</v>
      </c>
      <c r="B118" s="93">
        <v>2</v>
      </c>
      <c r="C118" s="133">
        <v>0.0026417492529320543</v>
      </c>
      <c r="D118" s="93" t="s">
        <v>1492</v>
      </c>
      <c r="E118" s="93" t="b">
        <v>0</v>
      </c>
      <c r="F118" s="93" t="b">
        <v>0</v>
      </c>
      <c r="G118" s="93" t="b">
        <v>0</v>
      </c>
    </row>
    <row r="119" spans="1:7" ht="15">
      <c r="A119" s="93" t="s">
        <v>1430</v>
      </c>
      <c r="B119" s="93">
        <v>2</v>
      </c>
      <c r="C119" s="133">
        <v>0.0026417492529320543</v>
      </c>
      <c r="D119" s="93" t="s">
        <v>1492</v>
      </c>
      <c r="E119" s="93" t="b">
        <v>0</v>
      </c>
      <c r="F119" s="93" t="b">
        <v>0</v>
      </c>
      <c r="G119" s="93" t="b">
        <v>0</v>
      </c>
    </row>
    <row r="120" spans="1:7" ht="15">
      <c r="A120" s="93" t="s">
        <v>1431</v>
      </c>
      <c r="B120" s="93">
        <v>2</v>
      </c>
      <c r="C120" s="133">
        <v>0.0026417492529320543</v>
      </c>
      <c r="D120" s="93" t="s">
        <v>1492</v>
      </c>
      <c r="E120" s="93" t="b">
        <v>0</v>
      </c>
      <c r="F120" s="93" t="b">
        <v>0</v>
      </c>
      <c r="G120" s="93" t="b">
        <v>0</v>
      </c>
    </row>
    <row r="121" spans="1:7" ht="15">
      <c r="A121" s="93" t="s">
        <v>1432</v>
      </c>
      <c r="B121" s="93">
        <v>2</v>
      </c>
      <c r="C121" s="133">
        <v>0.0026417492529320543</v>
      </c>
      <c r="D121" s="93" t="s">
        <v>1492</v>
      </c>
      <c r="E121" s="93" t="b">
        <v>0</v>
      </c>
      <c r="F121" s="93" t="b">
        <v>0</v>
      </c>
      <c r="G121" s="93" t="b">
        <v>0</v>
      </c>
    </row>
    <row r="122" spans="1:7" ht="15">
      <c r="A122" s="93" t="s">
        <v>1433</v>
      </c>
      <c r="B122" s="93">
        <v>2</v>
      </c>
      <c r="C122" s="133">
        <v>0.0026417492529320543</v>
      </c>
      <c r="D122" s="93" t="s">
        <v>1492</v>
      </c>
      <c r="E122" s="93" t="b">
        <v>0</v>
      </c>
      <c r="F122" s="93" t="b">
        <v>0</v>
      </c>
      <c r="G122" s="93" t="b">
        <v>0</v>
      </c>
    </row>
    <row r="123" spans="1:7" ht="15">
      <c r="A123" s="93" t="s">
        <v>1434</v>
      </c>
      <c r="B123" s="93">
        <v>2</v>
      </c>
      <c r="C123" s="133">
        <v>0.0026417492529320543</v>
      </c>
      <c r="D123" s="93" t="s">
        <v>1492</v>
      </c>
      <c r="E123" s="93" t="b">
        <v>0</v>
      </c>
      <c r="F123" s="93" t="b">
        <v>0</v>
      </c>
      <c r="G123" s="93" t="b">
        <v>0</v>
      </c>
    </row>
    <row r="124" spans="1:7" ht="15">
      <c r="A124" s="93" t="s">
        <v>1435</v>
      </c>
      <c r="B124" s="93">
        <v>2</v>
      </c>
      <c r="C124" s="133">
        <v>0.0026417492529320543</v>
      </c>
      <c r="D124" s="93" t="s">
        <v>1492</v>
      </c>
      <c r="E124" s="93" t="b">
        <v>0</v>
      </c>
      <c r="F124" s="93" t="b">
        <v>0</v>
      </c>
      <c r="G124" s="93" t="b">
        <v>0</v>
      </c>
    </row>
    <row r="125" spans="1:7" ht="15">
      <c r="A125" s="93" t="s">
        <v>1436</v>
      </c>
      <c r="B125" s="93">
        <v>2</v>
      </c>
      <c r="C125" s="133">
        <v>0.0026417492529320543</v>
      </c>
      <c r="D125" s="93" t="s">
        <v>1492</v>
      </c>
      <c r="E125" s="93" t="b">
        <v>0</v>
      </c>
      <c r="F125" s="93" t="b">
        <v>0</v>
      </c>
      <c r="G125" s="93" t="b">
        <v>0</v>
      </c>
    </row>
    <row r="126" spans="1:7" ht="15">
      <c r="A126" s="93" t="s">
        <v>1437</v>
      </c>
      <c r="B126" s="93">
        <v>2</v>
      </c>
      <c r="C126" s="133">
        <v>0.0026417492529320543</v>
      </c>
      <c r="D126" s="93" t="s">
        <v>1492</v>
      </c>
      <c r="E126" s="93" t="b">
        <v>0</v>
      </c>
      <c r="F126" s="93" t="b">
        <v>0</v>
      </c>
      <c r="G126" s="93" t="b">
        <v>0</v>
      </c>
    </row>
    <row r="127" spans="1:7" ht="15">
      <c r="A127" s="93" t="s">
        <v>1438</v>
      </c>
      <c r="B127" s="93">
        <v>2</v>
      </c>
      <c r="C127" s="133">
        <v>0.0026417492529320543</v>
      </c>
      <c r="D127" s="93" t="s">
        <v>1492</v>
      </c>
      <c r="E127" s="93" t="b">
        <v>0</v>
      </c>
      <c r="F127" s="93" t="b">
        <v>0</v>
      </c>
      <c r="G127" s="93" t="b">
        <v>0</v>
      </c>
    </row>
    <row r="128" spans="1:7" ht="15">
      <c r="A128" s="93" t="s">
        <v>1439</v>
      </c>
      <c r="B128" s="93">
        <v>2</v>
      </c>
      <c r="C128" s="133">
        <v>0.0026417492529320543</v>
      </c>
      <c r="D128" s="93" t="s">
        <v>1492</v>
      </c>
      <c r="E128" s="93" t="b">
        <v>0</v>
      </c>
      <c r="F128" s="93" t="b">
        <v>0</v>
      </c>
      <c r="G128" s="93" t="b">
        <v>0</v>
      </c>
    </row>
    <row r="129" spans="1:7" ht="15">
      <c r="A129" s="93" t="s">
        <v>1440</v>
      </c>
      <c r="B129" s="93">
        <v>2</v>
      </c>
      <c r="C129" s="133">
        <v>0.0026417492529320543</v>
      </c>
      <c r="D129" s="93" t="s">
        <v>1492</v>
      </c>
      <c r="E129" s="93" t="b">
        <v>0</v>
      </c>
      <c r="F129" s="93" t="b">
        <v>0</v>
      </c>
      <c r="G129" s="93" t="b">
        <v>0</v>
      </c>
    </row>
    <row r="130" spans="1:7" ht="15">
      <c r="A130" s="93" t="s">
        <v>1441</v>
      </c>
      <c r="B130" s="93">
        <v>2</v>
      </c>
      <c r="C130" s="133">
        <v>0.0026417492529320543</v>
      </c>
      <c r="D130" s="93" t="s">
        <v>1492</v>
      </c>
      <c r="E130" s="93" t="b">
        <v>0</v>
      </c>
      <c r="F130" s="93" t="b">
        <v>0</v>
      </c>
      <c r="G130" s="93" t="b">
        <v>0</v>
      </c>
    </row>
    <row r="131" spans="1:7" ht="15">
      <c r="A131" s="93" t="s">
        <v>1442</v>
      </c>
      <c r="B131" s="93">
        <v>2</v>
      </c>
      <c r="C131" s="133">
        <v>0.0026417492529320543</v>
      </c>
      <c r="D131" s="93" t="s">
        <v>1492</v>
      </c>
      <c r="E131" s="93" t="b">
        <v>0</v>
      </c>
      <c r="F131" s="93" t="b">
        <v>0</v>
      </c>
      <c r="G131" s="93" t="b">
        <v>0</v>
      </c>
    </row>
    <row r="132" spans="1:7" ht="15">
      <c r="A132" s="93" t="s">
        <v>1443</v>
      </c>
      <c r="B132" s="93">
        <v>2</v>
      </c>
      <c r="C132" s="133">
        <v>0.0026417492529320543</v>
      </c>
      <c r="D132" s="93" t="s">
        <v>1492</v>
      </c>
      <c r="E132" s="93" t="b">
        <v>0</v>
      </c>
      <c r="F132" s="93" t="b">
        <v>0</v>
      </c>
      <c r="G132" s="93" t="b">
        <v>0</v>
      </c>
    </row>
    <row r="133" spans="1:7" ht="15">
      <c r="A133" s="93" t="s">
        <v>1444</v>
      </c>
      <c r="B133" s="93">
        <v>2</v>
      </c>
      <c r="C133" s="133">
        <v>0.0026417492529320543</v>
      </c>
      <c r="D133" s="93" t="s">
        <v>1492</v>
      </c>
      <c r="E133" s="93" t="b">
        <v>0</v>
      </c>
      <c r="F133" s="93" t="b">
        <v>0</v>
      </c>
      <c r="G133" s="93" t="b">
        <v>0</v>
      </c>
    </row>
    <row r="134" spans="1:7" ht="15">
      <c r="A134" s="93" t="s">
        <v>1445</v>
      </c>
      <c r="B134" s="93">
        <v>2</v>
      </c>
      <c r="C134" s="133">
        <v>0.0026417492529320543</v>
      </c>
      <c r="D134" s="93" t="s">
        <v>1492</v>
      </c>
      <c r="E134" s="93" t="b">
        <v>0</v>
      </c>
      <c r="F134" s="93" t="b">
        <v>0</v>
      </c>
      <c r="G134" s="93" t="b">
        <v>0</v>
      </c>
    </row>
    <row r="135" spans="1:7" ht="15">
      <c r="A135" s="93" t="s">
        <v>1446</v>
      </c>
      <c r="B135" s="93">
        <v>2</v>
      </c>
      <c r="C135" s="133">
        <v>0.0026417492529320543</v>
      </c>
      <c r="D135" s="93" t="s">
        <v>1492</v>
      </c>
      <c r="E135" s="93" t="b">
        <v>0</v>
      </c>
      <c r="F135" s="93" t="b">
        <v>0</v>
      </c>
      <c r="G135" s="93" t="b">
        <v>0</v>
      </c>
    </row>
    <row r="136" spans="1:7" ht="15">
      <c r="A136" s="93" t="s">
        <v>1447</v>
      </c>
      <c r="B136" s="93">
        <v>2</v>
      </c>
      <c r="C136" s="133">
        <v>0.0026417492529320543</v>
      </c>
      <c r="D136" s="93" t="s">
        <v>1492</v>
      </c>
      <c r="E136" s="93" t="b">
        <v>0</v>
      </c>
      <c r="F136" s="93" t="b">
        <v>0</v>
      </c>
      <c r="G136" s="93" t="b">
        <v>0</v>
      </c>
    </row>
    <row r="137" spans="1:7" ht="15">
      <c r="A137" s="93" t="s">
        <v>1448</v>
      </c>
      <c r="B137" s="93">
        <v>2</v>
      </c>
      <c r="C137" s="133">
        <v>0.0026417492529320543</v>
      </c>
      <c r="D137" s="93" t="s">
        <v>1492</v>
      </c>
      <c r="E137" s="93" t="b">
        <v>0</v>
      </c>
      <c r="F137" s="93" t="b">
        <v>0</v>
      </c>
      <c r="G137" s="93" t="b">
        <v>0</v>
      </c>
    </row>
    <row r="138" spans="1:7" ht="15">
      <c r="A138" s="93" t="s">
        <v>1449</v>
      </c>
      <c r="B138" s="93">
        <v>2</v>
      </c>
      <c r="C138" s="133">
        <v>0.0026417492529320543</v>
      </c>
      <c r="D138" s="93" t="s">
        <v>1492</v>
      </c>
      <c r="E138" s="93" t="b">
        <v>0</v>
      </c>
      <c r="F138" s="93" t="b">
        <v>0</v>
      </c>
      <c r="G138" s="93" t="b">
        <v>0</v>
      </c>
    </row>
    <row r="139" spans="1:7" ht="15">
      <c r="A139" s="93" t="s">
        <v>1450</v>
      </c>
      <c r="B139" s="93">
        <v>2</v>
      </c>
      <c r="C139" s="133">
        <v>0.0026417492529320543</v>
      </c>
      <c r="D139" s="93" t="s">
        <v>1492</v>
      </c>
      <c r="E139" s="93" t="b">
        <v>0</v>
      </c>
      <c r="F139" s="93" t="b">
        <v>0</v>
      </c>
      <c r="G139" s="93" t="b">
        <v>0</v>
      </c>
    </row>
    <row r="140" spans="1:7" ht="15">
      <c r="A140" s="93" t="s">
        <v>1451</v>
      </c>
      <c r="B140" s="93">
        <v>2</v>
      </c>
      <c r="C140" s="133">
        <v>0.0026417492529320543</v>
      </c>
      <c r="D140" s="93" t="s">
        <v>1492</v>
      </c>
      <c r="E140" s="93" t="b">
        <v>0</v>
      </c>
      <c r="F140" s="93" t="b">
        <v>0</v>
      </c>
      <c r="G140" s="93" t="b">
        <v>0</v>
      </c>
    </row>
    <row r="141" spans="1:7" ht="15">
      <c r="A141" s="93" t="s">
        <v>1452</v>
      </c>
      <c r="B141" s="93">
        <v>2</v>
      </c>
      <c r="C141" s="133">
        <v>0.0026417492529320543</v>
      </c>
      <c r="D141" s="93" t="s">
        <v>1492</v>
      </c>
      <c r="E141" s="93" t="b">
        <v>0</v>
      </c>
      <c r="F141" s="93" t="b">
        <v>0</v>
      </c>
      <c r="G141" s="93" t="b">
        <v>0</v>
      </c>
    </row>
    <row r="142" spans="1:7" ht="15">
      <c r="A142" s="93" t="s">
        <v>1453</v>
      </c>
      <c r="B142" s="93">
        <v>2</v>
      </c>
      <c r="C142" s="133">
        <v>0.0026417492529320543</v>
      </c>
      <c r="D142" s="93" t="s">
        <v>1492</v>
      </c>
      <c r="E142" s="93" t="b">
        <v>0</v>
      </c>
      <c r="F142" s="93" t="b">
        <v>0</v>
      </c>
      <c r="G142" s="93" t="b">
        <v>0</v>
      </c>
    </row>
    <row r="143" spans="1:7" ht="15">
      <c r="A143" s="93" t="s">
        <v>1454</v>
      </c>
      <c r="B143" s="93">
        <v>2</v>
      </c>
      <c r="C143" s="133">
        <v>0.0026417492529320543</v>
      </c>
      <c r="D143" s="93" t="s">
        <v>1492</v>
      </c>
      <c r="E143" s="93" t="b">
        <v>0</v>
      </c>
      <c r="F143" s="93" t="b">
        <v>0</v>
      </c>
      <c r="G143" s="93" t="b">
        <v>0</v>
      </c>
    </row>
    <row r="144" spans="1:7" ht="15">
      <c r="A144" s="93" t="s">
        <v>1455</v>
      </c>
      <c r="B144" s="93">
        <v>2</v>
      </c>
      <c r="C144" s="133">
        <v>0.0026417492529320543</v>
      </c>
      <c r="D144" s="93" t="s">
        <v>1492</v>
      </c>
      <c r="E144" s="93" t="b">
        <v>1</v>
      </c>
      <c r="F144" s="93" t="b">
        <v>0</v>
      </c>
      <c r="G144" s="93" t="b">
        <v>0</v>
      </c>
    </row>
    <row r="145" spans="1:7" ht="15">
      <c r="A145" s="93" t="s">
        <v>1456</v>
      </c>
      <c r="B145" s="93">
        <v>2</v>
      </c>
      <c r="C145" s="133">
        <v>0.0026417492529320543</v>
      </c>
      <c r="D145" s="93" t="s">
        <v>1492</v>
      </c>
      <c r="E145" s="93" t="b">
        <v>1</v>
      </c>
      <c r="F145" s="93" t="b">
        <v>0</v>
      </c>
      <c r="G145" s="93" t="b">
        <v>0</v>
      </c>
    </row>
    <row r="146" spans="1:7" ht="15">
      <c r="A146" s="93" t="s">
        <v>1457</v>
      </c>
      <c r="B146" s="93">
        <v>2</v>
      </c>
      <c r="C146" s="133">
        <v>0.0026417492529320543</v>
      </c>
      <c r="D146" s="93" t="s">
        <v>1492</v>
      </c>
      <c r="E146" s="93" t="b">
        <v>0</v>
      </c>
      <c r="F146" s="93" t="b">
        <v>0</v>
      </c>
      <c r="G146" s="93" t="b">
        <v>0</v>
      </c>
    </row>
    <row r="147" spans="1:7" ht="15">
      <c r="A147" s="93" t="s">
        <v>1458</v>
      </c>
      <c r="B147" s="93">
        <v>2</v>
      </c>
      <c r="C147" s="133">
        <v>0.0026417492529320543</v>
      </c>
      <c r="D147" s="93" t="s">
        <v>1492</v>
      </c>
      <c r="E147" s="93" t="b">
        <v>0</v>
      </c>
      <c r="F147" s="93" t="b">
        <v>0</v>
      </c>
      <c r="G147" s="93" t="b">
        <v>0</v>
      </c>
    </row>
    <row r="148" spans="1:7" ht="15">
      <c r="A148" s="93" t="s">
        <v>1459</v>
      </c>
      <c r="B148" s="93">
        <v>2</v>
      </c>
      <c r="C148" s="133">
        <v>0.0026417492529320543</v>
      </c>
      <c r="D148" s="93" t="s">
        <v>1492</v>
      </c>
      <c r="E148" s="93" t="b">
        <v>0</v>
      </c>
      <c r="F148" s="93" t="b">
        <v>0</v>
      </c>
      <c r="G148" s="93" t="b">
        <v>0</v>
      </c>
    </row>
    <row r="149" spans="1:7" ht="15">
      <c r="A149" s="93" t="s">
        <v>1460</v>
      </c>
      <c r="B149" s="93">
        <v>2</v>
      </c>
      <c r="C149" s="133">
        <v>0.0026417492529320543</v>
      </c>
      <c r="D149" s="93" t="s">
        <v>1492</v>
      </c>
      <c r="E149" s="93" t="b">
        <v>0</v>
      </c>
      <c r="F149" s="93" t="b">
        <v>0</v>
      </c>
      <c r="G149" s="93" t="b">
        <v>0</v>
      </c>
    </row>
    <row r="150" spans="1:7" ht="15">
      <c r="A150" s="93" t="s">
        <v>1461</v>
      </c>
      <c r="B150" s="93">
        <v>2</v>
      </c>
      <c r="C150" s="133">
        <v>0.0026417492529320543</v>
      </c>
      <c r="D150" s="93" t="s">
        <v>1492</v>
      </c>
      <c r="E150" s="93" t="b">
        <v>0</v>
      </c>
      <c r="F150" s="93" t="b">
        <v>0</v>
      </c>
      <c r="G150" s="93" t="b">
        <v>0</v>
      </c>
    </row>
    <row r="151" spans="1:7" ht="15">
      <c r="A151" s="93" t="s">
        <v>1462</v>
      </c>
      <c r="B151" s="93">
        <v>2</v>
      </c>
      <c r="C151" s="133">
        <v>0.0026417492529320543</v>
      </c>
      <c r="D151" s="93" t="s">
        <v>1492</v>
      </c>
      <c r="E151" s="93" t="b">
        <v>0</v>
      </c>
      <c r="F151" s="93" t="b">
        <v>0</v>
      </c>
      <c r="G151" s="93" t="b">
        <v>0</v>
      </c>
    </row>
    <row r="152" spans="1:7" ht="15">
      <c r="A152" s="93" t="s">
        <v>1463</v>
      </c>
      <c r="B152" s="93">
        <v>2</v>
      </c>
      <c r="C152" s="133">
        <v>0.0026417492529320543</v>
      </c>
      <c r="D152" s="93" t="s">
        <v>1492</v>
      </c>
      <c r="E152" s="93" t="b">
        <v>0</v>
      </c>
      <c r="F152" s="93" t="b">
        <v>0</v>
      </c>
      <c r="G152" s="93" t="b">
        <v>0</v>
      </c>
    </row>
    <row r="153" spans="1:7" ht="15">
      <c r="A153" s="93" t="s">
        <v>1464</v>
      </c>
      <c r="B153" s="93">
        <v>2</v>
      </c>
      <c r="C153" s="133">
        <v>0.0026417492529320543</v>
      </c>
      <c r="D153" s="93" t="s">
        <v>1492</v>
      </c>
      <c r="E153" s="93" t="b">
        <v>0</v>
      </c>
      <c r="F153" s="93" t="b">
        <v>0</v>
      </c>
      <c r="G153" s="93" t="b">
        <v>0</v>
      </c>
    </row>
    <row r="154" spans="1:7" ht="15">
      <c r="A154" s="93" t="s">
        <v>1059</v>
      </c>
      <c r="B154" s="93">
        <v>2</v>
      </c>
      <c r="C154" s="133">
        <v>0.0026417492529320543</v>
      </c>
      <c r="D154" s="93" t="s">
        <v>1492</v>
      </c>
      <c r="E154" s="93" t="b">
        <v>0</v>
      </c>
      <c r="F154" s="93" t="b">
        <v>0</v>
      </c>
      <c r="G154" s="93" t="b">
        <v>0</v>
      </c>
    </row>
    <row r="155" spans="1:7" ht="15">
      <c r="A155" s="93" t="s">
        <v>1465</v>
      </c>
      <c r="B155" s="93">
        <v>2</v>
      </c>
      <c r="C155" s="133">
        <v>0.0026417492529320543</v>
      </c>
      <c r="D155" s="93" t="s">
        <v>1492</v>
      </c>
      <c r="E155" s="93" t="b">
        <v>0</v>
      </c>
      <c r="F155" s="93" t="b">
        <v>0</v>
      </c>
      <c r="G155" s="93" t="b">
        <v>0</v>
      </c>
    </row>
    <row r="156" spans="1:7" ht="15">
      <c r="A156" s="93" t="s">
        <v>1466</v>
      </c>
      <c r="B156" s="93">
        <v>2</v>
      </c>
      <c r="C156" s="133">
        <v>0.0026417492529320543</v>
      </c>
      <c r="D156" s="93" t="s">
        <v>1492</v>
      </c>
      <c r="E156" s="93" t="b">
        <v>0</v>
      </c>
      <c r="F156" s="93" t="b">
        <v>0</v>
      </c>
      <c r="G156" s="93" t="b">
        <v>0</v>
      </c>
    </row>
    <row r="157" spans="1:7" ht="15">
      <c r="A157" s="93" t="s">
        <v>252</v>
      </c>
      <c r="B157" s="93">
        <v>2</v>
      </c>
      <c r="C157" s="133">
        <v>0.0026417492529320543</v>
      </c>
      <c r="D157" s="93" t="s">
        <v>1492</v>
      </c>
      <c r="E157" s="93" t="b">
        <v>0</v>
      </c>
      <c r="F157" s="93" t="b">
        <v>0</v>
      </c>
      <c r="G157" s="93" t="b">
        <v>0</v>
      </c>
    </row>
    <row r="158" spans="1:7" ht="15">
      <c r="A158" s="93" t="s">
        <v>1467</v>
      </c>
      <c r="B158" s="93">
        <v>2</v>
      </c>
      <c r="C158" s="133">
        <v>0.0032217685124002263</v>
      </c>
      <c r="D158" s="93" t="s">
        <v>1492</v>
      </c>
      <c r="E158" s="93" t="b">
        <v>0</v>
      </c>
      <c r="F158" s="93" t="b">
        <v>0</v>
      </c>
      <c r="G158" s="93" t="b">
        <v>0</v>
      </c>
    </row>
    <row r="159" spans="1:7" ht="15">
      <c r="A159" s="93" t="s">
        <v>1468</v>
      </c>
      <c r="B159" s="93">
        <v>2</v>
      </c>
      <c r="C159" s="133">
        <v>0.0032217685124002263</v>
      </c>
      <c r="D159" s="93" t="s">
        <v>1492</v>
      </c>
      <c r="E159" s="93" t="b">
        <v>0</v>
      </c>
      <c r="F159" s="93" t="b">
        <v>0</v>
      </c>
      <c r="G159" s="93" t="b">
        <v>0</v>
      </c>
    </row>
    <row r="160" spans="1:7" ht="15">
      <c r="A160" s="93" t="s">
        <v>1469</v>
      </c>
      <c r="B160" s="93">
        <v>2</v>
      </c>
      <c r="C160" s="133">
        <v>0.0032217685124002263</v>
      </c>
      <c r="D160" s="93" t="s">
        <v>1492</v>
      </c>
      <c r="E160" s="93" t="b">
        <v>0</v>
      </c>
      <c r="F160" s="93" t="b">
        <v>0</v>
      </c>
      <c r="G160" s="93" t="b">
        <v>0</v>
      </c>
    </row>
    <row r="161" spans="1:7" ht="15">
      <c r="A161" s="93" t="s">
        <v>1134</v>
      </c>
      <c r="B161" s="93">
        <v>2</v>
      </c>
      <c r="C161" s="133">
        <v>0.0026417492529320543</v>
      </c>
      <c r="D161" s="93" t="s">
        <v>1492</v>
      </c>
      <c r="E161" s="93" t="b">
        <v>0</v>
      </c>
      <c r="F161" s="93" t="b">
        <v>0</v>
      </c>
      <c r="G161" s="93" t="b">
        <v>0</v>
      </c>
    </row>
    <row r="162" spans="1:7" ht="15">
      <c r="A162" s="93" t="s">
        <v>1135</v>
      </c>
      <c r="B162" s="93">
        <v>2</v>
      </c>
      <c r="C162" s="133">
        <v>0.0026417492529320543</v>
      </c>
      <c r="D162" s="93" t="s">
        <v>1492</v>
      </c>
      <c r="E162" s="93" t="b">
        <v>0</v>
      </c>
      <c r="F162" s="93" t="b">
        <v>0</v>
      </c>
      <c r="G162" s="93" t="b">
        <v>0</v>
      </c>
    </row>
    <row r="163" spans="1:7" ht="15">
      <c r="A163" s="93" t="s">
        <v>1136</v>
      </c>
      <c r="B163" s="93">
        <v>2</v>
      </c>
      <c r="C163" s="133">
        <v>0.0026417492529320543</v>
      </c>
      <c r="D163" s="93" t="s">
        <v>1492</v>
      </c>
      <c r="E163" s="93" t="b">
        <v>0</v>
      </c>
      <c r="F163" s="93" t="b">
        <v>0</v>
      </c>
      <c r="G163" s="93" t="b">
        <v>0</v>
      </c>
    </row>
    <row r="164" spans="1:7" ht="15">
      <c r="A164" s="93" t="s">
        <v>1137</v>
      </c>
      <c r="B164" s="93">
        <v>2</v>
      </c>
      <c r="C164" s="133">
        <v>0.0026417492529320543</v>
      </c>
      <c r="D164" s="93" t="s">
        <v>1492</v>
      </c>
      <c r="E164" s="93" t="b">
        <v>0</v>
      </c>
      <c r="F164" s="93" t="b">
        <v>0</v>
      </c>
      <c r="G164" s="93" t="b">
        <v>0</v>
      </c>
    </row>
    <row r="165" spans="1:7" ht="15">
      <c r="A165" s="93" t="s">
        <v>1138</v>
      </c>
      <c r="B165" s="93">
        <v>2</v>
      </c>
      <c r="C165" s="133">
        <v>0.0026417492529320543</v>
      </c>
      <c r="D165" s="93" t="s">
        <v>1492</v>
      </c>
      <c r="E165" s="93" t="b">
        <v>0</v>
      </c>
      <c r="F165" s="93" t="b">
        <v>0</v>
      </c>
      <c r="G165" s="93" t="b">
        <v>0</v>
      </c>
    </row>
    <row r="166" spans="1:7" ht="15">
      <c r="A166" s="93" t="s">
        <v>1139</v>
      </c>
      <c r="B166" s="93">
        <v>2</v>
      </c>
      <c r="C166" s="133">
        <v>0.0026417492529320543</v>
      </c>
      <c r="D166" s="93" t="s">
        <v>1492</v>
      </c>
      <c r="E166" s="93" t="b">
        <v>0</v>
      </c>
      <c r="F166" s="93" t="b">
        <v>0</v>
      </c>
      <c r="G166" s="93" t="b">
        <v>0</v>
      </c>
    </row>
    <row r="167" spans="1:7" ht="15">
      <c r="A167" s="93" t="s">
        <v>1140</v>
      </c>
      <c r="B167" s="93">
        <v>2</v>
      </c>
      <c r="C167" s="133">
        <v>0.0026417492529320543</v>
      </c>
      <c r="D167" s="93" t="s">
        <v>1492</v>
      </c>
      <c r="E167" s="93" t="b">
        <v>0</v>
      </c>
      <c r="F167" s="93" t="b">
        <v>0</v>
      </c>
      <c r="G167" s="93" t="b">
        <v>0</v>
      </c>
    </row>
    <row r="168" spans="1:7" ht="15">
      <c r="A168" s="93" t="s">
        <v>1141</v>
      </c>
      <c r="B168" s="93">
        <v>2</v>
      </c>
      <c r="C168" s="133">
        <v>0.0026417492529320543</v>
      </c>
      <c r="D168" s="93" t="s">
        <v>1492</v>
      </c>
      <c r="E168" s="93" t="b">
        <v>0</v>
      </c>
      <c r="F168" s="93" t="b">
        <v>0</v>
      </c>
      <c r="G168" s="93" t="b">
        <v>0</v>
      </c>
    </row>
    <row r="169" spans="1:7" ht="15">
      <c r="A169" s="93" t="s">
        <v>1142</v>
      </c>
      <c r="B169" s="93">
        <v>2</v>
      </c>
      <c r="C169" s="133">
        <v>0.0026417492529320543</v>
      </c>
      <c r="D169" s="93" t="s">
        <v>1492</v>
      </c>
      <c r="E169" s="93" t="b">
        <v>0</v>
      </c>
      <c r="F169" s="93" t="b">
        <v>0</v>
      </c>
      <c r="G169" s="93" t="b">
        <v>0</v>
      </c>
    </row>
    <row r="170" spans="1:7" ht="15">
      <c r="A170" s="93" t="s">
        <v>1470</v>
      </c>
      <c r="B170" s="93">
        <v>2</v>
      </c>
      <c r="C170" s="133">
        <v>0.0026417492529320543</v>
      </c>
      <c r="D170" s="93" t="s">
        <v>1492</v>
      </c>
      <c r="E170" s="93" t="b">
        <v>0</v>
      </c>
      <c r="F170" s="93" t="b">
        <v>0</v>
      </c>
      <c r="G170" s="93" t="b">
        <v>0</v>
      </c>
    </row>
    <row r="171" spans="1:7" ht="15">
      <c r="A171" s="93" t="s">
        <v>250</v>
      </c>
      <c r="B171" s="93">
        <v>2</v>
      </c>
      <c r="C171" s="133">
        <v>0.0026417492529320543</v>
      </c>
      <c r="D171" s="93" t="s">
        <v>1492</v>
      </c>
      <c r="E171" s="93" t="b">
        <v>0</v>
      </c>
      <c r="F171" s="93" t="b">
        <v>0</v>
      </c>
      <c r="G171" s="93" t="b">
        <v>0</v>
      </c>
    </row>
    <row r="172" spans="1:7" ht="15">
      <c r="A172" s="93" t="s">
        <v>1471</v>
      </c>
      <c r="B172" s="93">
        <v>2</v>
      </c>
      <c r="C172" s="133">
        <v>0.0032217685124002263</v>
      </c>
      <c r="D172" s="93" t="s">
        <v>1492</v>
      </c>
      <c r="E172" s="93" t="b">
        <v>0</v>
      </c>
      <c r="F172" s="93" t="b">
        <v>0</v>
      </c>
      <c r="G172" s="93" t="b">
        <v>0</v>
      </c>
    </row>
    <row r="173" spans="1:7" ht="15">
      <c r="A173" s="93" t="s">
        <v>1472</v>
      </c>
      <c r="B173" s="93">
        <v>2</v>
      </c>
      <c r="C173" s="133">
        <v>0.0026417492529320543</v>
      </c>
      <c r="D173" s="93" t="s">
        <v>1492</v>
      </c>
      <c r="E173" s="93" t="b">
        <v>0</v>
      </c>
      <c r="F173" s="93" t="b">
        <v>0</v>
      </c>
      <c r="G173" s="93" t="b">
        <v>0</v>
      </c>
    </row>
    <row r="174" spans="1:7" ht="15">
      <c r="A174" s="93" t="s">
        <v>1473</v>
      </c>
      <c r="B174" s="93">
        <v>2</v>
      </c>
      <c r="C174" s="133">
        <v>0.0032217685124002263</v>
      </c>
      <c r="D174" s="93" t="s">
        <v>1492</v>
      </c>
      <c r="E174" s="93" t="b">
        <v>0</v>
      </c>
      <c r="F174" s="93" t="b">
        <v>0</v>
      </c>
      <c r="G174" s="93" t="b">
        <v>0</v>
      </c>
    </row>
    <row r="175" spans="1:7" ht="15">
      <c r="A175" s="93" t="s">
        <v>1474</v>
      </c>
      <c r="B175" s="93">
        <v>2</v>
      </c>
      <c r="C175" s="133">
        <v>0.0032217685124002263</v>
      </c>
      <c r="D175" s="93" t="s">
        <v>1492</v>
      </c>
      <c r="E175" s="93" t="b">
        <v>0</v>
      </c>
      <c r="F175" s="93" t="b">
        <v>0</v>
      </c>
      <c r="G175" s="93" t="b">
        <v>0</v>
      </c>
    </row>
    <row r="176" spans="1:7" ht="15">
      <c r="A176" s="93" t="s">
        <v>1475</v>
      </c>
      <c r="B176" s="93">
        <v>2</v>
      </c>
      <c r="C176" s="133">
        <v>0.0032217685124002263</v>
      </c>
      <c r="D176" s="93" t="s">
        <v>1492</v>
      </c>
      <c r="E176" s="93" t="b">
        <v>0</v>
      </c>
      <c r="F176" s="93" t="b">
        <v>0</v>
      </c>
      <c r="G176" s="93" t="b">
        <v>0</v>
      </c>
    </row>
    <row r="177" spans="1:7" ht="15">
      <c r="A177" s="93" t="s">
        <v>1476</v>
      </c>
      <c r="B177" s="93">
        <v>2</v>
      </c>
      <c r="C177" s="133">
        <v>0.0032217685124002263</v>
      </c>
      <c r="D177" s="93" t="s">
        <v>1492</v>
      </c>
      <c r="E177" s="93" t="b">
        <v>0</v>
      </c>
      <c r="F177" s="93" t="b">
        <v>0</v>
      </c>
      <c r="G177" s="93" t="b">
        <v>0</v>
      </c>
    </row>
    <row r="178" spans="1:7" ht="15">
      <c r="A178" s="93" t="s">
        <v>1477</v>
      </c>
      <c r="B178" s="93">
        <v>2</v>
      </c>
      <c r="C178" s="133">
        <v>0.0026417492529320543</v>
      </c>
      <c r="D178" s="93" t="s">
        <v>1492</v>
      </c>
      <c r="E178" s="93" t="b">
        <v>0</v>
      </c>
      <c r="F178" s="93" t="b">
        <v>0</v>
      </c>
      <c r="G178" s="93" t="b">
        <v>0</v>
      </c>
    </row>
    <row r="179" spans="1:7" ht="15">
      <c r="A179" s="93" t="s">
        <v>1478</v>
      </c>
      <c r="B179" s="93">
        <v>2</v>
      </c>
      <c r="C179" s="133">
        <v>0.0026417492529320543</v>
      </c>
      <c r="D179" s="93" t="s">
        <v>1492</v>
      </c>
      <c r="E179" s="93" t="b">
        <v>0</v>
      </c>
      <c r="F179" s="93" t="b">
        <v>0</v>
      </c>
      <c r="G179" s="93" t="b">
        <v>0</v>
      </c>
    </row>
    <row r="180" spans="1:7" ht="15">
      <c r="A180" s="93" t="s">
        <v>1132</v>
      </c>
      <c r="B180" s="93">
        <v>2</v>
      </c>
      <c r="C180" s="133">
        <v>0.0032217685124002263</v>
      </c>
      <c r="D180" s="93" t="s">
        <v>1492</v>
      </c>
      <c r="E180" s="93" t="b">
        <v>0</v>
      </c>
      <c r="F180" s="93" t="b">
        <v>0</v>
      </c>
      <c r="G180" s="93" t="b">
        <v>0</v>
      </c>
    </row>
    <row r="181" spans="1:7" ht="15">
      <c r="A181" s="93" t="s">
        <v>1479</v>
      </c>
      <c r="B181" s="93">
        <v>2</v>
      </c>
      <c r="C181" s="133">
        <v>0.0032217685124002263</v>
      </c>
      <c r="D181" s="93" t="s">
        <v>1492</v>
      </c>
      <c r="E181" s="93" t="b">
        <v>0</v>
      </c>
      <c r="F181" s="93" t="b">
        <v>0</v>
      </c>
      <c r="G181" s="93" t="b">
        <v>0</v>
      </c>
    </row>
    <row r="182" spans="1:7" ht="15">
      <c r="A182" s="93" t="s">
        <v>1165</v>
      </c>
      <c r="B182" s="93">
        <v>2</v>
      </c>
      <c r="C182" s="133">
        <v>0.0026417492529320543</v>
      </c>
      <c r="D182" s="93" t="s">
        <v>1492</v>
      </c>
      <c r="E182" s="93" t="b">
        <v>0</v>
      </c>
      <c r="F182" s="93" t="b">
        <v>0</v>
      </c>
      <c r="G182" s="93" t="b">
        <v>0</v>
      </c>
    </row>
    <row r="183" spans="1:7" ht="15">
      <c r="A183" s="93" t="s">
        <v>1166</v>
      </c>
      <c r="B183" s="93">
        <v>2</v>
      </c>
      <c r="C183" s="133">
        <v>0.0026417492529320543</v>
      </c>
      <c r="D183" s="93" t="s">
        <v>1492</v>
      </c>
      <c r="E183" s="93" t="b">
        <v>0</v>
      </c>
      <c r="F183" s="93" t="b">
        <v>0</v>
      </c>
      <c r="G183" s="93" t="b">
        <v>0</v>
      </c>
    </row>
    <row r="184" spans="1:7" ht="15">
      <c r="A184" s="93" t="s">
        <v>1168</v>
      </c>
      <c r="B184" s="93">
        <v>2</v>
      </c>
      <c r="C184" s="133">
        <v>0.0026417492529320543</v>
      </c>
      <c r="D184" s="93" t="s">
        <v>1492</v>
      </c>
      <c r="E184" s="93" t="b">
        <v>0</v>
      </c>
      <c r="F184" s="93" t="b">
        <v>0</v>
      </c>
      <c r="G184" s="93" t="b">
        <v>0</v>
      </c>
    </row>
    <row r="185" spans="1:7" ht="15">
      <c r="A185" s="93" t="s">
        <v>1170</v>
      </c>
      <c r="B185" s="93">
        <v>2</v>
      </c>
      <c r="C185" s="133">
        <v>0.0026417492529320543</v>
      </c>
      <c r="D185" s="93" t="s">
        <v>1492</v>
      </c>
      <c r="E185" s="93" t="b">
        <v>0</v>
      </c>
      <c r="F185" s="93" t="b">
        <v>0</v>
      </c>
      <c r="G185" s="93" t="b">
        <v>0</v>
      </c>
    </row>
    <row r="186" spans="1:7" ht="15">
      <c r="A186" s="93" t="s">
        <v>1480</v>
      </c>
      <c r="B186" s="93">
        <v>2</v>
      </c>
      <c r="C186" s="133">
        <v>0.0026417492529320543</v>
      </c>
      <c r="D186" s="93" t="s">
        <v>1492</v>
      </c>
      <c r="E186" s="93" t="b">
        <v>0</v>
      </c>
      <c r="F186" s="93" t="b">
        <v>0</v>
      </c>
      <c r="G186" s="93" t="b">
        <v>0</v>
      </c>
    </row>
    <row r="187" spans="1:7" ht="15">
      <c r="A187" s="93" t="s">
        <v>1481</v>
      </c>
      <c r="B187" s="93">
        <v>2</v>
      </c>
      <c r="C187" s="133">
        <v>0.0026417492529320543</v>
      </c>
      <c r="D187" s="93" t="s">
        <v>1492</v>
      </c>
      <c r="E187" s="93" t="b">
        <v>0</v>
      </c>
      <c r="F187" s="93" t="b">
        <v>0</v>
      </c>
      <c r="G187" s="93" t="b">
        <v>0</v>
      </c>
    </row>
    <row r="188" spans="1:7" ht="15">
      <c r="A188" s="93" t="s">
        <v>1482</v>
      </c>
      <c r="B188" s="93">
        <v>2</v>
      </c>
      <c r="C188" s="133">
        <v>0.0026417492529320543</v>
      </c>
      <c r="D188" s="93" t="s">
        <v>1492</v>
      </c>
      <c r="E188" s="93" t="b">
        <v>0</v>
      </c>
      <c r="F188" s="93" t="b">
        <v>0</v>
      </c>
      <c r="G188" s="93" t="b">
        <v>0</v>
      </c>
    </row>
    <row r="189" spans="1:7" ht="15">
      <c r="A189" s="93" t="s">
        <v>1483</v>
      </c>
      <c r="B189" s="93">
        <v>2</v>
      </c>
      <c r="C189" s="133">
        <v>0.0026417492529320543</v>
      </c>
      <c r="D189" s="93" t="s">
        <v>1492</v>
      </c>
      <c r="E189" s="93" t="b">
        <v>0</v>
      </c>
      <c r="F189" s="93" t="b">
        <v>0</v>
      </c>
      <c r="G189" s="93" t="b">
        <v>0</v>
      </c>
    </row>
    <row r="190" spans="1:7" ht="15">
      <c r="A190" s="93" t="s">
        <v>1484</v>
      </c>
      <c r="B190" s="93">
        <v>2</v>
      </c>
      <c r="C190" s="133">
        <v>0.0026417492529320543</v>
      </c>
      <c r="D190" s="93" t="s">
        <v>1492</v>
      </c>
      <c r="E190" s="93" t="b">
        <v>0</v>
      </c>
      <c r="F190" s="93" t="b">
        <v>0</v>
      </c>
      <c r="G190" s="93" t="b">
        <v>0</v>
      </c>
    </row>
    <row r="191" spans="1:7" ht="15">
      <c r="A191" s="93" t="s">
        <v>1485</v>
      </c>
      <c r="B191" s="93">
        <v>2</v>
      </c>
      <c r="C191" s="133">
        <v>0.0026417492529320543</v>
      </c>
      <c r="D191" s="93" t="s">
        <v>1492</v>
      </c>
      <c r="E191" s="93" t="b">
        <v>0</v>
      </c>
      <c r="F191" s="93" t="b">
        <v>0</v>
      </c>
      <c r="G191" s="93" t="b">
        <v>0</v>
      </c>
    </row>
    <row r="192" spans="1:7" ht="15">
      <c r="A192" s="93" t="s">
        <v>1486</v>
      </c>
      <c r="B192" s="93">
        <v>2</v>
      </c>
      <c r="C192" s="133">
        <v>0.0026417492529320543</v>
      </c>
      <c r="D192" s="93" t="s">
        <v>1492</v>
      </c>
      <c r="E192" s="93" t="b">
        <v>0</v>
      </c>
      <c r="F192" s="93" t="b">
        <v>0</v>
      </c>
      <c r="G192" s="93" t="b">
        <v>0</v>
      </c>
    </row>
    <row r="193" spans="1:7" ht="15">
      <c r="A193" s="93" t="s">
        <v>1487</v>
      </c>
      <c r="B193" s="93">
        <v>2</v>
      </c>
      <c r="C193" s="133">
        <v>0.0026417492529320543</v>
      </c>
      <c r="D193" s="93" t="s">
        <v>1492</v>
      </c>
      <c r="E193" s="93" t="b">
        <v>0</v>
      </c>
      <c r="F193" s="93" t="b">
        <v>0</v>
      </c>
      <c r="G193" s="93" t="b">
        <v>0</v>
      </c>
    </row>
    <row r="194" spans="1:7" ht="15">
      <c r="A194" s="93" t="s">
        <v>1488</v>
      </c>
      <c r="B194" s="93">
        <v>2</v>
      </c>
      <c r="C194" s="133">
        <v>0.0026417492529320543</v>
      </c>
      <c r="D194" s="93" t="s">
        <v>1492</v>
      </c>
      <c r="E194" s="93" t="b">
        <v>0</v>
      </c>
      <c r="F194" s="93" t="b">
        <v>0</v>
      </c>
      <c r="G194" s="93" t="b">
        <v>0</v>
      </c>
    </row>
    <row r="195" spans="1:7" ht="15">
      <c r="A195" s="93" t="s">
        <v>1489</v>
      </c>
      <c r="B195" s="93">
        <v>2</v>
      </c>
      <c r="C195" s="133">
        <v>0.0026417492529320543</v>
      </c>
      <c r="D195" s="93" t="s">
        <v>1492</v>
      </c>
      <c r="E195" s="93" t="b">
        <v>0</v>
      </c>
      <c r="F195" s="93" t="b">
        <v>0</v>
      </c>
      <c r="G195" s="93" t="b">
        <v>0</v>
      </c>
    </row>
    <row r="196" spans="1:7" ht="15">
      <c r="A196" s="93" t="s">
        <v>1105</v>
      </c>
      <c r="B196" s="93">
        <v>5</v>
      </c>
      <c r="C196" s="133">
        <v>0</v>
      </c>
      <c r="D196" s="93" t="s">
        <v>985</v>
      </c>
      <c r="E196" s="93" t="b">
        <v>0</v>
      </c>
      <c r="F196" s="93" t="b">
        <v>0</v>
      </c>
      <c r="G196" s="93" t="b">
        <v>0</v>
      </c>
    </row>
    <row r="197" spans="1:7" ht="15">
      <c r="A197" s="93" t="s">
        <v>1106</v>
      </c>
      <c r="B197" s="93">
        <v>5</v>
      </c>
      <c r="C197" s="133">
        <v>0</v>
      </c>
      <c r="D197" s="93" t="s">
        <v>985</v>
      </c>
      <c r="E197" s="93" t="b">
        <v>0</v>
      </c>
      <c r="F197" s="93" t="b">
        <v>0</v>
      </c>
      <c r="G197" s="93" t="b">
        <v>0</v>
      </c>
    </row>
    <row r="198" spans="1:7" ht="15">
      <c r="A198" s="93" t="s">
        <v>1107</v>
      </c>
      <c r="B198" s="93">
        <v>5</v>
      </c>
      <c r="C198" s="133">
        <v>0</v>
      </c>
      <c r="D198" s="93" t="s">
        <v>985</v>
      </c>
      <c r="E198" s="93" t="b">
        <v>0</v>
      </c>
      <c r="F198" s="93" t="b">
        <v>0</v>
      </c>
      <c r="G198" s="93" t="b">
        <v>0</v>
      </c>
    </row>
    <row r="199" spans="1:7" ht="15">
      <c r="A199" s="93" t="s">
        <v>1108</v>
      </c>
      <c r="B199" s="93">
        <v>5</v>
      </c>
      <c r="C199" s="133">
        <v>0</v>
      </c>
      <c r="D199" s="93" t="s">
        <v>985</v>
      </c>
      <c r="E199" s="93" t="b">
        <v>0</v>
      </c>
      <c r="F199" s="93" t="b">
        <v>0</v>
      </c>
      <c r="G199" s="93" t="b">
        <v>0</v>
      </c>
    </row>
    <row r="200" spans="1:7" ht="15">
      <c r="A200" s="93" t="s">
        <v>1109</v>
      </c>
      <c r="B200" s="93">
        <v>5</v>
      </c>
      <c r="C200" s="133">
        <v>0</v>
      </c>
      <c r="D200" s="93" t="s">
        <v>985</v>
      </c>
      <c r="E200" s="93" t="b">
        <v>0</v>
      </c>
      <c r="F200" s="93" t="b">
        <v>0</v>
      </c>
      <c r="G200" s="93" t="b">
        <v>0</v>
      </c>
    </row>
    <row r="201" spans="1:7" ht="15">
      <c r="A201" s="93" t="s">
        <v>1110</v>
      </c>
      <c r="B201" s="93">
        <v>5</v>
      </c>
      <c r="C201" s="133">
        <v>0</v>
      </c>
      <c r="D201" s="93" t="s">
        <v>985</v>
      </c>
      <c r="E201" s="93" t="b">
        <v>0</v>
      </c>
      <c r="F201" s="93" t="b">
        <v>0</v>
      </c>
      <c r="G201" s="93" t="b">
        <v>0</v>
      </c>
    </row>
    <row r="202" spans="1:7" ht="15">
      <c r="A202" s="93" t="s">
        <v>1111</v>
      </c>
      <c r="B202" s="93">
        <v>5</v>
      </c>
      <c r="C202" s="133">
        <v>0</v>
      </c>
      <c r="D202" s="93" t="s">
        <v>985</v>
      </c>
      <c r="E202" s="93" t="b">
        <v>0</v>
      </c>
      <c r="F202" s="93" t="b">
        <v>0</v>
      </c>
      <c r="G202" s="93" t="b">
        <v>0</v>
      </c>
    </row>
    <row r="203" spans="1:7" ht="15">
      <c r="A203" s="93" t="s">
        <v>1101</v>
      </c>
      <c r="B203" s="93">
        <v>5</v>
      </c>
      <c r="C203" s="133">
        <v>0</v>
      </c>
      <c r="D203" s="93" t="s">
        <v>985</v>
      </c>
      <c r="E203" s="93" t="b">
        <v>0</v>
      </c>
      <c r="F203" s="93" t="b">
        <v>0</v>
      </c>
      <c r="G203" s="93" t="b">
        <v>0</v>
      </c>
    </row>
    <row r="204" spans="1:7" ht="15">
      <c r="A204" s="93" t="s">
        <v>1112</v>
      </c>
      <c r="B204" s="93">
        <v>5</v>
      </c>
      <c r="C204" s="133">
        <v>0</v>
      </c>
      <c r="D204" s="93" t="s">
        <v>985</v>
      </c>
      <c r="E204" s="93" t="b">
        <v>0</v>
      </c>
      <c r="F204" s="93" t="b">
        <v>0</v>
      </c>
      <c r="G204" s="93" t="b">
        <v>0</v>
      </c>
    </row>
    <row r="205" spans="1:7" ht="15">
      <c r="A205" s="93" t="s">
        <v>1113</v>
      </c>
      <c r="B205" s="93">
        <v>5</v>
      </c>
      <c r="C205" s="133">
        <v>0</v>
      </c>
      <c r="D205" s="93" t="s">
        <v>985</v>
      </c>
      <c r="E205" s="93" t="b">
        <v>0</v>
      </c>
      <c r="F205" s="93" t="b">
        <v>0</v>
      </c>
      <c r="G205" s="93" t="b">
        <v>0</v>
      </c>
    </row>
    <row r="206" spans="1:7" ht="15">
      <c r="A206" s="93" t="s">
        <v>1395</v>
      </c>
      <c r="B206" s="93">
        <v>5</v>
      </c>
      <c r="C206" s="133">
        <v>0</v>
      </c>
      <c r="D206" s="93" t="s">
        <v>985</v>
      </c>
      <c r="E206" s="93" t="b">
        <v>0</v>
      </c>
      <c r="F206" s="93" t="b">
        <v>0</v>
      </c>
      <c r="G206" s="93" t="b">
        <v>0</v>
      </c>
    </row>
    <row r="207" spans="1:7" ht="15">
      <c r="A207" s="93" t="s">
        <v>1396</v>
      </c>
      <c r="B207" s="93">
        <v>5</v>
      </c>
      <c r="C207" s="133">
        <v>0</v>
      </c>
      <c r="D207" s="93" t="s">
        <v>985</v>
      </c>
      <c r="E207" s="93" t="b">
        <v>0</v>
      </c>
      <c r="F207" s="93" t="b">
        <v>0</v>
      </c>
      <c r="G207" s="93" t="b">
        <v>0</v>
      </c>
    </row>
    <row r="208" spans="1:7" ht="15">
      <c r="A208" s="93" t="s">
        <v>1397</v>
      </c>
      <c r="B208" s="93">
        <v>5</v>
      </c>
      <c r="C208" s="133">
        <v>0</v>
      </c>
      <c r="D208" s="93" t="s">
        <v>985</v>
      </c>
      <c r="E208" s="93" t="b">
        <v>0</v>
      </c>
      <c r="F208" s="93" t="b">
        <v>0</v>
      </c>
      <c r="G208" s="93" t="b">
        <v>0</v>
      </c>
    </row>
    <row r="209" spans="1:7" ht="15">
      <c r="A209" s="93" t="s">
        <v>1101</v>
      </c>
      <c r="B209" s="93">
        <v>20</v>
      </c>
      <c r="C209" s="133">
        <v>0</v>
      </c>
      <c r="D209" s="93" t="s">
        <v>986</v>
      </c>
      <c r="E209" s="93" t="b">
        <v>0</v>
      </c>
      <c r="F209" s="93" t="b">
        <v>0</v>
      </c>
      <c r="G209" s="93" t="b">
        <v>0</v>
      </c>
    </row>
    <row r="210" spans="1:7" ht="15">
      <c r="A210" s="93" t="s">
        <v>336</v>
      </c>
      <c r="B210" s="93">
        <v>16</v>
      </c>
      <c r="C210" s="133">
        <v>0.005073654278509642</v>
      </c>
      <c r="D210" s="93" t="s">
        <v>986</v>
      </c>
      <c r="E210" s="93" t="b">
        <v>0</v>
      </c>
      <c r="F210" s="93" t="b">
        <v>0</v>
      </c>
      <c r="G210" s="93" t="b">
        <v>0</v>
      </c>
    </row>
    <row r="211" spans="1:7" ht="15">
      <c r="A211" s="93" t="s">
        <v>1048</v>
      </c>
      <c r="B211" s="93">
        <v>8</v>
      </c>
      <c r="C211" s="133">
        <v>0.008080000176081981</v>
      </c>
      <c r="D211" s="93" t="s">
        <v>986</v>
      </c>
      <c r="E211" s="93" t="b">
        <v>0</v>
      </c>
      <c r="F211" s="93" t="b">
        <v>0</v>
      </c>
      <c r="G211" s="93" t="b">
        <v>0</v>
      </c>
    </row>
    <row r="212" spans="1:7" ht="15">
      <c r="A212" s="93" t="s">
        <v>1115</v>
      </c>
      <c r="B212" s="93">
        <v>8</v>
      </c>
      <c r="C212" s="133">
        <v>0.008080000176081981</v>
      </c>
      <c r="D212" s="93" t="s">
        <v>986</v>
      </c>
      <c r="E212" s="93" t="b">
        <v>0</v>
      </c>
      <c r="F212" s="93" t="b">
        <v>0</v>
      </c>
      <c r="G212" s="93" t="b">
        <v>0</v>
      </c>
    </row>
    <row r="213" spans="1:7" ht="15">
      <c r="A213" s="93" t="s">
        <v>1116</v>
      </c>
      <c r="B213" s="93">
        <v>8</v>
      </c>
      <c r="C213" s="133">
        <v>0.008080000176081981</v>
      </c>
      <c r="D213" s="93" t="s">
        <v>986</v>
      </c>
      <c r="E213" s="93" t="b">
        <v>0</v>
      </c>
      <c r="F213" s="93" t="b">
        <v>0</v>
      </c>
      <c r="G213" s="93" t="b">
        <v>0</v>
      </c>
    </row>
    <row r="214" spans="1:7" ht="15">
      <c r="A214" s="93" t="s">
        <v>1117</v>
      </c>
      <c r="B214" s="93">
        <v>8</v>
      </c>
      <c r="C214" s="133">
        <v>0.008080000176081981</v>
      </c>
      <c r="D214" s="93" t="s">
        <v>986</v>
      </c>
      <c r="E214" s="93" t="b">
        <v>0</v>
      </c>
      <c r="F214" s="93" t="b">
        <v>0</v>
      </c>
      <c r="G214" s="93" t="b">
        <v>0</v>
      </c>
    </row>
    <row r="215" spans="1:7" ht="15">
      <c r="A215" s="93" t="s">
        <v>1118</v>
      </c>
      <c r="B215" s="93">
        <v>8</v>
      </c>
      <c r="C215" s="133">
        <v>0.008080000176081981</v>
      </c>
      <c r="D215" s="93" t="s">
        <v>986</v>
      </c>
      <c r="E215" s="93" t="b">
        <v>0</v>
      </c>
      <c r="F215" s="93" t="b">
        <v>0</v>
      </c>
      <c r="G215" s="93" t="b">
        <v>0</v>
      </c>
    </row>
    <row r="216" spans="1:7" ht="15">
      <c r="A216" s="93" t="s">
        <v>1103</v>
      </c>
      <c r="B216" s="93">
        <v>8</v>
      </c>
      <c r="C216" s="133">
        <v>0.008080000176081981</v>
      </c>
      <c r="D216" s="93" t="s">
        <v>986</v>
      </c>
      <c r="E216" s="93" t="b">
        <v>0</v>
      </c>
      <c r="F216" s="93" t="b">
        <v>0</v>
      </c>
      <c r="G216" s="93" t="b">
        <v>0</v>
      </c>
    </row>
    <row r="217" spans="1:7" ht="15">
      <c r="A217" s="93" t="s">
        <v>1119</v>
      </c>
      <c r="B217" s="93">
        <v>8</v>
      </c>
      <c r="C217" s="133">
        <v>0.008080000176081981</v>
      </c>
      <c r="D217" s="93" t="s">
        <v>986</v>
      </c>
      <c r="E217" s="93" t="b">
        <v>0</v>
      </c>
      <c r="F217" s="93" t="b">
        <v>0</v>
      </c>
      <c r="G217" s="93" t="b">
        <v>0</v>
      </c>
    </row>
    <row r="218" spans="1:7" ht="15">
      <c r="A218" s="93" t="s">
        <v>1120</v>
      </c>
      <c r="B218" s="93">
        <v>8</v>
      </c>
      <c r="C218" s="133">
        <v>0.008080000176081981</v>
      </c>
      <c r="D218" s="93" t="s">
        <v>986</v>
      </c>
      <c r="E218" s="93" t="b">
        <v>0</v>
      </c>
      <c r="F218" s="93" t="b">
        <v>0</v>
      </c>
      <c r="G218" s="93" t="b">
        <v>0</v>
      </c>
    </row>
    <row r="219" spans="1:7" ht="15">
      <c r="A219" s="93" t="s">
        <v>1369</v>
      </c>
      <c r="B219" s="93">
        <v>8</v>
      </c>
      <c r="C219" s="133">
        <v>0.008080000176081981</v>
      </c>
      <c r="D219" s="93" t="s">
        <v>986</v>
      </c>
      <c r="E219" s="93" t="b">
        <v>0</v>
      </c>
      <c r="F219" s="93" t="b">
        <v>0</v>
      </c>
      <c r="G219" s="93" t="b">
        <v>0</v>
      </c>
    </row>
    <row r="220" spans="1:7" ht="15">
      <c r="A220" s="93" t="s">
        <v>1370</v>
      </c>
      <c r="B220" s="93">
        <v>8</v>
      </c>
      <c r="C220" s="133">
        <v>0.008080000176081981</v>
      </c>
      <c r="D220" s="93" t="s">
        <v>986</v>
      </c>
      <c r="E220" s="93" t="b">
        <v>0</v>
      </c>
      <c r="F220" s="93" t="b">
        <v>0</v>
      </c>
      <c r="G220" s="93" t="b">
        <v>0</v>
      </c>
    </row>
    <row r="221" spans="1:7" ht="15">
      <c r="A221" s="93" t="s">
        <v>1371</v>
      </c>
      <c r="B221" s="93">
        <v>8</v>
      </c>
      <c r="C221" s="133">
        <v>0.008080000176081981</v>
      </c>
      <c r="D221" s="93" t="s">
        <v>986</v>
      </c>
      <c r="E221" s="93" t="b">
        <v>0</v>
      </c>
      <c r="F221" s="93" t="b">
        <v>0</v>
      </c>
      <c r="G221" s="93" t="b">
        <v>0</v>
      </c>
    </row>
    <row r="222" spans="1:7" ht="15">
      <c r="A222" s="93" t="s">
        <v>1372</v>
      </c>
      <c r="B222" s="93">
        <v>8</v>
      </c>
      <c r="C222" s="133">
        <v>0.008080000176081981</v>
      </c>
      <c r="D222" s="93" t="s">
        <v>986</v>
      </c>
      <c r="E222" s="93" t="b">
        <v>0</v>
      </c>
      <c r="F222" s="93" t="b">
        <v>0</v>
      </c>
      <c r="G222" s="93" t="b">
        <v>0</v>
      </c>
    </row>
    <row r="223" spans="1:7" ht="15">
      <c r="A223" s="93" t="s">
        <v>1373</v>
      </c>
      <c r="B223" s="93">
        <v>8</v>
      </c>
      <c r="C223" s="133">
        <v>0.008080000176081981</v>
      </c>
      <c r="D223" s="93" t="s">
        <v>986</v>
      </c>
      <c r="E223" s="93" t="b">
        <v>0</v>
      </c>
      <c r="F223" s="93" t="b">
        <v>0</v>
      </c>
      <c r="G223" s="93" t="b">
        <v>0</v>
      </c>
    </row>
    <row r="224" spans="1:7" ht="15">
      <c r="A224" s="93" t="s">
        <v>1102</v>
      </c>
      <c r="B224" s="93">
        <v>6</v>
      </c>
      <c r="C224" s="133">
        <v>0.010644213264000288</v>
      </c>
      <c r="D224" s="93" t="s">
        <v>986</v>
      </c>
      <c r="E224" s="93" t="b">
        <v>0</v>
      </c>
      <c r="F224" s="93" t="b">
        <v>0</v>
      </c>
      <c r="G224" s="93" t="b">
        <v>0</v>
      </c>
    </row>
    <row r="225" spans="1:7" ht="15">
      <c r="A225" s="93" t="s">
        <v>1398</v>
      </c>
      <c r="B225" s="93">
        <v>5</v>
      </c>
      <c r="C225" s="133">
        <v>0.007640355219898</v>
      </c>
      <c r="D225" s="93" t="s">
        <v>986</v>
      </c>
      <c r="E225" s="93" t="b">
        <v>0</v>
      </c>
      <c r="F225" s="93" t="b">
        <v>0</v>
      </c>
      <c r="G225" s="93" t="b">
        <v>0</v>
      </c>
    </row>
    <row r="226" spans="1:7" ht="15">
      <c r="A226" s="93" t="s">
        <v>1414</v>
      </c>
      <c r="B226" s="93">
        <v>4</v>
      </c>
      <c r="C226" s="133">
        <v>0.007096142176000191</v>
      </c>
      <c r="D226" s="93" t="s">
        <v>986</v>
      </c>
      <c r="E226" s="93" t="b">
        <v>0</v>
      </c>
      <c r="F226" s="93" t="b">
        <v>0</v>
      </c>
      <c r="G226" s="93" t="b">
        <v>0</v>
      </c>
    </row>
    <row r="227" spans="1:7" ht="15">
      <c r="A227" s="93" t="s">
        <v>1394</v>
      </c>
      <c r="B227" s="93">
        <v>4</v>
      </c>
      <c r="C227" s="133">
        <v>0.007096142176000191</v>
      </c>
      <c r="D227" s="93" t="s">
        <v>986</v>
      </c>
      <c r="E227" s="93" t="b">
        <v>0</v>
      </c>
      <c r="F227" s="93" t="b">
        <v>0</v>
      </c>
      <c r="G227" s="93" t="b">
        <v>0</v>
      </c>
    </row>
    <row r="228" spans="1:7" ht="15">
      <c r="A228" s="93" t="s">
        <v>1399</v>
      </c>
      <c r="B228" s="93">
        <v>4</v>
      </c>
      <c r="C228" s="133">
        <v>0.007096142176000191</v>
      </c>
      <c r="D228" s="93" t="s">
        <v>986</v>
      </c>
      <c r="E228" s="93" t="b">
        <v>0</v>
      </c>
      <c r="F228" s="93" t="b">
        <v>0</v>
      </c>
      <c r="G228" s="93" t="b">
        <v>0</v>
      </c>
    </row>
    <row r="229" spans="1:7" ht="15">
      <c r="A229" s="93" t="s">
        <v>1400</v>
      </c>
      <c r="B229" s="93">
        <v>4</v>
      </c>
      <c r="C229" s="133">
        <v>0.007096142176000191</v>
      </c>
      <c r="D229" s="93" t="s">
        <v>986</v>
      </c>
      <c r="E229" s="93" t="b">
        <v>0</v>
      </c>
      <c r="F229" s="93" t="b">
        <v>0</v>
      </c>
      <c r="G229" s="93" t="b">
        <v>0</v>
      </c>
    </row>
    <row r="230" spans="1:7" ht="15">
      <c r="A230" s="93" t="s">
        <v>1415</v>
      </c>
      <c r="B230" s="93">
        <v>3</v>
      </c>
      <c r="C230" s="133">
        <v>0.006273416809220701</v>
      </c>
      <c r="D230" s="93" t="s">
        <v>986</v>
      </c>
      <c r="E230" s="93" t="b">
        <v>0</v>
      </c>
      <c r="F230" s="93" t="b">
        <v>0</v>
      </c>
      <c r="G230" s="93" t="b">
        <v>0</v>
      </c>
    </row>
    <row r="231" spans="1:7" ht="15">
      <c r="A231" s="93" t="s">
        <v>1374</v>
      </c>
      <c r="B231" s="93">
        <v>3</v>
      </c>
      <c r="C231" s="133">
        <v>0.006273416809220701</v>
      </c>
      <c r="D231" s="93" t="s">
        <v>986</v>
      </c>
      <c r="E231" s="93" t="b">
        <v>0</v>
      </c>
      <c r="F231" s="93" t="b">
        <v>0</v>
      </c>
      <c r="G231" s="93" t="b">
        <v>0</v>
      </c>
    </row>
    <row r="232" spans="1:7" ht="15">
      <c r="A232" s="93" t="s">
        <v>1416</v>
      </c>
      <c r="B232" s="93">
        <v>3</v>
      </c>
      <c r="C232" s="133">
        <v>0.006273416809220701</v>
      </c>
      <c r="D232" s="93" t="s">
        <v>986</v>
      </c>
      <c r="E232" s="93" t="b">
        <v>0</v>
      </c>
      <c r="F232" s="93" t="b">
        <v>0</v>
      </c>
      <c r="G232" s="93" t="b">
        <v>0</v>
      </c>
    </row>
    <row r="233" spans="1:7" ht="15">
      <c r="A233" s="93" t="s">
        <v>1417</v>
      </c>
      <c r="B233" s="93">
        <v>3</v>
      </c>
      <c r="C233" s="133">
        <v>0.006273416809220701</v>
      </c>
      <c r="D233" s="93" t="s">
        <v>986</v>
      </c>
      <c r="E233" s="93" t="b">
        <v>0</v>
      </c>
      <c r="F233" s="93" t="b">
        <v>0</v>
      </c>
      <c r="G233" s="93" t="b">
        <v>0</v>
      </c>
    </row>
    <row r="234" spans="1:7" ht="15">
      <c r="A234" s="93" t="s">
        <v>1479</v>
      </c>
      <c r="B234" s="93">
        <v>2</v>
      </c>
      <c r="C234" s="133">
        <v>0.006604213175959295</v>
      </c>
      <c r="D234" s="93" t="s">
        <v>986</v>
      </c>
      <c r="E234" s="93" t="b">
        <v>0</v>
      </c>
      <c r="F234" s="93" t="b">
        <v>0</v>
      </c>
      <c r="G234" s="93" t="b">
        <v>0</v>
      </c>
    </row>
    <row r="235" spans="1:7" ht="15">
      <c r="A235" s="93" t="s">
        <v>1477</v>
      </c>
      <c r="B235" s="93">
        <v>2</v>
      </c>
      <c r="C235" s="133">
        <v>0.005076142131979695</v>
      </c>
      <c r="D235" s="93" t="s">
        <v>986</v>
      </c>
      <c r="E235" s="93" t="b">
        <v>0</v>
      </c>
      <c r="F235" s="93" t="b">
        <v>0</v>
      </c>
      <c r="G235" s="93" t="b">
        <v>0</v>
      </c>
    </row>
    <row r="236" spans="1:7" ht="15">
      <c r="A236" s="93" t="s">
        <v>1478</v>
      </c>
      <c r="B236" s="93">
        <v>2</v>
      </c>
      <c r="C236" s="133">
        <v>0.005076142131979695</v>
      </c>
      <c r="D236" s="93" t="s">
        <v>986</v>
      </c>
      <c r="E236" s="93" t="b">
        <v>0</v>
      </c>
      <c r="F236" s="93" t="b">
        <v>0</v>
      </c>
      <c r="G236" s="93" t="b">
        <v>0</v>
      </c>
    </row>
    <row r="237" spans="1:7" ht="15">
      <c r="A237" s="93" t="s">
        <v>1473</v>
      </c>
      <c r="B237" s="93">
        <v>2</v>
      </c>
      <c r="C237" s="133">
        <v>0.006604213175959295</v>
      </c>
      <c r="D237" s="93" t="s">
        <v>986</v>
      </c>
      <c r="E237" s="93" t="b">
        <v>0</v>
      </c>
      <c r="F237" s="93" t="b">
        <v>0</v>
      </c>
      <c r="G237" s="93" t="b">
        <v>0</v>
      </c>
    </row>
    <row r="238" spans="1:7" ht="15">
      <c r="A238" s="93" t="s">
        <v>1474</v>
      </c>
      <c r="B238" s="93">
        <v>2</v>
      </c>
      <c r="C238" s="133">
        <v>0.006604213175959295</v>
      </c>
      <c r="D238" s="93" t="s">
        <v>986</v>
      </c>
      <c r="E238" s="93" t="b">
        <v>0</v>
      </c>
      <c r="F238" s="93" t="b">
        <v>0</v>
      </c>
      <c r="G238" s="93" t="b">
        <v>0</v>
      </c>
    </row>
    <row r="239" spans="1:7" ht="15">
      <c r="A239" s="93" t="s">
        <v>1475</v>
      </c>
      <c r="B239" s="93">
        <v>2</v>
      </c>
      <c r="C239" s="133">
        <v>0.006604213175959295</v>
      </c>
      <c r="D239" s="93" t="s">
        <v>986</v>
      </c>
      <c r="E239" s="93" t="b">
        <v>0</v>
      </c>
      <c r="F239" s="93" t="b">
        <v>0</v>
      </c>
      <c r="G239" s="93" t="b">
        <v>0</v>
      </c>
    </row>
    <row r="240" spans="1:7" ht="15">
      <c r="A240" s="93" t="s">
        <v>1476</v>
      </c>
      <c r="B240" s="93">
        <v>2</v>
      </c>
      <c r="C240" s="133">
        <v>0.006604213175959295</v>
      </c>
      <c r="D240" s="93" t="s">
        <v>986</v>
      </c>
      <c r="E240" s="93" t="b">
        <v>0</v>
      </c>
      <c r="F240" s="93" t="b">
        <v>0</v>
      </c>
      <c r="G240" s="93" t="b">
        <v>0</v>
      </c>
    </row>
    <row r="241" spans="1:7" ht="15">
      <c r="A241" s="93" t="s">
        <v>1472</v>
      </c>
      <c r="B241" s="93">
        <v>2</v>
      </c>
      <c r="C241" s="133">
        <v>0.005076142131979695</v>
      </c>
      <c r="D241" s="93" t="s">
        <v>986</v>
      </c>
      <c r="E241" s="93" t="b">
        <v>0</v>
      </c>
      <c r="F241" s="93" t="b">
        <v>0</v>
      </c>
      <c r="G241" s="93" t="b">
        <v>0</v>
      </c>
    </row>
    <row r="242" spans="1:7" ht="15">
      <c r="A242" s="93" t="s">
        <v>1449</v>
      </c>
      <c r="B242" s="93">
        <v>2</v>
      </c>
      <c r="C242" s="133">
        <v>0.005076142131979695</v>
      </c>
      <c r="D242" s="93" t="s">
        <v>986</v>
      </c>
      <c r="E242" s="93" t="b">
        <v>0</v>
      </c>
      <c r="F242" s="93" t="b">
        <v>0</v>
      </c>
      <c r="G242" s="93" t="b">
        <v>0</v>
      </c>
    </row>
    <row r="243" spans="1:7" ht="15">
      <c r="A243" s="93" t="s">
        <v>1462</v>
      </c>
      <c r="B243" s="93">
        <v>2</v>
      </c>
      <c r="C243" s="133">
        <v>0.005076142131979695</v>
      </c>
      <c r="D243" s="93" t="s">
        <v>986</v>
      </c>
      <c r="E243" s="93" t="b">
        <v>0</v>
      </c>
      <c r="F243" s="93" t="b">
        <v>0</v>
      </c>
      <c r="G243" s="93" t="b">
        <v>0</v>
      </c>
    </row>
    <row r="244" spans="1:7" ht="15">
      <c r="A244" s="93" t="s">
        <v>1463</v>
      </c>
      <c r="B244" s="93">
        <v>2</v>
      </c>
      <c r="C244" s="133">
        <v>0.005076142131979695</v>
      </c>
      <c r="D244" s="93" t="s">
        <v>986</v>
      </c>
      <c r="E244" s="93" t="b">
        <v>0</v>
      </c>
      <c r="F244" s="93" t="b">
        <v>0</v>
      </c>
      <c r="G244" s="93" t="b">
        <v>0</v>
      </c>
    </row>
    <row r="245" spans="1:7" ht="15">
      <c r="A245" s="93" t="s">
        <v>1471</v>
      </c>
      <c r="B245" s="93">
        <v>2</v>
      </c>
      <c r="C245" s="133">
        <v>0.006604213175959295</v>
      </c>
      <c r="D245" s="93" t="s">
        <v>986</v>
      </c>
      <c r="E245" s="93" t="b">
        <v>0</v>
      </c>
      <c r="F245" s="93" t="b">
        <v>0</v>
      </c>
      <c r="G245" s="93" t="b">
        <v>0</v>
      </c>
    </row>
    <row r="246" spans="1:7" ht="15">
      <c r="A246" s="93" t="s">
        <v>1467</v>
      </c>
      <c r="B246" s="93">
        <v>2</v>
      </c>
      <c r="C246" s="133">
        <v>0.006604213175959295</v>
      </c>
      <c r="D246" s="93" t="s">
        <v>986</v>
      </c>
      <c r="E246" s="93" t="b">
        <v>0</v>
      </c>
      <c r="F246" s="93" t="b">
        <v>0</v>
      </c>
      <c r="G246" s="93" t="b">
        <v>0</v>
      </c>
    </row>
    <row r="247" spans="1:7" ht="15">
      <c r="A247" s="93" t="s">
        <v>1468</v>
      </c>
      <c r="B247" s="93">
        <v>2</v>
      </c>
      <c r="C247" s="133">
        <v>0.006604213175959295</v>
      </c>
      <c r="D247" s="93" t="s">
        <v>986</v>
      </c>
      <c r="E247" s="93" t="b">
        <v>0</v>
      </c>
      <c r="F247" s="93" t="b">
        <v>0</v>
      </c>
      <c r="G247" s="93" t="b">
        <v>0</v>
      </c>
    </row>
    <row r="248" spans="1:7" ht="15">
      <c r="A248" s="93" t="s">
        <v>1469</v>
      </c>
      <c r="B248" s="93">
        <v>2</v>
      </c>
      <c r="C248" s="133">
        <v>0.006604213175959295</v>
      </c>
      <c r="D248" s="93" t="s">
        <v>986</v>
      </c>
      <c r="E248" s="93" t="b">
        <v>0</v>
      </c>
      <c r="F248" s="93" t="b">
        <v>0</v>
      </c>
      <c r="G248" s="93" t="b">
        <v>0</v>
      </c>
    </row>
    <row r="249" spans="1:7" ht="15">
      <c r="A249" s="93" t="s">
        <v>1464</v>
      </c>
      <c r="B249" s="93">
        <v>2</v>
      </c>
      <c r="C249" s="133">
        <v>0.005076142131979695</v>
      </c>
      <c r="D249" s="93" t="s">
        <v>986</v>
      </c>
      <c r="E249" s="93" t="b">
        <v>0</v>
      </c>
      <c r="F249" s="93" t="b">
        <v>0</v>
      </c>
      <c r="G249" s="93" t="b">
        <v>0</v>
      </c>
    </row>
    <row r="250" spans="1:7" ht="15">
      <c r="A250" s="93" t="s">
        <v>1059</v>
      </c>
      <c r="B250" s="93">
        <v>2</v>
      </c>
      <c r="C250" s="133">
        <v>0.005076142131979695</v>
      </c>
      <c r="D250" s="93" t="s">
        <v>986</v>
      </c>
      <c r="E250" s="93" t="b">
        <v>0</v>
      </c>
      <c r="F250" s="93" t="b">
        <v>0</v>
      </c>
      <c r="G250" s="93" t="b">
        <v>0</v>
      </c>
    </row>
    <row r="251" spans="1:7" ht="15">
      <c r="A251" s="93" t="s">
        <v>1465</v>
      </c>
      <c r="B251" s="93">
        <v>2</v>
      </c>
      <c r="C251" s="133">
        <v>0.005076142131979695</v>
      </c>
      <c r="D251" s="93" t="s">
        <v>986</v>
      </c>
      <c r="E251" s="93" t="b">
        <v>0</v>
      </c>
      <c r="F251" s="93" t="b">
        <v>0</v>
      </c>
      <c r="G251" s="93" t="b">
        <v>0</v>
      </c>
    </row>
    <row r="252" spans="1:7" ht="15">
      <c r="A252" s="93" t="s">
        <v>1466</v>
      </c>
      <c r="B252" s="93">
        <v>2</v>
      </c>
      <c r="C252" s="133">
        <v>0.005076142131979695</v>
      </c>
      <c r="D252" s="93" t="s">
        <v>986</v>
      </c>
      <c r="E252" s="93" t="b">
        <v>0</v>
      </c>
      <c r="F252" s="93" t="b">
        <v>0</v>
      </c>
      <c r="G252" s="93" t="b">
        <v>0</v>
      </c>
    </row>
    <row r="253" spans="1:7" ht="15">
      <c r="A253" s="93" t="s">
        <v>1442</v>
      </c>
      <c r="B253" s="93">
        <v>2</v>
      </c>
      <c r="C253" s="133">
        <v>0.005076142131979695</v>
      </c>
      <c r="D253" s="93" t="s">
        <v>986</v>
      </c>
      <c r="E253" s="93" t="b">
        <v>0</v>
      </c>
      <c r="F253" s="93" t="b">
        <v>0</v>
      </c>
      <c r="G253" s="93" t="b">
        <v>0</v>
      </c>
    </row>
    <row r="254" spans="1:7" ht="15">
      <c r="A254" s="93" t="s">
        <v>1443</v>
      </c>
      <c r="B254" s="93">
        <v>2</v>
      </c>
      <c r="C254" s="133">
        <v>0.005076142131979695</v>
      </c>
      <c r="D254" s="93" t="s">
        <v>986</v>
      </c>
      <c r="E254" s="93" t="b">
        <v>0</v>
      </c>
      <c r="F254" s="93" t="b">
        <v>0</v>
      </c>
      <c r="G254" s="93" t="b">
        <v>0</v>
      </c>
    </row>
    <row r="255" spans="1:7" ht="15">
      <c r="A255" s="93" t="s">
        <v>1444</v>
      </c>
      <c r="B255" s="93">
        <v>2</v>
      </c>
      <c r="C255" s="133">
        <v>0.005076142131979695</v>
      </c>
      <c r="D255" s="93" t="s">
        <v>986</v>
      </c>
      <c r="E255" s="93" t="b">
        <v>0</v>
      </c>
      <c r="F255" s="93" t="b">
        <v>0</v>
      </c>
      <c r="G255" s="93" t="b">
        <v>0</v>
      </c>
    </row>
    <row r="256" spans="1:7" ht="15">
      <c r="A256" s="93" t="s">
        <v>1445</v>
      </c>
      <c r="B256" s="93">
        <v>2</v>
      </c>
      <c r="C256" s="133">
        <v>0.005076142131979695</v>
      </c>
      <c r="D256" s="93" t="s">
        <v>986</v>
      </c>
      <c r="E256" s="93" t="b">
        <v>0</v>
      </c>
      <c r="F256" s="93" t="b">
        <v>0</v>
      </c>
      <c r="G256" s="93" t="b">
        <v>0</v>
      </c>
    </row>
    <row r="257" spans="1:7" ht="15">
      <c r="A257" s="93" t="s">
        <v>1446</v>
      </c>
      <c r="B257" s="93">
        <v>2</v>
      </c>
      <c r="C257" s="133">
        <v>0.005076142131979695</v>
      </c>
      <c r="D257" s="93" t="s">
        <v>986</v>
      </c>
      <c r="E257" s="93" t="b">
        <v>0</v>
      </c>
      <c r="F257" s="93" t="b">
        <v>0</v>
      </c>
      <c r="G257" s="93" t="b">
        <v>0</v>
      </c>
    </row>
    <row r="258" spans="1:7" ht="15">
      <c r="A258" s="93" t="s">
        <v>1447</v>
      </c>
      <c r="B258" s="93">
        <v>2</v>
      </c>
      <c r="C258" s="133">
        <v>0.005076142131979695</v>
      </c>
      <c r="D258" s="93" t="s">
        <v>986</v>
      </c>
      <c r="E258" s="93" t="b">
        <v>0</v>
      </c>
      <c r="F258" s="93" t="b">
        <v>0</v>
      </c>
      <c r="G258" s="93" t="b">
        <v>0</v>
      </c>
    </row>
    <row r="259" spans="1:7" ht="15">
      <c r="A259" s="93" t="s">
        <v>1448</v>
      </c>
      <c r="B259" s="93">
        <v>2</v>
      </c>
      <c r="C259" s="133">
        <v>0.005076142131979695</v>
      </c>
      <c r="D259" s="93" t="s">
        <v>986</v>
      </c>
      <c r="E259" s="93" t="b">
        <v>0</v>
      </c>
      <c r="F259" s="93" t="b">
        <v>0</v>
      </c>
      <c r="G259" s="93" t="b">
        <v>0</v>
      </c>
    </row>
    <row r="260" spans="1:7" ht="15">
      <c r="A260" s="93" t="s">
        <v>1450</v>
      </c>
      <c r="B260" s="93">
        <v>2</v>
      </c>
      <c r="C260" s="133">
        <v>0.005076142131979695</v>
      </c>
      <c r="D260" s="93" t="s">
        <v>986</v>
      </c>
      <c r="E260" s="93" t="b">
        <v>0</v>
      </c>
      <c r="F260" s="93" t="b">
        <v>0</v>
      </c>
      <c r="G260" s="93" t="b">
        <v>0</v>
      </c>
    </row>
    <row r="261" spans="1:7" ht="15">
      <c r="A261" s="93" t="s">
        <v>1451</v>
      </c>
      <c r="B261" s="93">
        <v>2</v>
      </c>
      <c r="C261" s="133">
        <v>0.005076142131979695</v>
      </c>
      <c r="D261" s="93" t="s">
        <v>986</v>
      </c>
      <c r="E261" s="93" t="b">
        <v>0</v>
      </c>
      <c r="F261" s="93" t="b">
        <v>0</v>
      </c>
      <c r="G261" s="93" t="b">
        <v>0</v>
      </c>
    </row>
    <row r="262" spans="1:7" ht="15">
      <c r="A262" s="93" t="s">
        <v>1452</v>
      </c>
      <c r="B262" s="93">
        <v>2</v>
      </c>
      <c r="C262" s="133">
        <v>0.005076142131979695</v>
      </c>
      <c r="D262" s="93" t="s">
        <v>986</v>
      </c>
      <c r="E262" s="93" t="b">
        <v>0</v>
      </c>
      <c r="F262" s="93" t="b">
        <v>0</v>
      </c>
      <c r="G262" s="93" t="b">
        <v>0</v>
      </c>
    </row>
    <row r="263" spans="1:7" ht="15">
      <c r="A263" s="93" t="s">
        <v>1453</v>
      </c>
      <c r="B263" s="93">
        <v>2</v>
      </c>
      <c r="C263" s="133">
        <v>0.005076142131979695</v>
      </c>
      <c r="D263" s="93" t="s">
        <v>986</v>
      </c>
      <c r="E263" s="93" t="b">
        <v>0</v>
      </c>
      <c r="F263" s="93" t="b">
        <v>0</v>
      </c>
      <c r="G263" s="93" t="b">
        <v>0</v>
      </c>
    </row>
    <row r="264" spans="1:7" ht="15">
      <c r="A264" s="93" t="s">
        <v>1454</v>
      </c>
      <c r="B264" s="93">
        <v>2</v>
      </c>
      <c r="C264" s="133">
        <v>0.005076142131979695</v>
      </c>
      <c r="D264" s="93" t="s">
        <v>986</v>
      </c>
      <c r="E264" s="93" t="b">
        <v>0</v>
      </c>
      <c r="F264" s="93" t="b">
        <v>0</v>
      </c>
      <c r="G264" s="93" t="b">
        <v>0</v>
      </c>
    </row>
    <row r="265" spans="1:7" ht="15">
      <c r="A265" s="93" t="s">
        <v>1455</v>
      </c>
      <c r="B265" s="93">
        <v>2</v>
      </c>
      <c r="C265" s="133">
        <v>0.005076142131979695</v>
      </c>
      <c r="D265" s="93" t="s">
        <v>986</v>
      </c>
      <c r="E265" s="93" t="b">
        <v>1</v>
      </c>
      <c r="F265" s="93" t="b">
        <v>0</v>
      </c>
      <c r="G265" s="93" t="b">
        <v>0</v>
      </c>
    </row>
    <row r="266" spans="1:7" ht="15">
      <c r="A266" s="93" t="s">
        <v>1456</v>
      </c>
      <c r="B266" s="93">
        <v>2</v>
      </c>
      <c r="C266" s="133">
        <v>0.005076142131979695</v>
      </c>
      <c r="D266" s="93" t="s">
        <v>986</v>
      </c>
      <c r="E266" s="93" t="b">
        <v>1</v>
      </c>
      <c r="F266" s="93" t="b">
        <v>0</v>
      </c>
      <c r="G266" s="93" t="b">
        <v>0</v>
      </c>
    </row>
    <row r="267" spans="1:7" ht="15">
      <c r="A267" s="93" t="s">
        <v>1457</v>
      </c>
      <c r="B267" s="93">
        <v>2</v>
      </c>
      <c r="C267" s="133">
        <v>0.005076142131979695</v>
      </c>
      <c r="D267" s="93" t="s">
        <v>986</v>
      </c>
      <c r="E267" s="93" t="b">
        <v>0</v>
      </c>
      <c r="F267" s="93" t="b">
        <v>0</v>
      </c>
      <c r="G267" s="93" t="b">
        <v>0</v>
      </c>
    </row>
    <row r="268" spans="1:7" ht="15">
      <c r="A268" s="93" t="s">
        <v>1458</v>
      </c>
      <c r="B268" s="93">
        <v>2</v>
      </c>
      <c r="C268" s="133">
        <v>0.005076142131979695</v>
      </c>
      <c r="D268" s="93" t="s">
        <v>986</v>
      </c>
      <c r="E268" s="93" t="b">
        <v>0</v>
      </c>
      <c r="F268" s="93" t="b">
        <v>0</v>
      </c>
      <c r="G268" s="93" t="b">
        <v>0</v>
      </c>
    </row>
    <row r="269" spans="1:7" ht="15">
      <c r="A269" s="93" t="s">
        <v>1459</v>
      </c>
      <c r="B269" s="93">
        <v>2</v>
      </c>
      <c r="C269" s="133">
        <v>0.005076142131979695</v>
      </c>
      <c r="D269" s="93" t="s">
        <v>986</v>
      </c>
      <c r="E269" s="93" t="b">
        <v>0</v>
      </c>
      <c r="F269" s="93" t="b">
        <v>0</v>
      </c>
      <c r="G269" s="93" t="b">
        <v>0</v>
      </c>
    </row>
    <row r="270" spans="1:7" ht="15">
      <c r="A270" s="93" t="s">
        <v>1460</v>
      </c>
      <c r="B270" s="93">
        <v>2</v>
      </c>
      <c r="C270" s="133">
        <v>0.005076142131979695</v>
      </c>
      <c r="D270" s="93" t="s">
        <v>986</v>
      </c>
      <c r="E270" s="93" t="b">
        <v>0</v>
      </c>
      <c r="F270" s="93" t="b">
        <v>0</v>
      </c>
      <c r="G270" s="93" t="b">
        <v>0</v>
      </c>
    </row>
    <row r="271" spans="1:7" ht="15">
      <c r="A271" s="93" t="s">
        <v>1461</v>
      </c>
      <c r="B271" s="93">
        <v>2</v>
      </c>
      <c r="C271" s="133">
        <v>0.005076142131979695</v>
      </c>
      <c r="D271" s="93" t="s">
        <v>986</v>
      </c>
      <c r="E271" s="93" t="b">
        <v>0</v>
      </c>
      <c r="F271" s="93" t="b">
        <v>0</v>
      </c>
      <c r="G271" s="93" t="b">
        <v>0</v>
      </c>
    </row>
    <row r="272" spans="1:7" ht="15">
      <c r="A272" s="93" t="s">
        <v>1122</v>
      </c>
      <c r="B272" s="93">
        <v>10</v>
      </c>
      <c r="C272" s="133">
        <v>0.005314177587088914</v>
      </c>
      <c r="D272" s="93" t="s">
        <v>987</v>
      </c>
      <c r="E272" s="93" t="b">
        <v>0</v>
      </c>
      <c r="F272" s="93" t="b">
        <v>0</v>
      </c>
      <c r="G272" s="93" t="b">
        <v>0</v>
      </c>
    </row>
    <row r="273" spans="1:7" ht="15">
      <c r="A273" s="93" t="s">
        <v>1123</v>
      </c>
      <c r="B273" s="93">
        <v>10</v>
      </c>
      <c r="C273" s="133">
        <v>0.005314177587088914</v>
      </c>
      <c r="D273" s="93" t="s">
        <v>987</v>
      </c>
      <c r="E273" s="93" t="b">
        <v>0</v>
      </c>
      <c r="F273" s="93" t="b">
        <v>0</v>
      </c>
      <c r="G273" s="93" t="b">
        <v>0</v>
      </c>
    </row>
    <row r="274" spans="1:7" ht="15">
      <c r="A274" s="93" t="s">
        <v>1124</v>
      </c>
      <c r="B274" s="93">
        <v>10</v>
      </c>
      <c r="C274" s="133">
        <v>0.005314177587088914</v>
      </c>
      <c r="D274" s="93" t="s">
        <v>987</v>
      </c>
      <c r="E274" s="93" t="b">
        <v>0</v>
      </c>
      <c r="F274" s="93" t="b">
        <v>0</v>
      </c>
      <c r="G274" s="93" t="b">
        <v>0</v>
      </c>
    </row>
    <row r="275" spans="1:7" ht="15">
      <c r="A275" s="93" t="s">
        <v>1125</v>
      </c>
      <c r="B275" s="93">
        <v>10</v>
      </c>
      <c r="C275" s="133">
        <v>0.005314177587088914</v>
      </c>
      <c r="D275" s="93" t="s">
        <v>987</v>
      </c>
      <c r="E275" s="93" t="b">
        <v>0</v>
      </c>
      <c r="F275" s="93" t="b">
        <v>0</v>
      </c>
      <c r="G275" s="93" t="b">
        <v>0</v>
      </c>
    </row>
    <row r="276" spans="1:7" ht="15">
      <c r="A276" s="93" t="s">
        <v>1101</v>
      </c>
      <c r="B276" s="93">
        <v>6</v>
      </c>
      <c r="C276" s="133">
        <v>0</v>
      </c>
      <c r="D276" s="93" t="s">
        <v>987</v>
      </c>
      <c r="E276" s="93" t="b">
        <v>0</v>
      </c>
      <c r="F276" s="93" t="b">
        <v>0</v>
      </c>
      <c r="G276" s="93" t="b">
        <v>0</v>
      </c>
    </row>
    <row r="277" spans="1:7" ht="15">
      <c r="A277" s="93" t="s">
        <v>1126</v>
      </c>
      <c r="B277" s="93">
        <v>5</v>
      </c>
      <c r="C277" s="133">
        <v>0.002657088793544457</v>
      </c>
      <c r="D277" s="93" t="s">
        <v>987</v>
      </c>
      <c r="E277" s="93" t="b">
        <v>0</v>
      </c>
      <c r="F277" s="93" t="b">
        <v>0</v>
      </c>
      <c r="G277" s="93" t="b">
        <v>0</v>
      </c>
    </row>
    <row r="278" spans="1:7" ht="15">
      <c r="A278" s="93" t="s">
        <v>1127</v>
      </c>
      <c r="B278" s="93">
        <v>5</v>
      </c>
      <c r="C278" s="133">
        <v>0.002657088793544457</v>
      </c>
      <c r="D278" s="93" t="s">
        <v>987</v>
      </c>
      <c r="E278" s="93" t="b">
        <v>0</v>
      </c>
      <c r="F278" s="93" t="b">
        <v>0</v>
      </c>
      <c r="G278" s="93" t="b">
        <v>0</v>
      </c>
    </row>
    <row r="279" spans="1:7" ht="15">
      <c r="A279" s="93" t="s">
        <v>1128</v>
      </c>
      <c r="B279" s="93">
        <v>5</v>
      </c>
      <c r="C279" s="133">
        <v>0.002657088793544457</v>
      </c>
      <c r="D279" s="93" t="s">
        <v>987</v>
      </c>
      <c r="E279" s="93" t="b">
        <v>0</v>
      </c>
      <c r="F279" s="93" t="b">
        <v>0</v>
      </c>
      <c r="G279" s="93" t="b">
        <v>0</v>
      </c>
    </row>
    <row r="280" spans="1:7" ht="15">
      <c r="A280" s="93" t="s">
        <v>1129</v>
      </c>
      <c r="B280" s="93">
        <v>5</v>
      </c>
      <c r="C280" s="133">
        <v>0.002657088793544457</v>
      </c>
      <c r="D280" s="93" t="s">
        <v>987</v>
      </c>
      <c r="E280" s="93" t="b">
        <v>0</v>
      </c>
      <c r="F280" s="93" t="b">
        <v>0</v>
      </c>
      <c r="G280" s="93" t="b">
        <v>0</v>
      </c>
    </row>
    <row r="281" spans="1:7" ht="15">
      <c r="A281" s="93" t="s">
        <v>1130</v>
      </c>
      <c r="B281" s="93">
        <v>5</v>
      </c>
      <c r="C281" s="133">
        <v>0.002657088793544457</v>
      </c>
      <c r="D281" s="93" t="s">
        <v>987</v>
      </c>
      <c r="E281" s="93" t="b">
        <v>0</v>
      </c>
      <c r="F281" s="93" t="b">
        <v>0</v>
      </c>
      <c r="G281" s="93" t="b">
        <v>0</v>
      </c>
    </row>
    <row r="282" spans="1:7" ht="15">
      <c r="A282" s="93" t="s">
        <v>1401</v>
      </c>
      <c r="B282" s="93">
        <v>5</v>
      </c>
      <c r="C282" s="133">
        <v>0.002657088793544457</v>
      </c>
      <c r="D282" s="93" t="s">
        <v>987</v>
      </c>
      <c r="E282" s="93" t="b">
        <v>0</v>
      </c>
      <c r="F282" s="93" t="b">
        <v>0</v>
      </c>
      <c r="G282" s="93" t="b">
        <v>0</v>
      </c>
    </row>
    <row r="283" spans="1:7" ht="15">
      <c r="A283" s="93" t="s">
        <v>1402</v>
      </c>
      <c r="B283" s="93">
        <v>5</v>
      </c>
      <c r="C283" s="133">
        <v>0.002657088793544457</v>
      </c>
      <c r="D283" s="93" t="s">
        <v>987</v>
      </c>
      <c r="E283" s="93" t="b">
        <v>0</v>
      </c>
      <c r="F283" s="93" t="b">
        <v>0</v>
      </c>
      <c r="G283" s="93" t="b">
        <v>0</v>
      </c>
    </row>
    <row r="284" spans="1:7" ht="15">
      <c r="A284" s="93" t="s">
        <v>1403</v>
      </c>
      <c r="B284" s="93">
        <v>5</v>
      </c>
      <c r="C284" s="133">
        <v>0.002657088793544457</v>
      </c>
      <c r="D284" s="93" t="s">
        <v>987</v>
      </c>
      <c r="E284" s="93" t="b">
        <v>0</v>
      </c>
      <c r="F284" s="93" t="b">
        <v>0</v>
      </c>
      <c r="G284" s="93" t="b">
        <v>0</v>
      </c>
    </row>
    <row r="285" spans="1:7" ht="15">
      <c r="A285" s="93" t="s">
        <v>1404</v>
      </c>
      <c r="B285" s="93">
        <v>5</v>
      </c>
      <c r="C285" s="133">
        <v>0.002657088793544457</v>
      </c>
      <c r="D285" s="93" t="s">
        <v>987</v>
      </c>
      <c r="E285" s="93" t="b">
        <v>0</v>
      </c>
      <c r="F285" s="93" t="b">
        <v>0</v>
      </c>
      <c r="G285" s="93" t="b">
        <v>0</v>
      </c>
    </row>
    <row r="286" spans="1:7" ht="15">
      <c r="A286" s="93" t="s">
        <v>1405</v>
      </c>
      <c r="B286" s="93">
        <v>5</v>
      </c>
      <c r="C286" s="133">
        <v>0.002657088793544457</v>
      </c>
      <c r="D286" s="93" t="s">
        <v>987</v>
      </c>
      <c r="E286" s="93" t="b">
        <v>0</v>
      </c>
      <c r="F286" s="93" t="b">
        <v>0</v>
      </c>
      <c r="G286" s="93" t="b">
        <v>0</v>
      </c>
    </row>
    <row r="287" spans="1:7" ht="15">
      <c r="A287" s="93" t="s">
        <v>1406</v>
      </c>
      <c r="B287" s="93">
        <v>5</v>
      </c>
      <c r="C287" s="133">
        <v>0.002657088793544457</v>
      </c>
      <c r="D287" s="93" t="s">
        <v>987</v>
      </c>
      <c r="E287" s="93" t="b">
        <v>0</v>
      </c>
      <c r="F287" s="93" t="b">
        <v>0</v>
      </c>
      <c r="G287" s="93" t="b">
        <v>0</v>
      </c>
    </row>
    <row r="288" spans="1:7" ht="15">
      <c r="A288" s="93" t="s">
        <v>1374</v>
      </c>
      <c r="B288" s="93">
        <v>5</v>
      </c>
      <c r="C288" s="133">
        <v>0.002657088793544457</v>
      </c>
      <c r="D288" s="93" t="s">
        <v>987</v>
      </c>
      <c r="E288" s="93" t="b">
        <v>0</v>
      </c>
      <c r="F288" s="93" t="b">
        <v>0</v>
      </c>
      <c r="G288" s="93" t="b">
        <v>0</v>
      </c>
    </row>
    <row r="289" spans="1:7" ht="15">
      <c r="A289" s="93" t="s">
        <v>1407</v>
      </c>
      <c r="B289" s="93">
        <v>5</v>
      </c>
      <c r="C289" s="133">
        <v>0.002657088793544457</v>
      </c>
      <c r="D289" s="93" t="s">
        <v>987</v>
      </c>
      <c r="E289" s="93" t="b">
        <v>0</v>
      </c>
      <c r="F289" s="93" t="b">
        <v>0</v>
      </c>
      <c r="G289" s="93" t="b">
        <v>0</v>
      </c>
    </row>
    <row r="290" spans="1:7" ht="15">
      <c r="A290" s="93" t="s">
        <v>1408</v>
      </c>
      <c r="B290" s="93">
        <v>5</v>
      </c>
      <c r="C290" s="133">
        <v>0.002657088793544457</v>
      </c>
      <c r="D290" s="93" t="s">
        <v>987</v>
      </c>
      <c r="E290" s="93" t="b">
        <v>0</v>
      </c>
      <c r="F290" s="93" t="b">
        <v>0</v>
      </c>
      <c r="G290" s="93" t="b">
        <v>0</v>
      </c>
    </row>
    <row r="291" spans="1:7" ht="15">
      <c r="A291" s="93" t="s">
        <v>1409</v>
      </c>
      <c r="B291" s="93">
        <v>5</v>
      </c>
      <c r="C291" s="133">
        <v>0.002657088793544457</v>
      </c>
      <c r="D291" s="93" t="s">
        <v>987</v>
      </c>
      <c r="E291" s="93" t="b">
        <v>0</v>
      </c>
      <c r="F291" s="93" t="b">
        <v>0</v>
      </c>
      <c r="G291" s="93" t="b">
        <v>0</v>
      </c>
    </row>
    <row r="292" spans="1:7" ht="15">
      <c r="A292" s="93" t="s">
        <v>1410</v>
      </c>
      <c r="B292" s="93">
        <v>5</v>
      </c>
      <c r="C292" s="133">
        <v>0.002657088793544457</v>
      </c>
      <c r="D292" s="93" t="s">
        <v>987</v>
      </c>
      <c r="E292" s="93" t="b">
        <v>0</v>
      </c>
      <c r="F292" s="93" t="b">
        <v>0</v>
      </c>
      <c r="G292" s="93" t="b">
        <v>0</v>
      </c>
    </row>
    <row r="293" spans="1:7" ht="15">
      <c r="A293" s="93" t="s">
        <v>1411</v>
      </c>
      <c r="B293" s="93">
        <v>5</v>
      </c>
      <c r="C293" s="133">
        <v>0.002657088793544457</v>
      </c>
      <c r="D293" s="93" t="s">
        <v>987</v>
      </c>
      <c r="E293" s="93" t="b">
        <v>0</v>
      </c>
      <c r="F293" s="93" t="b">
        <v>0</v>
      </c>
      <c r="G293" s="93" t="b">
        <v>0</v>
      </c>
    </row>
    <row r="294" spans="1:7" ht="15">
      <c r="A294" s="93" t="s">
        <v>1412</v>
      </c>
      <c r="B294" s="93">
        <v>5</v>
      </c>
      <c r="C294" s="133">
        <v>0.002657088793544457</v>
      </c>
      <c r="D294" s="93" t="s">
        <v>987</v>
      </c>
      <c r="E294" s="93" t="b">
        <v>0</v>
      </c>
      <c r="F294" s="93" t="b">
        <v>0</v>
      </c>
      <c r="G294" s="93" t="b">
        <v>0</v>
      </c>
    </row>
    <row r="295" spans="1:7" ht="15">
      <c r="A295" s="93" t="s">
        <v>1413</v>
      </c>
      <c r="B295" s="93">
        <v>5</v>
      </c>
      <c r="C295" s="133">
        <v>0.002657088793544457</v>
      </c>
      <c r="D295" s="93" t="s">
        <v>987</v>
      </c>
      <c r="E295" s="93" t="b">
        <v>0</v>
      </c>
      <c r="F295" s="93" t="b">
        <v>0</v>
      </c>
      <c r="G295" s="93" t="b">
        <v>0</v>
      </c>
    </row>
    <row r="296" spans="1:7" ht="15">
      <c r="A296" s="93" t="s">
        <v>1132</v>
      </c>
      <c r="B296" s="93">
        <v>2</v>
      </c>
      <c r="C296" s="133">
        <v>0</v>
      </c>
      <c r="D296" s="93" t="s">
        <v>988</v>
      </c>
      <c r="E296" s="93" t="b">
        <v>0</v>
      </c>
      <c r="F296" s="93" t="b">
        <v>0</v>
      </c>
      <c r="G296" s="93" t="b">
        <v>0</v>
      </c>
    </row>
    <row r="297" spans="1:7" ht="15">
      <c r="A297" s="93" t="s">
        <v>251</v>
      </c>
      <c r="B297" s="93">
        <v>4</v>
      </c>
      <c r="C297" s="133">
        <v>0</v>
      </c>
      <c r="D297" s="93" t="s">
        <v>989</v>
      </c>
      <c r="E297" s="93" t="b">
        <v>0</v>
      </c>
      <c r="F297" s="93" t="b">
        <v>0</v>
      </c>
      <c r="G297" s="93" t="b">
        <v>0</v>
      </c>
    </row>
    <row r="298" spans="1:7" ht="15">
      <c r="A298" s="93" t="s">
        <v>1134</v>
      </c>
      <c r="B298" s="93">
        <v>2</v>
      </c>
      <c r="C298" s="133">
        <v>0</v>
      </c>
      <c r="D298" s="93" t="s">
        <v>989</v>
      </c>
      <c r="E298" s="93" t="b">
        <v>0</v>
      </c>
      <c r="F298" s="93" t="b">
        <v>0</v>
      </c>
      <c r="G298" s="93" t="b">
        <v>0</v>
      </c>
    </row>
    <row r="299" spans="1:7" ht="15">
      <c r="A299" s="93" t="s">
        <v>1135</v>
      </c>
      <c r="B299" s="93">
        <v>2</v>
      </c>
      <c r="C299" s="133">
        <v>0</v>
      </c>
      <c r="D299" s="93" t="s">
        <v>989</v>
      </c>
      <c r="E299" s="93" t="b">
        <v>0</v>
      </c>
      <c r="F299" s="93" t="b">
        <v>0</v>
      </c>
      <c r="G299" s="93" t="b">
        <v>0</v>
      </c>
    </row>
    <row r="300" spans="1:7" ht="15">
      <c r="A300" s="93" t="s">
        <v>1136</v>
      </c>
      <c r="B300" s="93">
        <v>2</v>
      </c>
      <c r="C300" s="133">
        <v>0</v>
      </c>
      <c r="D300" s="93" t="s">
        <v>989</v>
      </c>
      <c r="E300" s="93" t="b">
        <v>0</v>
      </c>
      <c r="F300" s="93" t="b">
        <v>0</v>
      </c>
      <c r="G300" s="93" t="b">
        <v>0</v>
      </c>
    </row>
    <row r="301" spans="1:7" ht="15">
      <c r="A301" s="93" t="s">
        <v>1137</v>
      </c>
      <c r="B301" s="93">
        <v>2</v>
      </c>
      <c r="C301" s="133">
        <v>0</v>
      </c>
      <c r="D301" s="93" t="s">
        <v>989</v>
      </c>
      <c r="E301" s="93" t="b">
        <v>0</v>
      </c>
      <c r="F301" s="93" t="b">
        <v>0</v>
      </c>
      <c r="G301" s="93" t="b">
        <v>0</v>
      </c>
    </row>
    <row r="302" spans="1:7" ht="15">
      <c r="A302" s="93" t="s">
        <v>1138</v>
      </c>
      <c r="B302" s="93">
        <v>2</v>
      </c>
      <c r="C302" s="133">
        <v>0</v>
      </c>
      <c r="D302" s="93" t="s">
        <v>989</v>
      </c>
      <c r="E302" s="93" t="b">
        <v>0</v>
      </c>
      <c r="F302" s="93" t="b">
        <v>0</v>
      </c>
      <c r="G302" s="93" t="b">
        <v>0</v>
      </c>
    </row>
    <row r="303" spans="1:7" ht="15">
      <c r="A303" s="93" t="s">
        <v>1139</v>
      </c>
      <c r="B303" s="93">
        <v>2</v>
      </c>
      <c r="C303" s="133">
        <v>0</v>
      </c>
      <c r="D303" s="93" t="s">
        <v>989</v>
      </c>
      <c r="E303" s="93" t="b">
        <v>0</v>
      </c>
      <c r="F303" s="93" t="b">
        <v>0</v>
      </c>
      <c r="G303" s="93" t="b">
        <v>0</v>
      </c>
    </row>
    <row r="304" spans="1:7" ht="15">
      <c r="A304" s="93" t="s">
        <v>1140</v>
      </c>
      <c r="B304" s="93">
        <v>2</v>
      </c>
      <c r="C304" s="133">
        <v>0</v>
      </c>
      <c r="D304" s="93" t="s">
        <v>989</v>
      </c>
      <c r="E304" s="93" t="b">
        <v>0</v>
      </c>
      <c r="F304" s="93" t="b">
        <v>0</v>
      </c>
      <c r="G304" s="93" t="b">
        <v>0</v>
      </c>
    </row>
    <row r="305" spans="1:7" ht="15">
      <c r="A305" s="93" t="s">
        <v>1141</v>
      </c>
      <c r="B305" s="93">
        <v>2</v>
      </c>
      <c r="C305" s="133">
        <v>0</v>
      </c>
      <c r="D305" s="93" t="s">
        <v>989</v>
      </c>
      <c r="E305" s="93" t="b">
        <v>0</v>
      </c>
      <c r="F305" s="93" t="b">
        <v>0</v>
      </c>
      <c r="G305" s="93" t="b">
        <v>0</v>
      </c>
    </row>
    <row r="306" spans="1:7" ht="15">
      <c r="A306" s="93" t="s">
        <v>1142</v>
      </c>
      <c r="B306" s="93">
        <v>2</v>
      </c>
      <c r="C306" s="133">
        <v>0</v>
      </c>
      <c r="D306" s="93" t="s">
        <v>989</v>
      </c>
      <c r="E306" s="93" t="b">
        <v>0</v>
      </c>
      <c r="F306" s="93" t="b">
        <v>0</v>
      </c>
      <c r="G306" s="93" t="b">
        <v>0</v>
      </c>
    </row>
    <row r="307" spans="1:7" ht="15">
      <c r="A307" s="93" t="s">
        <v>1470</v>
      </c>
      <c r="B307" s="93">
        <v>2</v>
      </c>
      <c r="C307" s="133">
        <v>0</v>
      </c>
      <c r="D307" s="93" t="s">
        <v>989</v>
      </c>
      <c r="E307" s="93" t="b">
        <v>0</v>
      </c>
      <c r="F307" s="93" t="b">
        <v>0</v>
      </c>
      <c r="G307" s="93" t="b">
        <v>0</v>
      </c>
    </row>
    <row r="308" spans="1:7" ht="15">
      <c r="A308" s="93" t="s">
        <v>250</v>
      </c>
      <c r="B308" s="93">
        <v>2</v>
      </c>
      <c r="C308" s="133">
        <v>0</v>
      </c>
      <c r="D308" s="93" t="s">
        <v>989</v>
      </c>
      <c r="E308" s="93" t="b">
        <v>0</v>
      </c>
      <c r="F308" s="93" t="b">
        <v>0</v>
      </c>
      <c r="G308" s="93" t="b">
        <v>0</v>
      </c>
    </row>
    <row r="309" spans="1:7" ht="15">
      <c r="A309" s="93" t="s">
        <v>1101</v>
      </c>
      <c r="B309" s="93">
        <v>2</v>
      </c>
      <c r="C309" s="133">
        <v>0</v>
      </c>
      <c r="D309" s="93" t="s">
        <v>989</v>
      </c>
      <c r="E309" s="93" t="b">
        <v>0</v>
      </c>
      <c r="F309" s="93" t="b">
        <v>0</v>
      </c>
      <c r="G309" s="93" t="b">
        <v>0</v>
      </c>
    </row>
    <row r="310" spans="1:7" ht="15">
      <c r="A310" s="93" t="s">
        <v>1102</v>
      </c>
      <c r="B310" s="93">
        <v>4</v>
      </c>
      <c r="C310" s="133">
        <v>0</v>
      </c>
      <c r="D310" s="93" t="s">
        <v>990</v>
      </c>
      <c r="E310" s="93" t="b">
        <v>0</v>
      </c>
      <c r="F310" s="93" t="b">
        <v>0</v>
      </c>
      <c r="G310" s="93" t="b">
        <v>0</v>
      </c>
    </row>
    <row r="311" spans="1:7" ht="15">
      <c r="A311" s="93" t="s">
        <v>1103</v>
      </c>
      <c r="B311" s="93">
        <v>4</v>
      </c>
      <c r="C311" s="133">
        <v>0</v>
      </c>
      <c r="D311" s="93" t="s">
        <v>990</v>
      </c>
      <c r="E311" s="93" t="b">
        <v>0</v>
      </c>
      <c r="F311" s="93" t="b">
        <v>0</v>
      </c>
      <c r="G311" s="93" t="b">
        <v>0</v>
      </c>
    </row>
    <row r="312" spans="1:7" ht="15">
      <c r="A312" s="93" t="s">
        <v>269</v>
      </c>
      <c r="B312" s="93">
        <v>2</v>
      </c>
      <c r="C312" s="133">
        <v>0</v>
      </c>
      <c r="D312" s="93" t="s">
        <v>990</v>
      </c>
      <c r="E312" s="93" t="b">
        <v>0</v>
      </c>
      <c r="F312" s="93" t="b">
        <v>0</v>
      </c>
      <c r="G312" s="93" t="b">
        <v>0</v>
      </c>
    </row>
    <row r="313" spans="1:7" ht="15">
      <c r="A313" s="93" t="s">
        <v>1144</v>
      </c>
      <c r="B313" s="93">
        <v>2</v>
      </c>
      <c r="C313" s="133">
        <v>0</v>
      </c>
      <c r="D313" s="93" t="s">
        <v>990</v>
      </c>
      <c r="E313" s="93" t="b">
        <v>0</v>
      </c>
      <c r="F313" s="93" t="b">
        <v>0</v>
      </c>
      <c r="G313" s="93" t="b">
        <v>0</v>
      </c>
    </row>
    <row r="314" spans="1:7" ht="15">
      <c r="A314" s="93" t="s">
        <v>1145</v>
      </c>
      <c r="B314" s="93">
        <v>2</v>
      </c>
      <c r="C314" s="133">
        <v>0</v>
      </c>
      <c r="D314" s="93" t="s">
        <v>990</v>
      </c>
      <c r="E314" s="93" t="b">
        <v>0</v>
      </c>
      <c r="F314" s="93" t="b">
        <v>0</v>
      </c>
      <c r="G314" s="93" t="b">
        <v>0</v>
      </c>
    </row>
    <row r="315" spans="1:7" ht="15">
      <c r="A315" s="93" t="s">
        <v>1146</v>
      </c>
      <c r="B315" s="93">
        <v>2</v>
      </c>
      <c r="C315" s="133">
        <v>0</v>
      </c>
      <c r="D315" s="93" t="s">
        <v>990</v>
      </c>
      <c r="E315" s="93" t="b">
        <v>0</v>
      </c>
      <c r="F315" s="93" t="b">
        <v>0</v>
      </c>
      <c r="G315" s="93" t="b">
        <v>0</v>
      </c>
    </row>
    <row r="316" spans="1:7" ht="15">
      <c r="A316" s="93" t="s">
        <v>1147</v>
      </c>
      <c r="B316" s="93">
        <v>2</v>
      </c>
      <c r="C316" s="133">
        <v>0</v>
      </c>
      <c r="D316" s="93" t="s">
        <v>990</v>
      </c>
      <c r="E316" s="93" t="b">
        <v>0</v>
      </c>
      <c r="F316" s="93" t="b">
        <v>0</v>
      </c>
      <c r="G316" s="93" t="b">
        <v>0</v>
      </c>
    </row>
    <row r="317" spans="1:7" ht="15">
      <c r="A317" s="93" t="s">
        <v>1148</v>
      </c>
      <c r="B317" s="93">
        <v>2</v>
      </c>
      <c r="C317" s="133">
        <v>0</v>
      </c>
      <c r="D317" s="93" t="s">
        <v>990</v>
      </c>
      <c r="E317" s="93" t="b">
        <v>0</v>
      </c>
      <c r="F317" s="93" t="b">
        <v>0</v>
      </c>
      <c r="G317" s="93" t="b">
        <v>0</v>
      </c>
    </row>
    <row r="318" spans="1:7" ht="15">
      <c r="A318" s="93" t="s">
        <v>1149</v>
      </c>
      <c r="B318" s="93">
        <v>2</v>
      </c>
      <c r="C318" s="133">
        <v>0</v>
      </c>
      <c r="D318" s="93" t="s">
        <v>990</v>
      </c>
      <c r="E318" s="93" t="b">
        <v>0</v>
      </c>
      <c r="F318" s="93" t="b">
        <v>0</v>
      </c>
      <c r="G318" s="93" t="b">
        <v>0</v>
      </c>
    </row>
    <row r="319" spans="1:7" ht="15">
      <c r="A319" s="93" t="s">
        <v>1150</v>
      </c>
      <c r="B319" s="93">
        <v>2</v>
      </c>
      <c r="C319" s="133">
        <v>0</v>
      </c>
      <c r="D319" s="93" t="s">
        <v>990</v>
      </c>
      <c r="E319" s="93" t="b">
        <v>0</v>
      </c>
      <c r="F319" s="93" t="b">
        <v>0</v>
      </c>
      <c r="G319" s="93" t="b">
        <v>0</v>
      </c>
    </row>
    <row r="320" spans="1:7" ht="15">
      <c r="A320" s="93" t="s">
        <v>1418</v>
      </c>
      <c r="B320" s="93">
        <v>2</v>
      </c>
      <c r="C320" s="133">
        <v>0</v>
      </c>
      <c r="D320" s="93" t="s">
        <v>990</v>
      </c>
      <c r="E320" s="93" t="b">
        <v>0</v>
      </c>
      <c r="F320" s="93" t="b">
        <v>0</v>
      </c>
      <c r="G320" s="93" t="b">
        <v>0</v>
      </c>
    </row>
    <row r="321" spans="1:7" ht="15">
      <c r="A321" s="93" t="s">
        <v>1419</v>
      </c>
      <c r="B321" s="93">
        <v>2</v>
      </c>
      <c r="C321" s="133">
        <v>0</v>
      </c>
      <c r="D321" s="93" t="s">
        <v>990</v>
      </c>
      <c r="E321" s="93" t="b">
        <v>0</v>
      </c>
      <c r="F321" s="93" t="b">
        <v>0</v>
      </c>
      <c r="G321" s="93" t="b">
        <v>0</v>
      </c>
    </row>
    <row r="322" spans="1:7" ht="15">
      <c r="A322" s="93" t="s">
        <v>1420</v>
      </c>
      <c r="B322" s="93">
        <v>2</v>
      </c>
      <c r="C322" s="133">
        <v>0</v>
      </c>
      <c r="D322" s="93" t="s">
        <v>990</v>
      </c>
      <c r="E322" s="93" t="b">
        <v>0</v>
      </c>
      <c r="F322" s="93" t="b">
        <v>0</v>
      </c>
      <c r="G322" s="93" t="b">
        <v>0</v>
      </c>
    </row>
    <row r="323" spans="1:7" ht="15">
      <c r="A323" s="93" t="s">
        <v>1421</v>
      </c>
      <c r="B323" s="93">
        <v>2</v>
      </c>
      <c r="C323" s="133">
        <v>0</v>
      </c>
      <c r="D323" s="93" t="s">
        <v>990</v>
      </c>
      <c r="E323" s="93" t="b">
        <v>0</v>
      </c>
      <c r="F323" s="93" t="b">
        <v>0</v>
      </c>
      <c r="G323" s="93" t="b">
        <v>0</v>
      </c>
    </row>
    <row r="324" spans="1:7" ht="15">
      <c r="A324" s="93" t="s">
        <v>1422</v>
      </c>
      <c r="B324" s="93">
        <v>2</v>
      </c>
      <c r="C324" s="133">
        <v>0</v>
      </c>
      <c r="D324" s="93" t="s">
        <v>990</v>
      </c>
      <c r="E324" s="93" t="b">
        <v>0</v>
      </c>
      <c r="F324" s="93" t="b">
        <v>0</v>
      </c>
      <c r="G324" s="93" t="b">
        <v>0</v>
      </c>
    </row>
    <row r="325" spans="1:7" ht="15">
      <c r="A325" s="93" t="s">
        <v>1423</v>
      </c>
      <c r="B325" s="93">
        <v>2</v>
      </c>
      <c r="C325" s="133">
        <v>0</v>
      </c>
      <c r="D325" s="93" t="s">
        <v>990</v>
      </c>
      <c r="E325" s="93" t="b">
        <v>0</v>
      </c>
      <c r="F325" s="93" t="b">
        <v>0</v>
      </c>
      <c r="G325" s="93" t="b">
        <v>0</v>
      </c>
    </row>
    <row r="326" spans="1:7" ht="15">
      <c r="A326" s="93" t="s">
        <v>1424</v>
      </c>
      <c r="B326" s="93">
        <v>2</v>
      </c>
      <c r="C326" s="133">
        <v>0</v>
      </c>
      <c r="D326" s="93" t="s">
        <v>990</v>
      </c>
      <c r="E326" s="93" t="b">
        <v>0</v>
      </c>
      <c r="F326" s="93" t="b">
        <v>0</v>
      </c>
      <c r="G326" s="93" t="b">
        <v>0</v>
      </c>
    </row>
    <row r="327" spans="1:7" ht="15">
      <c r="A327" s="93" t="s">
        <v>1425</v>
      </c>
      <c r="B327" s="93">
        <v>2</v>
      </c>
      <c r="C327" s="133">
        <v>0</v>
      </c>
      <c r="D327" s="93" t="s">
        <v>990</v>
      </c>
      <c r="E327" s="93" t="b">
        <v>0</v>
      </c>
      <c r="F327" s="93" t="b">
        <v>0</v>
      </c>
      <c r="G327" s="93" t="b">
        <v>0</v>
      </c>
    </row>
    <row r="328" spans="1:7" ht="15">
      <c r="A328" s="93" t="s">
        <v>1426</v>
      </c>
      <c r="B328" s="93">
        <v>2</v>
      </c>
      <c r="C328" s="133">
        <v>0</v>
      </c>
      <c r="D328" s="93" t="s">
        <v>990</v>
      </c>
      <c r="E328" s="93" t="b">
        <v>0</v>
      </c>
      <c r="F328" s="93" t="b">
        <v>0</v>
      </c>
      <c r="G328" s="93" t="b">
        <v>0</v>
      </c>
    </row>
    <row r="329" spans="1:7" ht="15">
      <c r="A329" s="93" t="s">
        <v>1427</v>
      </c>
      <c r="B329" s="93">
        <v>2</v>
      </c>
      <c r="C329" s="133">
        <v>0</v>
      </c>
      <c r="D329" s="93" t="s">
        <v>990</v>
      </c>
      <c r="E329" s="93" t="b">
        <v>0</v>
      </c>
      <c r="F329" s="93" t="b">
        <v>0</v>
      </c>
      <c r="G329" s="93" t="b">
        <v>0</v>
      </c>
    </row>
    <row r="330" spans="1:7" ht="15">
      <c r="A330" s="93" t="s">
        <v>1428</v>
      </c>
      <c r="B330" s="93">
        <v>2</v>
      </c>
      <c r="C330" s="133">
        <v>0</v>
      </c>
      <c r="D330" s="93" t="s">
        <v>990</v>
      </c>
      <c r="E330" s="93" t="b">
        <v>0</v>
      </c>
      <c r="F330" s="93" t="b">
        <v>0</v>
      </c>
      <c r="G330" s="93" t="b">
        <v>0</v>
      </c>
    </row>
    <row r="331" spans="1:7" ht="15">
      <c r="A331" s="93" t="s">
        <v>1429</v>
      </c>
      <c r="B331" s="93">
        <v>2</v>
      </c>
      <c r="C331" s="133">
        <v>0</v>
      </c>
      <c r="D331" s="93" t="s">
        <v>990</v>
      </c>
      <c r="E331" s="93" t="b">
        <v>0</v>
      </c>
      <c r="F331" s="93" t="b">
        <v>0</v>
      </c>
      <c r="G331" s="93" t="b">
        <v>0</v>
      </c>
    </row>
    <row r="332" spans="1:7" ht="15">
      <c r="A332" s="93" t="s">
        <v>1430</v>
      </c>
      <c r="B332" s="93">
        <v>2</v>
      </c>
      <c r="C332" s="133">
        <v>0</v>
      </c>
      <c r="D332" s="93" t="s">
        <v>990</v>
      </c>
      <c r="E332" s="93" t="b">
        <v>0</v>
      </c>
      <c r="F332" s="93" t="b">
        <v>0</v>
      </c>
      <c r="G332" s="93" t="b">
        <v>0</v>
      </c>
    </row>
    <row r="333" spans="1:7" ht="15">
      <c r="A333" s="93" t="s">
        <v>1431</v>
      </c>
      <c r="B333" s="93">
        <v>2</v>
      </c>
      <c r="C333" s="133">
        <v>0</v>
      </c>
      <c r="D333" s="93" t="s">
        <v>990</v>
      </c>
      <c r="E333" s="93" t="b">
        <v>0</v>
      </c>
      <c r="F333" s="93" t="b">
        <v>0</v>
      </c>
      <c r="G333" s="93" t="b">
        <v>0</v>
      </c>
    </row>
    <row r="334" spans="1:7" ht="15">
      <c r="A334" s="93" t="s">
        <v>1432</v>
      </c>
      <c r="B334" s="93">
        <v>2</v>
      </c>
      <c r="C334" s="133">
        <v>0</v>
      </c>
      <c r="D334" s="93" t="s">
        <v>990</v>
      </c>
      <c r="E334" s="93" t="b">
        <v>0</v>
      </c>
      <c r="F334" s="93" t="b">
        <v>0</v>
      </c>
      <c r="G334" s="93" t="b">
        <v>0</v>
      </c>
    </row>
    <row r="335" spans="1:7" ht="15">
      <c r="A335" s="93" t="s">
        <v>1433</v>
      </c>
      <c r="B335" s="93">
        <v>2</v>
      </c>
      <c r="C335" s="133">
        <v>0</v>
      </c>
      <c r="D335" s="93" t="s">
        <v>990</v>
      </c>
      <c r="E335" s="93" t="b">
        <v>0</v>
      </c>
      <c r="F335" s="93" t="b">
        <v>0</v>
      </c>
      <c r="G335" s="93" t="b">
        <v>0</v>
      </c>
    </row>
    <row r="336" spans="1:7" ht="15">
      <c r="A336" s="93" t="s">
        <v>1434</v>
      </c>
      <c r="B336" s="93">
        <v>2</v>
      </c>
      <c r="C336" s="133">
        <v>0</v>
      </c>
      <c r="D336" s="93" t="s">
        <v>990</v>
      </c>
      <c r="E336" s="93" t="b">
        <v>0</v>
      </c>
      <c r="F336" s="93" t="b">
        <v>0</v>
      </c>
      <c r="G336" s="93" t="b">
        <v>0</v>
      </c>
    </row>
    <row r="337" spans="1:7" ht="15">
      <c r="A337" s="93" t="s">
        <v>1435</v>
      </c>
      <c r="B337" s="93">
        <v>2</v>
      </c>
      <c r="C337" s="133">
        <v>0</v>
      </c>
      <c r="D337" s="93" t="s">
        <v>990</v>
      </c>
      <c r="E337" s="93" t="b">
        <v>0</v>
      </c>
      <c r="F337" s="93" t="b">
        <v>0</v>
      </c>
      <c r="G337" s="93" t="b">
        <v>0</v>
      </c>
    </row>
    <row r="338" spans="1:7" ht="15">
      <c r="A338" s="93" t="s">
        <v>1436</v>
      </c>
      <c r="B338" s="93">
        <v>2</v>
      </c>
      <c r="C338" s="133">
        <v>0</v>
      </c>
      <c r="D338" s="93" t="s">
        <v>990</v>
      </c>
      <c r="E338" s="93" t="b">
        <v>0</v>
      </c>
      <c r="F338" s="93" t="b">
        <v>0</v>
      </c>
      <c r="G338" s="93" t="b">
        <v>0</v>
      </c>
    </row>
    <row r="339" spans="1:7" ht="15">
      <c r="A339" s="93" t="s">
        <v>1101</v>
      </c>
      <c r="B339" s="93">
        <v>2</v>
      </c>
      <c r="C339" s="133">
        <v>0</v>
      </c>
      <c r="D339" s="93" t="s">
        <v>990</v>
      </c>
      <c r="E339" s="93" t="b">
        <v>0</v>
      </c>
      <c r="F339" s="93" t="b">
        <v>0</v>
      </c>
      <c r="G339" s="93" t="b">
        <v>0</v>
      </c>
    </row>
    <row r="340" spans="1:7" ht="15">
      <c r="A340" s="93" t="s">
        <v>1437</v>
      </c>
      <c r="B340" s="93">
        <v>2</v>
      </c>
      <c r="C340" s="133">
        <v>0</v>
      </c>
      <c r="D340" s="93" t="s">
        <v>990</v>
      </c>
      <c r="E340" s="93" t="b">
        <v>0</v>
      </c>
      <c r="F340" s="93" t="b">
        <v>0</v>
      </c>
      <c r="G340" s="93" t="b">
        <v>0</v>
      </c>
    </row>
    <row r="341" spans="1:7" ht="15">
      <c r="A341" s="93" t="s">
        <v>1438</v>
      </c>
      <c r="B341" s="93">
        <v>2</v>
      </c>
      <c r="C341" s="133">
        <v>0</v>
      </c>
      <c r="D341" s="93" t="s">
        <v>990</v>
      </c>
      <c r="E341" s="93" t="b">
        <v>0</v>
      </c>
      <c r="F341" s="93" t="b">
        <v>0</v>
      </c>
      <c r="G341" s="93" t="b">
        <v>0</v>
      </c>
    </row>
    <row r="342" spans="1:7" ht="15">
      <c r="A342" s="93" t="s">
        <v>1439</v>
      </c>
      <c r="B342" s="93">
        <v>2</v>
      </c>
      <c r="C342" s="133">
        <v>0</v>
      </c>
      <c r="D342" s="93" t="s">
        <v>990</v>
      </c>
      <c r="E342" s="93" t="b">
        <v>0</v>
      </c>
      <c r="F342" s="93" t="b">
        <v>0</v>
      </c>
      <c r="G342" s="93" t="b">
        <v>0</v>
      </c>
    </row>
    <row r="343" spans="1:7" ht="15">
      <c r="A343" s="93" t="s">
        <v>1440</v>
      </c>
      <c r="B343" s="93">
        <v>2</v>
      </c>
      <c r="C343" s="133">
        <v>0</v>
      </c>
      <c r="D343" s="93" t="s">
        <v>990</v>
      </c>
      <c r="E343" s="93" t="b">
        <v>0</v>
      </c>
      <c r="F343" s="93" t="b">
        <v>0</v>
      </c>
      <c r="G343" s="93" t="b">
        <v>0</v>
      </c>
    </row>
    <row r="344" spans="1:7" ht="15">
      <c r="A344" s="93" t="s">
        <v>1441</v>
      </c>
      <c r="B344" s="93">
        <v>2</v>
      </c>
      <c r="C344" s="133">
        <v>0</v>
      </c>
      <c r="D344" s="93" t="s">
        <v>990</v>
      </c>
      <c r="E344" s="93" t="b">
        <v>0</v>
      </c>
      <c r="F344" s="93" t="b">
        <v>0</v>
      </c>
      <c r="G344" s="93" t="b">
        <v>0</v>
      </c>
    </row>
    <row r="345" spans="1:7" ht="15">
      <c r="A345" s="93" t="s">
        <v>1152</v>
      </c>
      <c r="B345" s="93">
        <v>7</v>
      </c>
      <c r="C345" s="133">
        <v>0</v>
      </c>
      <c r="D345" s="93" t="s">
        <v>991</v>
      </c>
      <c r="E345" s="93" t="b">
        <v>0</v>
      </c>
      <c r="F345" s="93" t="b">
        <v>0</v>
      </c>
      <c r="G345" s="93" t="b">
        <v>0</v>
      </c>
    </row>
    <row r="346" spans="1:7" ht="15">
      <c r="A346" s="93" t="s">
        <v>1153</v>
      </c>
      <c r="B346" s="93">
        <v>7</v>
      </c>
      <c r="C346" s="133">
        <v>0</v>
      </c>
      <c r="D346" s="93" t="s">
        <v>991</v>
      </c>
      <c r="E346" s="93" t="b">
        <v>0</v>
      </c>
      <c r="F346" s="93" t="b">
        <v>0</v>
      </c>
      <c r="G346" s="93" t="b">
        <v>0</v>
      </c>
    </row>
    <row r="347" spans="1:7" ht="15">
      <c r="A347" s="93" t="s">
        <v>1101</v>
      </c>
      <c r="B347" s="93">
        <v>7</v>
      </c>
      <c r="C347" s="133">
        <v>0</v>
      </c>
      <c r="D347" s="93" t="s">
        <v>991</v>
      </c>
      <c r="E347" s="93" t="b">
        <v>0</v>
      </c>
      <c r="F347" s="93" t="b">
        <v>0</v>
      </c>
      <c r="G347" s="93" t="b">
        <v>0</v>
      </c>
    </row>
    <row r="348" spans="1:7" ht="15">
      <c r="A348" s="93" t="s">
        <v>1154</v>
      </c>
      <c r="B348" s="93">
        <v>7</v>
      </c>
      <c r="C348" s="133">
        <v>0</v>
      </c>
      <c r="D348" s="93" t="s">
        <v>991</v>
      </c>
      <c r="E348" s="93" t="b">
        <v>0</v>
      </c>
      <c r="F348" s="93" t="b">
        <v>0</v>
      </c>
      <c r="G348" s="93" t="b">
        <v>0</v>
      </c>
    </row>
    <row r="349" spans="1:7" ht="15">
      <c r="A349" s="93" t="s">
        <v>1155</v>
      </c>
      <c r="B349" s="93">
        <v>7</v>
      </c>
      <c r="C349" s="133">
        <v>0</v>
      </c>
      <c r="D349" s="93" t="s">
        <v>991</v>
      </c>
      <c r="E349" s="93" t="b">
        <v>0</v>
      </c>
      <c r="F349" s="93" t="b">
        <v>0</v>
      </c>
      <c r="G349" s="93" t="b">
        <v>0</v>
      </c>
    </row>
    <row r="350" spans="1:7" ht="15">
      <c r="A350" s="93" t="s">
        <v>1156</v>
      </c>
      <c r="B350" s="93">
        <v>7</v>
      </c>
      <c r="C350" s="133">
        <v>0</v>
      </c>
      <c r="D350" s="93" t="s">
        <v>991</v>
      </c>
      <c r="E350" s="93" t="b">
        <v>0</v>
      </c>
      <c r="F350" s="93" t="b">
        <v>0</v>
      </c>
      <c r="G350" s="93" t="b">
        <v>0</v>
      </c>
    </row>
    <row r="351" spans="1:7" ht="15">
      <c r="A351" s="93" t="s">
        <v>1157</v>
      </c>
      <c r="B351" s="93">
        <v>7</v>
      </c>
      <c r="C351" s="133">
        <v>0</v>
      </c>
      <c r="D351" s="93" t="s">
        <v>991</v>
      </c>
      <c r="E351" s="93" t="b">
        <v>0</v>
      </c>
      <c r="F351" s="93" t="b">
        <v>0</v>
      </c>
      <c r="G351" s="93" t="b">
        <v>0</v>
      </c>
    </row>
    <row r="352" spans="1:7" ht="15">
      <c r="A352" s="93" t="s">
        <v>1158</v>
      </c>
      <c r="B352" s="93">
        <v>7</v>
      </c>
      <c r="C352" s="133">
        <v>0</v>
      </c>
      <c r="D352" s="93" t="s">
        <v>991</v>
      </c>
      <c r="E352" s="93" t="b">
        <v>0</v>
      </c>
      <c r="F352" s="93" t="b">
        <v>0</v>
      </c>
      <c r="G352" s="93" t="b">
        <v>0</v>
      </c>
    </row>
    <row r="353" spans="1:7" ht="15">
      <c r="A353" s="93" t="s">
        <v>1159</v>
      </c>
      <c r="B353" s="93">
        <v>7</v>
      </c>
      <c r="C353" s="133">
        <v>0</v>
      </c>
      <c r="D353" s="93" t="s">
        <v>991</v>
      </c>
      <c r="E353" s="93" t="b">
        <v>0</v>
      </c>
      <c r="F353" s="93" t="b">
        <v>0</v>
      </c>
      <c r="G353" s="93" t="b">
        <v>0</v>
      </c>
    </row>
    <row r="354" spans="1:7" ht="15">
      <c r="A354" s="93" t="s">
        <v>1160</v>
      </c>
      <c r="B354" s="93">
        <v>7</v>
      </c>
      <c r="C354" s="133">
        <v>0</v>
      </c>
      <c r="D354" s="93" t="s">
        <v>991</v>
      </c>
      <c r="E354" s="93" t="b">
        <v>0</v>
      </c>
      <c r="F354" s="93" t="b">
        <v>0</v>
      </c>
      <c r="G354" s="93" t="b">
        <v>0</v>
      </c>
    </row>
    <row r="355" spans="1:7" ht="15">
      <c r="A355" s="93" t="s">
        <v>1375</v>
      </c>
      <c r="B355" s="93">
        <v>7</v>
      </c>
      <c r="C355" s="133">
        <v>0</v>
      </c>
      <c r="D355" s="93" t="s">
        <v>991</v>
      </c>
      <c r="E355" s="93" t="b">
        <v>0</v>
      </c>
      <c r="F355" s="93" t="b">
        <v>0</v>
      </c>
      <c r="G355" s="93" t="b">
        <v>0</v>
      </c>
    </row>
    <row r="356" spans="1:7" ht="15">
      <c r="A356" s="93" t="s">
        <v>1376</v>
      </c>
      <c r="B356" s="93">
        <v>7</v>
      </c>
      <c r="C356" s="133">
        <v>0</v>
      </c>
      <c r="D356" s="93" t="s">
        <v>991</v>
      </c>
      <c r="E356" s="93" t="b">
        <v>0</v>
      </c>
      <c r="F356" s="93" t="b">
        <v>0</v>
      </c>
      <c r="G356" s="93" t="b">
        <v>0</v>
      </c>
    </row>
    <row r="357" spans="1:7" ht="15">
      <c r="A357" s="93" t="s">
        <v>1377</v>
      </c>
      <c r="B357" s="93">
        <v>7</v>
      </c>
      <c r="C357" s="133">
        <v>0</v>
      </c>
      <c r="D357" s="93" t="s">
        <v>991</v>
      </c>
      <c r="E357" s="93" t="b">
        <v>0</v>
      </c>
      <c r="F357" s="93" t="b">
        <v>0</v>
      </c>
      <c r="G357" s="93" t="b">
        <v>0</v>
      </c>
    </row>
    <row r="358" spans="1:7" ht="15">
      <c r="A358" s="93" t="s">
        <v>1378</v>
      </c>
      <c r="B358" s="93">
        <v>7</v>
      </c>
      <c r="C358" s="133">
        <v>0</v>
      </c>
      <c r="D358" s="93" t="s">
        <v>991</v>
      </c>
      <c r="E358" s="93" t="b">
        <v>0</v>
      </c>
      <c r="F358" s="93" t="b">
        <v>0</v>
      </c>
      <c r="G358" s="93" t="b">
        <v>0</v>
      </c>
    </row>
    <row r="359" spans="1:7" ht="15">
      <c r="A359" s="93" t="s">
        <v>1379</v>
      </c>
      <c r="B359" s="93">
        <v>7</v>
      </c>
      <c r="C359" s="133">
        <v>0</v>
      </c>
      <c r="D359" s="93" t="s">
        <v>991</v>
      </c>
      <c r="E359" s="93" t="b">
        <v>0</v>
      </c>
      <c r="F359" s="93" t="b">
        <v>0</v>
      </c>
      <c r="G359" s="93" t="b">
        <v>0</v>
      </c>
    </row>
    <row r="360" spans="1:7" ht="15">
      <c r="A360" s="93" t="s">
        <v>1380</v>
      </c>
      <c r="B360" s="93">
        <v>7</v>
      </c>
      <c r="C360" s="133">
        <v>0</v>
      </c>
      <c r="D360" s="93" t="s">
        <v>991</v>
      </c>
      <c r="E360" s="93" t="b">
        <v>0</v>
      </c>
      <c r="F360" s="93" t="b">
        <v>0</v>
      </c>
      <c r="G360" s="93" t="b">
        <v>0</v>
      </c>
    </row>
    <row r="361" spans="1:7" ht="15">
      <c r="A361" s="93" t="s">
        <v>1381</v>
      </c>
      <c r="B361" s="93">
        <v>7</v>
      </c>
      <c r="C361" s="133">
        <v>0</v>
      </c>
      <c r="D361" s="93" t="s">
        <v>991</v>
      </c>
      <c r="E361" s="93" t="b">
        <v>0</v>
      </c>
      <c r="F361" s="93" t="b">
        <v>0</v>
      </c>
      <c r="G361" s="93" t="b">
        <v>0</v>
      </c>
    </row>
    <row r="362" spans="1:7" ht="15">
      <c r="A362" s="93" t="s">
        <v>1382</v>
      </c>
      <c r="B362" s="93">
        <v>7</v>
      </c>
      <c r="C362" s="133">
        <v>0</v>
      </c>
      <c r="D362" s="93" t="s">
        <v>991</v>
      </c>
      <c r="E362" s="93" t="b">
        <v>0</v>
      </c>
      <c r="F362" s="93" t="b">
        <v>0</v>
      </c>
      <c r="G362" s="93" t="b">
        <v>0</v>
      </c>
    </row>
    <row r="363" spans="1:7" ht="15">
      <c r="A363" s="93" t="s">
        <v>1383</v>
      </c>
      <c r="B363" s="93">
        <v>7</v>
      </c>
      <c r="C363" s="133">
        <v>0</v>
      </c>
      <c r="D363" s="93" t="s">
        <v>991</v>
      </c>
      <c r="E363" s="93" t="b">
        <v>0</v>
      </c>
      <c r="F363" s="93" t="b">
        <v>0</v>
      </c>
      <c r="G363" s="93" t="b">
        <v>0</v>
      </c>
    </row>
    <row r="364" spans="1:7" ht="15">
      <c r="A364" s="93" t="s">
        <v>1384</v>
      </c>
      <c r="B364" s="93">
        <v>7</v>
      </c>
      <c r="C364" s="133">
        <v>0</v>
      </c>
      <c r="D364" s="93" t="s">
        <v>991</v>
      </c>
      <c r="E364" s="93" t="b">
        <v>0</v>
      </c>
      <c r="F364" s="93" t="b">
        <v>0</v>
      </c>
      <c r="G364" s="93" t="b">
        <v>0</v>
      </c>
    </row>
    <row r="365" spans="1:7" ht="15">
      <c r="A365" s="93" t="s">
        <v>1385</v>
      </c>
      <c r="B365" s="93">
        <v>7</v>
      </c>
      <c r="C365" s="133">
        <v>0</v>
      </c>
      <c r="D365" s="93" t="s">
        <v>991</v>
      </c>
      <c r="E365" s="93" t="b">
        <v>0</v>
      </c>
      <c r="F365" s="93" t="b">
        <v>0</v>
      </c>
      <c r="G365" s="93" t="b">
        <v>0</v>
      </c>
    </row>
    <row r="366" spans="1:7" ht="15">
      <c r="A366" s="93" t="s">
        <v>1386</v>
      </c>
      <c r="B366" s="93">
        <v>7</v>
      </c>
      <c r="C366" s="133">
        <v>0</v>
      </c>
      <c r="D366" s="93" t="s">
        <v>991</v>
      </c>
      <c r="E366" s="93" t="b">
        <v>0</v>
      </c>
      <c r="F366" s="93" t="b">
        <v>0</v>
      </c>
      <c r="G366" s="93" t="b">
        <v>0</v>
      </c>
    </row>
    <row r="367" spans="1:7" ht="15">
      <c r="A367" s="93" t="s">
        <v>1387</v>
      </c>
      <c r="B367" s="93">
        <v>7</v>
      </c>
      <c r="C367" s="133">
        <v>0</v>
      </c>
      <c r="D367" s="93" t="s">
        <v>991</v>
      </c>
      <c r="E367" s="93" t="b">
        <v>0</v>
      </c>
      <c r="F367" s="93" t="b">
        <v>0</v>
      </c>
      <c r="G367" s="93" t="b">
        <v>0</v>
      </c>
    </row>
    <row r="368" spans="1:7" ht="15">
      <c r="A368" s="93" t="s">
        <v>1388</v>
      </c>
      <c r="B368" s="93">
        <v>7</v>
      </c>
      <c r="C368" s="133">
        <v>0</v>
      </c>
      <c r="D368" s="93" t="s">
        <v>991</v>
      </c>
      <c r="E368" s="93" t="b">
        <v>0</v>
      </c>
      <c r="F368" s="93" t="b">
        <v>0</v>
      </c>
      <c r="G368" s="93" t="b">
        <v>0</v>
      </c>
    </row>
    <row r="369" spans="1:7" ht="15">
      <c r="A369" s="93" t="s">
        <v>1389</v>
      </c>
      <c r="B369" s="93">
        <v>7</v>
      </c>
      <c r="C369" s="133">
        <v>0</v>
      </c>
      <c r="D369" s="93" t="s">
        <v>991</v>
      </c>
      <c r="E369" s="93" t="b">
        <v>0</v>
      </c>
      <c r="F369" s="93" t="b">
        <v>0</v>
      </c>
      <c r="G369" s="93" t="b">
        <v>0</v>
      </c>
    </row>
    <row r="370" spans="1:7" ht="15">
      <c r="A370" s="93" t="s">
        <v>1390</v>
      </c>
      <c r="B370" s="93">
        <v>7</v>
      </c>
      <c r="C370" s="133">
        <v>0</v>
      </c>
      <c r="D370" s="93" t="s">
        <v>991</v>
      </c>
      <c r="E370" s="93" t="b">
        <v>0</v>
      </c>
      <c r="F370" s="93" t="b">
        <v>0</v>
      </c>
      <c r="G370" s="93" t="b">
        <v>0</v>
      </c>
    </row>
    <row r="371" spans="1:7" ht="15">
      <c r="A371" s="93" t="s">
        <v>1391</v>
      </c>
      <c r="B371" s="93">
        <v>7</v>
      </c>
      <c r="C371" s="133">
        <v>0</v>
      </c>
      <c r="D371" s="93" t="s">
        <v>991</v>
      </c>
      <c r="E371" s="93" t="b">
        <v>0</v>
      </c>
      <c r="F371" s="93" t="b">
        <v>0</v>
      </c>
      <c r="G371" s="93" t="b">
        <v>0</v>
      </c>
    </row>
    <row r="372" spans="1:7" ht="15">
      <c r="A372" s="93" t="s">
        <v>1392</v>
      </c>
      <c r="B372" s="93">
        <v>7</v>
      </c>
      <c r="C372" s="133">
        <v>0</v>
      </c>
      <c r="D372" s="93" t="s">
        <v>991</v>
      </c>
      <c r="E372" s="93" t="b">
        <v>0</v>
      </c>
      <c r="F372" s="93" t="b">
        <v>0</v>
      </c>
      <c r="G372" s="93" t="b">
        <v>0</v>
      </c>
    </row>
    <row r="373" spans="1:7" ht="15">
      <c r="A373" s="93" t="s">
        <v>1393</v>
      </c>
      <c r="B373" s="93">
        <v>7</v>
      </c>
      <c r="C373" s="133">
        <v>0</v>
      </c>
      <c r="D373" s="93" t="s">
        <v>991</v>
      </c>
      <c r="E373" s="93" t="b">
        <v>0</v>
      </c>
      <c r="F373" s="93" t="b">
        <v>0</v>
      </c>
      <c r="G373" s="93" t="b">
        <v>0</v>
      </c>
    </row>
    <row r="374" spans="1:7" ht="15">
      <c r="A374" s="93" t="s">
        <v>1048</v>
      </c>
      <c r="B374" s="93">
        <v>2</v>
      </c>
      <c r="C374" s="133">
        <v>0</v>
      </c>
      <c r="D374" s="93" t="s">
        <v>992</v>
      </c>
      <c r="E374" s="93" t="b">
        <v>0</v>
      </c>
      <c r="F374" s="93" t="b">
        <v>0</v>
      </c>
      <c r="G374" s="93" t="b">
        <v>0</v>
      </c>
    </row>
    <row r="375" spans="1:7" ht="15">
      <c r="A375" s="93" t="s">
        <v>1115</v>
      </c>
      <c r="B375" s="93">
        <v>2</v>
      </c>
      <c r="C375" s="133">
        <v>0</v>
      </c>
      <c r="D375" s="93" t="s">
        <v>992</v>
      </c>
      <c r="E375" s="93" t="b">
        <v>0</v>
      </c>
      <c r="F375" s="93" t="b">
        <v>0</v>
      </c>
      <c r="G375" s="93" t="b">
        <v>0</v>
      </c>
    </row>
    <row r="376" spans="1:7" ht="15">
      <c r="A376" s="93" t="s">
        <v>336</v>
      </c>
      <c r="B376" s="93">
        <v>2</v>
      </c>
      <c r="C376" s="133">
        <v>0</v>
      </c>
      <c r="D376" s="93" t="s">
        <v>992</v>
      </c>
      <c r="E376" s="93" t="b">
        <v>0</v>
      </c>
      <c r="F376" s="93" t="b">
        <v>0</v>
      </c>
      <c r="G376" s="93" t="b">
        <v>0</v>
      </c>
    </row>
    <row r="377" spans="1:7" ht="15">
      <c r="A377" s="93" t="s">
        <v>1116</v>
      </c>
      <c r="B377" s="93">
        <v>2</v>
      </c>
      <c r="C377" s="133">
        <v>0</v>
      </c>
      <c r="D377" s="93" t="s">
        <v>992</v>
      </c>
      <c r="E377" s="93" t="b">
        <v>0</v>
      </c>
      <c r="F377" s="93" t="b">
        <v>0</v>
      </c>
      <c r="G377" s="93" t="b">
        <v>0</v>
      </c>
    </row>
    <row r="378" spans="1:7" ht="15">
      <c r="A378" s="93" t="s">
        <v>1117</v>
      </c>
      <c r="B378" s="93">
        <v>2</v>
      </c>
      <c r="C378" s="133">
        <v>0</v>
      </c>
      <c r="D378" s="93" t="s">
        <v>992</v>
      </c>
      <c r="E378" s="93" t="b">
        <v>0</v>
      </c>
      <c r="F378" s="93" t="b">
        <v>0</v>
      </c>
      <c r="G378" s="93" t="b">
        <v>0</v>
      </c>
    </row>
    <row r="379" spans="1:7" ht="15">
      <c r="A379" s="93" t="s">
        <v>1118</v>
      </c>
      <c r="B379" s="93">
        <v>2</v>
      </c>
      <c r="C379" s="133">
        <v>0</v>
      </c>
      <c r="D379" s="93" t="s">
        <v>992</v>
      </c>
      <c r="E379" s="93" t="b">
        <v>0</v>
      </c>
      <c r="F379" s="93" t="b">
        <v>0</v>
      </c>
      <c r="G379" s="93" t="b">
        <v>0</v>
      </c>
    </row>
    <row r="380" spans="1:7" ht="15">
      <c r="A380" s="93" t="s">
        <v>1103</v>
      </c>
      <c r="B380" s="93">
        <v>2</v>
      </c>
      <c r="C380" s="133">
        <v>0</v>
      </c>
      <c r="D380" s="93" t="s">
        <v>992</v>
      </c>
      <c r="E380" s="93" t="b">
        <v>0</v>
      </c>
      <c r="F380" s="93" t="b">
        <v>0</v>
      </c>
      <c r="G380" s="93" t="b">
        <v>0</v>
      </c>
    </row>
    <row r="381" spans="1:7" ht="15">
      <c r="A381" s="93" t="s">
        <v>1119</v>
      </c>
      <c r="B381" s="93">
        <v>2</v>
      </c>
      <c r="C381" s="133">
        <v>0</v>
      </c>
      <c r="D381" s="93" t="s">
        <v>992</v>
      </c>
      <c r="E381" s="93" t="b">
        <v>0</v>
      </c>
      <c r="F381" s="93" t="b">
        <v>0</v>
      </c>
      <c r="G381" s="93" t="b">
        <v>0</v>
      </c>
    </row>
    <row r="382" spans="1:7" ht="15">
      <c r="A382" s="93" t="s">
        <v>1120</v>
      </c>
      <c r="B382" s="93">
        <v>2</v>
      </c>
      <c r="C382" s="133">
        <v>0</v>
      </c>
      <c r="D382" s="93" t="s">
        <v>992</v>
      </c>
      <c r="E382" s="93" t="b">
        <v>0</v>
      </c>
      <c r="F382" s="93" t="b">
        <v>0</v>
      </c>
      <c r="G382" s="93" t="b">
        <v>0</v>
      </c>
    </row>
    <row r="383" spans="1:7" ht="15">
      <c r="A383" s="93" t="s">
        <v>1101</v>
      </c>
      <c r="B383" s="93">
        <v>2</v>
      </c>
      <c r="C383" s="133">
        <v>0</v>
      </c>
      <c r="D383" s="93" t="s">
        <v>992</v>
      </c>
      <c r="E383" s="93" t="b">
        <v>0</v>
      </c>
      <c r="F383" s="93" t="b">
        <v>0</v>
      </c>
      <c r="G383" s="93" t="b">
        <v>0</v>
      </c>
    </row>
    <row r="384" spans="1:7" ht="15">
      <c r="A384" s="93" t="s">
        <v>1369</v>
      </c>
      <c r="B384" s="93">
        <v>2</v>
      </c>
      <c r="C384" s="133">
        <v>0</v>
      </c>
      <c r="D384" s="93" t="s">
        <v>992</v>
      </c>
      <c r="E384" s="93" t="b">
        <v>0</v>
      </c>
      <c r="F384" s="93" t="b">
        <v>0</v>
      </c>
      <c r="G384" s="93" t="b">
        <v>0</v>
      </c>
    </row>
    <row r="385" spans="1:7" ht="15">
      <c r="A385" s="93" t="s">
        <v>1370</v>
      </c>
      <c r="B385" s="93">
        <v>2</v>
      </c>
      <c r="C385" s="133">
        <v>0</v>
      </c>
      <c r="D385" s="93" t="s">
        <v>992</v>
      </c>
      <c r="E385" s="93" t="b">
        <v>0</v>
      </c>
      <c r="F385" s="93" t="b">
        <v>0</v>
      </c>
      <c r="G385" s="93" t="b">
        <v>0</v>
      </c>
    </row>
    <row r="386" spans="1:7" ht="15">
      <c r="A386" s="93" t="s">
        <v>1371</v>
      </c>
      <c r="B386" s="93">
        <v>2</v>
      </c>
      <c r="C386" s="133">
        <v>0</v>
      </c>
      <c r="D386" s="93" t="s">
        <v>992</v>
      </c>
      <c r="E386" s="93" t="b">
        <v>0</v>
      </c>
      <c r="F386" s="93" t="b">
        <v>0</v>
      </c>
      <c r="G386" s="93" t="b">
        <v>0</v>
      </c>
    </row>
    <row r="387" spans="1:7" ht="15">
      <c r="A387" s="93" t="s">
        <v>1372</v>
      </c>
      <c r="B387" s="93">
        <v>2</v>
      </c>
      <c r="C387" s="133">
        <v>0</v>
      </c>
      <c r="D387" s="93" t="s">
        <v>992</v>
      </c>
      <c r="E387" s="93" t="b">
        <v>0</v>
      </c>
      <c r="F387" s="93" t="b">
        <v>0</v>
      </c>
      <c r="G387" s="93" t="b">
        <v>0</v>
      </c>
    </row>
    <row r="388" spans="1:7" ht="15">
      <c r="A388" s="93" t="s">
        <v>1373</v>
      </c>
      <c r="B388" s="93">
        <v>2</v>
      </c>
      <c r="C388" s="133">
        <v>0</v>
      </c>
      <c r="D388" s="93" t="s">
        <v>992</v>
      </c>
      <c r="E388" s="93" t="b">
        <v>0</v>
      </c>
      <c r="F388" s="93" t="b">
        <v>0</v>
      </c>
      <c r="G388" s="93" t="b">
        <v>0</v>
      </c>
    </row>
    <row r="389" spans="1:7" ht="15">
      <c r="A389" s="93" t="s">
        <v>252</v>
      </c>
      <c r="B389" s="93">
        <v>2</v>
      </c>
      <c r="C389" s="133">
        <v>0</v>
      </c>
      <c r="D389" s="93" t="s">
        <v>992</v>
      </c>
      <c r="E389" s="93" t="b">
        <v>0</v>
      </c>
      <c r="F389" s="93" t="b">
        <v>0</v>
      </c>
      <c r="G389" s="93" t="b">
        <v>0</v>
      </c>
    </row>
    <row r="390" spans="1:7" ht="15">
      <c r="A390" s="93" t="s">
        <v>1102</v>
      </c>
      <c r="B390" s="93">
        <v>6</v>
      </c>
      <c r="C390" s="133">
        <v>0</v>
      </c>
      <c r="D390" s="93" t="s">
        <v>993</v>
      </c>
      <c r="E390" s="93" t="b">
        <v>0</v>
      </c>
      <c r="F390" s="93" t="b">
        <v>0</v>
      </c>
      <c r="G390" s="93" t="b">
        <v>0</v>
      </c>
    </row>
    <row r="391" spans="1:7" ht="15">
      <c r="A391" s="93" t="s">
        <v>1163</v>
      </c>
      <c r="B391" s="93">
        <v>4</v>
      </c>
      <c r="C391" s="133">
        <v>0</v>
      </c>
      <c r="D391" s="93" t="s">
        <v>993</v>
      </c>
      <c r="E391" s="93" t="b">
        <v>0</v>
      </c>
      <c r="F391" s="93" t="b">
        <v>0</v>
      </c>
      <c r="G391" s="93" t="b">
        <v>0</v>
      </c>
    </row>
    <row r="392" spans="1:7" ht="15">
      <c r="A392" s="93" t="s">
        <v>1164</v>
      </c>
      <c r="B392" s="93">
        <v>2</v>
      </c>
      <c r="C392" s="133">
        <v>0</v>
      </c>
      <c r="D392" s="93" t="s">
        <v>993</v>
      </c>
      <c r="E392" s="93" t="b">
        <v>0</v>
      </c>
      <c r="F392" s="93" t="b">
        <v>0</v>
      </c>
      <c r="G392" s="93" t="b">
        <v>0</v>
      </c>
    </row>
    <row r="393" spans="1:7" ht="15">
      <c r="A393" s="93" t="s">
        <v>1165</v>
      </c>
      <c r="B393" s="93">
        <v>2</v>
      </c>
      <c r="C393" s="133">
        <v>0</v>
      </c>
      <c r="D393" s="93" t="s">
        <v>993</v>
      </c>
      <c r="E393" s="93" t="b">
        <v>0</v>
      </c>
      <c r="F393" s="93" t="b">
        <v>0</v>
      </c>
      <c r="G393" s="93" t="b">
        <v>0</v>
      </c>
    </row>
    <row r="394" spans="1:7" ht="15">
      <c r="A394" s="93" t="s">
        <v>1166</v>
      </c>
      <c r="B394" s="93">
        <v>2</v>
      </c>
      <c r="C394" s="133">
        <v>0</v>
      </c>
      <c r="D394" s="93" t="s">
        <v>993</v>
      </c>
      <c r="E394" s="93" t="b">
        <v>0</v>
      </c>
      <c r="F394" s="93" t="b">
        <v>0</v>
      </c>
      <c r="G394" s="93" t="b">
        <v>0</v>
      </c>
    </row>
    <row r="395" spans="1:7" ht="15">
      <c r="A395" s="93" t="s">
        <v>1167</v>
      </c>
      <c r="B395" s="93">
        <v>2</v>
      </c>
      <c r="C395" s="133">
        <v>0</v>
      </c>
      <c r="D395" s="93" t="s">
        <v>993</v>
      </c>
      <c r="E395" s="93" t="b">
        <v>0</v>
      </c>
      <c r="F395" s="93" t="b">
        <v>0</v>
      </c>
      <c r="G395" s="93" t="b">
        <v>0</v>
      </c>
    </row>
    <row r="396" spans="1:7" ht="15">
      <c r="A396" s="93" t="s">
        <v>1168</v>
      </c>
      <c r="B396" s="93">
        <v>2</v>
      </c>
      <c r="C396" s="133">
        <v>0</v>
      </c>
      <c r="D396" s="93" t="s">
        <v>993</v>
      </c>
      <c r="E396" s="93" t="b">
        <v>0</v>
      </c>
      <c r="F396" s="93" t="b">
        <v>0</v>
      </c>
      <c r="G396" s="93" t="b">
        <v>0</v>
      </c>
    </row>
    <row r="397" spans="1:7" ht="15">
      <c r="A397" s="93" t="s">
        <v>1169</v>
      </c>
      <c r="B397" s="93">
        <v>2</v>
      </c>
      <c r="C397" s="133">
        <v>0</v>
      </c>
      <c r="D397" s="93" t="s">
        <v>993</v>
      </c>
      <c r="E397" s="93" t="b">
        <v>0</v>
      </c>
      <c r="F397" s="93" t="b">
        <v>0</v>
      </c>
      <c r="G397" s="93" t="b">
        <v>0</v>
      </c>
    </row>
    <row r="398" spans="1:7" ht="15">
      <c r="A398" s="93" t="s">
        <v>1170</v>
      </c>
      <c r="B398" s="93">
        <v>2</v>
      </c>
      <c r="C398" s="133">
        <v>0</v>
      </c>
      <c r="D398" s="93" t="s">
        <v>993</v>
      </c>
      <c r="E398" s="93" t="b">
        <v>0</v>
      </c>
      <c r="F398" s="93" t="b">
        <v>0</v>
      </c>
      <c r="G398" s="93" t="b">
        <v>0</v>
      </c>
    </row>
    <row r="399" spans="1:7" ht="15">
      <c r="A399" s="93" t="s">
        <v>336</v>
      </c>
      <c r="B399" s="93">
        <v>2</v>
      </c>
      <c r="C399" s="133">
        <v>0</v>
      </c>
      <c r="D399" s="93" t="s">
        <v>993</v>
      </c>
      <c r="E399" s="93" t="b">
        <v>0</v>
      </c>
      <c r="F399" s="93" t="b">
        <v>0</v>
      </c>
      <c r="G399" s="93" t="b">
        <v>0</v>
      </c>
    </row>
    <row r="400" spans="1:7" ht="15">
      <c r="A400" s="93" t="s">
        <v>1480</v>
      </c>
      <c r="B400" s="93">
        <v>2</v>
      </c>
      <c r="C400" s="133">
        <v>0</v>
      </c>
      <c r="D400" s="93" t="s">
        <v>993</v>
      </c>
      <c r="E400" s="93" t="b">
        <v>0</v>
      </c>
      <c r="F400" s="93" t="b">
        <v>0</v>
      </c>
      <c r="G400" s="93" t="b">
        <v>0</v>
      </c>
    </row>
    <row r="401" spans="1:7" ht="15">
      <c r="A401" s="93" t="s">
        <v>1394</v>
      </c>
      <c r="B401" s="93">
        <v>2</v>
      </c>
      <c r="C401" s="133">
        <v>0</v>
      </c>
      <c r="D401" s="93" t="s">
        <v>993</v>
      </c>
      <c r="E401" s="93" t="b">
        <v>0</v>
      </c>
      <c r="F401" s="93" t="b">
        <v>0</v>
      </c>
      <c r="G401" s="93" t="b">
        <v>0</v>
      </c>
    </row>
    <row r="402" spans="1:7" ht="15">
      <c r="A402" s="93" t="s">
        <v>1481</v>
      </c>
      <c r="B402" s="93">
        <v>2</v>
      </c>
      <c r="C402" s="133">
        <v>0</v>
      </c>
      <c r="D402" s="93" t="s">
        <v>993</v>
      </c>
      <c r="E402" s="93" t="b">
        <v>0</v>
      </c>
      <c r="F402" s="93" t="b">
        <v>0</v>
      </c>
      <c r="G402" s="93" t="b">
        <v>0</v>
      </c>
    </row>
    <row r="403" spans="1:7" ht="15">
      <c r="A403" s="93" t="s">
        <v>1482</v>
      </c>
      <c r="B403" s="93">
        <v>2</v>
      </c>
      <c r="C403" s="133">
        <v>0</v>
      </c>
      <c r="D403" s="93" t="s">
        <v>993</v>
      </c>
      <c r="E403" s="93" t="b">
        <v>0</v>
      </c>
      <c r="F403" s="93" t="b">
        <v>0</v>
      </c>
      <c r="G403" s="93" t="b">
        <v>0</v>
      </c>
    </row>
    <row r="404" spans="1:7" ht="15">
      <c r="A404" s="93" t="s">
        <v>1483</v>
      </c>
      <c r="B404" s="93">
        <v>2</v>
      </c>
      <c r="C404" s="133">
        <v>0</v>
      </c>
      <c r="D404" s="93" t="s">
        <v>993</v>
      </c>
      <c r="E404" s="93" t="b">
        <v>0</v>
      </c>
      <c r="F404" s="93" t="b">
        <v>0</v>
      </c>
      <c r="G404" s="93" t="b">
        <v>0</v>
      </c>
    </row>
    <row r="405" spans="1:7" ht="15">
      <c r="A405" s="93" t="s">
        <v>1484</v>
      </c>
      <c r="B405" s="93">
        <v>2</v>
      </c>
      <c r="C405" s="133">
        <v>0</v>
      </c>
      <c r="D405" s="93" t="s">
        <v>993</v>
      </c>
      <c r="E405" s="93" t="b">
        <v>0</v>
      </c>
      <c r="F405" s="93" t="b">
        <v>0</v>
      </c>
      <c r="G405" s="93" t="b">
        <v>0</v>
      </c>
    </row>
    <row r="406" spans="1:7" ht="15">
      <c r="A406" s="93" t="s">
        <v>1485</v>
      </c>
      <c r="B406" s="93">
        <v>2</v>
      </c>
      <c r="C406" s="133">
        <v>0</v>
      </c>
      <c r="D406" s="93" t="s">
        <v>993</v>
      </c>
      <c r="E406" s="93" t="b">
        <v>0</v>
      </c>
      <c r="F406" s="93" t="b">
        <v>0</v>
      </c>
      <c r="G406" s="93" t="b">
        <v>0</v>
      </c>
    </row>
    <row r="407" spans="1:7" ht="15">
      <c r="A407" s="93" t="s">
        <v>1486</v>
      </c>
      <c r="B407" s="93">
        <v>2</v>
      </c>
      <c r="C407" s="133">
        <v>0</v>
      </c>
      <c r="D407" s="93" t="s">
        <v>993</v>
      </c>
      <c r="E407" s="93" t="b">
        <v>0</v>
      </c>
      <c r="F407" s="93" t="b">
        <v>0</v>
      </c>
      <c r="G407" s="93" t="b">
        <v>0</v>
      </c>
    </row>
    <row r="408" spans="1:7" ht="15">
      <c r="A408" s="93" t="s">
        <v>1487</v>
      </c>
      <c r="B408" s="93">
        <v>2</v>
      </c>
      <c r="C408" s="133">
        <v>0</v>
      </c>
      <c r="D408" s="93" t="s">
        <v>993</v>
      </c>
      <c r="E408" s="93" t="b">
        <v>0</v>
      </c>
      <c r="F408" s="93" t="b">
        <v>0</v>
      </c>
      <c r="G408" s="93" t="b">
        <v>0</v>
      </c>
    </row>
    <row r="409" spans="1:7" ht="15">
      <c r="A409" s="93" t="s">
        <v>1488</v>
      </c>
      <c r="B409" s="93">
        <v>2</v>
      </c>
      <c r="C409" s="133">
        <v>0</v>
      </c>
      <c r="D409" s="93" t="s">
        <v>993</v>
      </c>
      <c r="E409" s="93" t="b">
        <v>0</v>
      </c>
      <c r="F409" s="93" t="b">
        <v>0</v>
      </c>
      <c r="G409" s="93" t="b">
        <v>0</v>
      </c>
    </row>
    <row r="410" spans="1:7" ht="15">
      <c r="A410" s="93" t="s">
        <v>1101</v>
      </c>
      <c r="B410" s="93">
        <v>2</v>
      </c>
      <c r="C410" s="133">
        <v>0</v>
      </c>
      <c r="D410" s="93" t="s">
        <v>993</v>
      </c>
      <c r="E410" s="93" t="b">
        <v>0</v>
      </c>
      <c r="F410" s="93" t="b">
        <v>0</v>
      </c>
      <c r="G410" s="93" t="b">
        <v>0</v>
      </c>
    </row>
    <row r="411" spans="1:7" ht="15">
      <c r="A411" s="93" t="s">
        <v>1489</v>
      </c>
      <c r="B411" s="93">
        <v>2</v>
      </c>
      <c r="C411" s="133">
        <v>0</v>
      </c>
      <c r="D411" s="93" t="s">
        <v>993</v>
      </c>
      <c r="E411" s="93" t="b">
        <v>0</v>
      </c>
      <c r="F411" s="93" t="b">
        <v>0</v>
      </c>
      <c r="G41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2019-11-11T08:55:56Z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